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.6 " sheetId="1" r:id="rId1"/>
    <sheet name="пр.7 " sheetId="2" r:id="rId2"/>
  </sheets>
  <definedNames>
    <definedName name="_xlnm.Print_Titles" localSheetId="0">'пр.6 '!$12:$12</definedName>
    <definedName name="_xlnm.Print_Titles" localSheetId="1">'пр.7 '!$11:$11</definedName>
    <definedName name="_xlnm.Print_Area" localSheetId="0">'пр.6 '!$A$1:$F$190</definedName>
    <definedName name="_xlnm.Print_Area" localSheetId="1">'пр.7 '!$B$1:$H$190</definedName>
  </definedNames>
  <calcPr fullCalcOnLoad="1"/>
</workbook>
</file>

<file path=xl/sharedStrings.xml><?xml version="1.0" encoding="utf-8"?>
<sst xmlns="http://schemas.openxmlformats.org/spreadsheetml/2006/main" count="1502" uniqueCount="232">
  <si>
    <t>500</t>
  </si>
  <si>
    <t>Резервные фонды местных администраций</t>
  </si>
  <si>
    <t>0501</t>
  </si>
  <si>
    <t>Социальные выплаты</t>
  </si>
  <si>
    <t>005</t>
  </si>
  <si>
    <t>Распределение бюджетных ассигнований</t>
  </si>
  <si>
    <t>Наименование</t>
  </si>
  <si>
    <t>по разделам и подразделам, целевым статьям и видам расходов</t>
  </si>
  <si>
    <t>Социальное обеспечение населения</t>
  </si>
  <si>
    <t>Жилищно-коммунальное хозяйство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</si>
  <si>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</si>
  <si>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</si>
  <si>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</si>
  <si>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</si>
  <si>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Поддержка жилищного хозяйства</t>
  </si>
  <si>
    <t>3500000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</si>
  <si>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</si>
  <si>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</si>
  <si>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Центры спортивной подготовки (сборные команды)</t>
  </si>
  <si>
    <t>4829900</t>
  </si>
  <si>
    <t>Выполнение функций органами местного самоуправления</t>
  </si>
  <si>
    <t>Культура</t>
  </si>
  <si>
    <t>Библиотеки</t>
  </si>
  <si>
    <t>4429900</t>
  </si>
  <si>
    <t>Национальная безопасность и правоохранительная деятельность</t>
  </si>
  <si>
    <t>0300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</si>
  <si>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</si>
  <si>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</si>
  <si>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</si>
  <si>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>0020400</t>
  </si>
  <si>
    <t>Прочие расходы</t>
  </si>
  <si>
    <t>013</t>
  </si>
  <si>
    <t>Резервные фонды</t>
  </si>
  <si>
    <t>Социальная политика</t>
  </si>
  <si>
    <t>Межбюджетные трансферты</t>
  </si>
  <si>
    <t>Национальная экономика</t>
  </si>
  <si>
    <t>Субсидии юридическим лицам</t>
  </si>
  <si>
    <t>006</t>
  </si>
  <si>
    <t>Обеспечение деятельности подведомственных учреждений</t>
  </si>
  <si>
    <t>4409900</t>
  </si>
  <si>
    <t>0020800</t>
  </si>
  <si>
    <t>Топливно-энергетический комплекс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</si>
  <si>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</si>
  <si>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</si>
  <si>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</si>
  <si>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</si>
  <si>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</si>
  <si>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</si>
  <si>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</si>
  <si>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</si>
  <si>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</si>
  <si>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</si>
  <si>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</si>
  <si>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</si>
  <si>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</si>
  <si>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</si>
  <si>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Иные межбюджетные трансферты</t>
  </si>
  <si>
    <t>5210000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</si>
  <si>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</si>
  <si>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</si>
  <si>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</si>
  <si>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</si>
  <si>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</si>
  <si>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</si>
  <si>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Вопросы топливно-энергетического комплекса</t>
  </si>
  <si>
    <t>Жилищное хозяйство</t>
  </si>
  <si>
    <t>Коммунальное хозяйство</t>
  </si>
  <si>
    <t>Поддержка коммунального  хозяйства</t>
  </si>
  <si>
    <t>Мероприятия в области коммунального хозяйства</t>
  </si>
  <si>
    <t>Доплаты к пенсиям государственных служащих субъектов РФ и муниципальных служащих</t>
  </si>
  <si>
    <t>Мероприятия в области социальной политики</t>
  </si>
  <si>
    <t>5053300</t>
  </si>
  <si>
    <t>В С Е Г О   Р А С Х О Д О В</t>
  </si>
  <si>
    <t>МО Аннинское сельское поселение</t>
  </si>
  <si>
    <t>№ п/п</t>
  </si>
  <si>
    <t xml:space="preserve"> Приложение 6</t>
  </si>
  <si>
    <t>Приложение 7</t>
  </si>
  <si>
    <t>Мероприятия в области строительства, архитектуры и градостроительства</t>
  </si>
  <si>
    <t>0412</t>
  </si>
  <si>
    <t>3380000</t>
  </si>
  <si>
    <t>Другие вопросы в области национальной экономики</t>
  </si>
  <si>
    <t>7950000</t>
  </si>
  <si>
    <t>Целевые программы муниципальных образований</t>
  </si>
  <si>
    <t>ВЕДОМСТВЕННАЯ СТРУКТУРА</t>
  </si>
  <si>
    <t xml:space="preserve">расходов местного бюджета МО Аннинское сельское поселение </t>
  </si>
  <si>
    <t>0700000</t>
  </si>
  <si>
    <t>0700500</t>
  </si>
  <si>
    <t>0314</t>
  </si>
  <si>
    <t>Другие вопросы в области нацио- нальной безопасности и право- охранительной деятельности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</si>
  <si>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</si>
  <si>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</si>
  <si>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</si>
  <si>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</si>
  <si>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</si>
  <si>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</si>
  <si>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УТВЕРЖДЕНО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</si>
  <si>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</si>
  <si>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</si>
  <si>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</si>
  <si>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Целевая статья</t>
  </si>
  <si>
    <t>Вид расходов</t>
  </si>
  <si>
    <t>классификации расходов бюджета</t>
  </si>
  <si>
    <t>Глава</t>
  </si>
  <si>
    <t xml:space="preserve">Целевая статья 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</si>
  <si>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</si>
  <si>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</si>
  <si>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</si>
  <si>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4570000</t>
  </si>
  <si>
    <t>4578500</t>
  </si>
  <si>
    <t xml:space="preserve">Мероприятия в области жилищного хозяйства </t>
  </si>
  <si>
    <t>3500300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</si>
  <si>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</si>
  <si>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</si>
  <si>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</si>
  <si>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</si>
  <si>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</si>
  <si>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</si>
  <si>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</si>
  <si>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Администрация МО Аннинское сельское поселение</t>
  </si>
  <si>
    <t xml:space="preserve">Руководство и управление в сфере установленных функций </t>
  </si>
  <si>
    <t>Мобилизационная и вневойсковая подготовка</t>
  </si>
  <si>
    <t>Национальная оборона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</si>
  <si>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</si>
  <si>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</si>
  <si>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</si>
  <si>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</si>
  <si>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</si>
  <si>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</si>
  <si>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</si>
  <si>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</si>
  <si>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</si>
  <si>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</si>
  <si>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</si>
  <si>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</si>
  <si>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</si>
  <si>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</si>
  <si>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ВСЕГО РАСХОДОВ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</si>
  <si>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</si>
  <si>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</si>
  <si>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</si>
  <si>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</si>
  <si>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4310100</t>
  </si>
  <si>
    <t xml:space="preserve">Физическая культура </t>
  </si>
  <si>
    <t>Средства массовой информации</t>
  </si>
  <si>
    <t>1200</t>
  </si>
  <si>
    <t>Культура и кинематография</t>
  </si>
  <si>
    <t>1202</t>
  </si>
  <si>
    <t xml:space="preserve">Дворцы и дома культуры, другие учреждения культуры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</si>
  <si>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</si>
  <si>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</si>
  <si>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Региональные целевые программы</t>
  </si>
  <si>
    <t>5220000</t>
  </si>
  <si>
    <t>900</t>
  </si>
  <si>
    <t>611</t>
  </si>
  <si>
    <t>Обеспечение мероприятий по переселению граждан из аварийного жилищного фонда</t>
  </si>
  <si>
    <t>0980202</t>
  </si>
  <si>
    <t>Озеленение</t>
  </si>
  <si>
    <t>6000300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</si>
  <si>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</si>
  <si>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540</t>
  </si>
  <si>
    <t>901</t>
  </si>
  <si>
    <t>Выполнение функций бюджетными учреждениями</t>
  </si>
  <si>
    <t>001</t>
  </si>
  <si>
    <t>Капитальный ремонт сельских учреждений культуры</t>
  </si>
  <si>
    <t>5224104</t>
  </si>
  <si>
    <t>Долгосрочная целевая программа "Социальное развитие села на 2009-2012 годы"</t>
  </si>
  <si>
    <t/>
  </si>
  <si>
    <t>5224100</t>
  </si>
  <si>
    <t>Обеспечение мероприятий по внедрению коллективных                                 ( общедомовых ) приборов учёта потребления коммунальных ресурсов</t>
  </si>
  <si>
    <t>5210117</t>
  </si>
  <si>
    <t>Дорожное хозяйство</t>
  </si>
  <si>
    <t>Обеспечение мероприятий по внедрению коллективных  ( общедомовых ) приборов учёта потребления коммунальных ресурсов</t>
  </si>
  <si>
    <t>Осуществление отдельного государственного полномочия Ленинградской области в сфере административных правоотношений</t>
  </si>
  <si>
    <t>5210223</t>
  </si>
  <si>
    <t xml:space="preserve"> на 2013 год</t>
  </si>
  <si>
    <t>на 2013 год</t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</si>
  <si>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</si>
  <si>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</si>
  <si>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</si>
  <si>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</si>
  <si>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</si>
  <si>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</si>
  <si>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</si>
  <si>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</si>
  <si>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</si>
  <si>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</si>
  <si>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</si>
  <si>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</si>
  <si>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</si>
  <si>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</si>
  <si>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r>
      <t xml:space="preserve">Сумма                    </t>
    </r>
    <r>
      <rPr>
        <sz val="10"/>
        <rFont val="Arial"/>
        <family val="2"/>
      </rPr>
      <t xml:space="preserve"> (тысяч рублей)</t>
    </r>
  </si>
  <si>
    <r>
      <t xml:space="preserve">Сумма                  </t>
    </r>
    <r>
      <rPr>
        <sz val="10"/>
        <rFont val="Arial"/>
        <family val="2"/>
      </rPr>
      <t>(тысяч рублей)</t>
    </r>
  </si>
  <si>
    <t>Решением совета депутатов</t>
  </si>
  <si>
    <t xml:space="preserve">Решением совета депутатов </t>
  </si>
  <si>
    <t>5140100</t>
  </si>
  <si>
    <t>Реализация государственных функций в области социальной политики</t>
  </si>
  <si>
    <t>5140000</t>
  </si>
  <si>
    <t>Иные межбюджетные трансферты по передаче полномочий по осуществлению внешнего муниципального финансового контроля</t>
  </si>
  <si>
    <t>Иные межбюджетные трансферты по передаче полномочий по исполнению и контролю за исполнением бюджета поселения</t>
  </si>
  <si>
    <t>5210603</t>
  </si>
  <si>
    <t>5210601</t>
  </si>
  <si>
    <t xml:space="preserve">Иные межбюджетные трансферты </t>
  </si>
  <si>
    <t>Утверждена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</si>
  <si>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</si>
  <si>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5221702</t>
  </si>
  <si>
    <t>612</t>
  </si>
  <si>
    <t>Субсидии бюджетным учреждениям на иные цели</t>
  </si>
  <si>
    <t>5201503</t>
  </si>
  <si>
    <t>5201500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</si>
  <si>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</si>
  <si>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</si>
  <si>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безвозмездные и безвозвратные перечисления</t>
  </si>
  <si>
    <t>5200000</t>
  </si>
  <si>
    <t xml:space="preserve">Субсидии юридическим лицам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</si>
  <si>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</si>
  <si>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0980104</t>
  </si>
  <si>
    <t>0980204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</si>
  <si>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</si>
  <si>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</si>
  <si>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5224011</t>
  </si>
  <si>
    <t>5224013</t>
  </si>
  <si>
    <t>Долгосрочная целевая программа "Совершенствование и развитие автомобильных дорог Ленинградской области на 2009-2020 годы"</t>
  </si>
  <si>
    <t>5224000</t>
  </si>
  <si>
    <t>5210136</t>
  </si>
  <si>
    <t>Субсидии на  обеспечение выплат стимулирующего характера работникам муниципальных учреждений культуры Ленинградской области</t>
  </si>
  <si>
    <t>0650000</t>
  </si>
  <si>
    <t>0650300</t>
  </si>
  <si>
    <t>от 14.10.2013  № 49</t>
  </si>
  <si>
    <t>от 14.10.2013   №  49</t>
  </si>
  <si>
    <t>Обслуживание государственного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</si>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</sst>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name val="Arial Cyr"/>
      <family val="2"/>
    </font>
    <font>
      <sz val="10"/>
      <name val="Ar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182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82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2" fontId="4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9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73" fontId="4" fillId="0" borderId="0" xfId="61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61" applyNumberFormat="1" applyFont="1" applyBorder="1" applyAlignment="1">
      <alignment horizontal="center" wrapText="1"/>
    </xf>
    <xf numFmtId="182" fontId="4" fillId="0" borderId="10" xfId="0" applyNumberFormat="1" applyFont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top" wrapText="1"/>
    </xf>
    <xf numFmtId="181" fontId="4" fillId="0" borderId="10" xfId="0" applyNumberFormat="1" applyFont="1" applyBorder="1" applyAlignment="1">
      <alignment horizontal="center" vertical="top" wrapText="1"/>
    </xf>
    <xf numFmtId="173" fontId="4" fillId="0" borderId="10" xfId="61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181" fontId="3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wrapText="1"/>
    </xf>
    <xf numFmtId="179" fontId="4" fillId="0" borderId="10" xfId="61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justify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179" fontId="3" fillId="33" borderId="10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wrapText="1"/>
    </xf>
    <xf numFmtId="179" fontId="3" fillId="0" borderId="10" xfId="0" applyNumberFormat="1" applyFont="1" applyFill="1" applyBorder="1" applyAlignment="1">
      <alignment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0" fillId="0" borderId="13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0" fillId="0" borderId="14" xfId="5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justify" wrapText="1"/>
    </xf>
    <xf numFmtId="49" fontId="0" fillId="0" borderId="10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left" wrapText="1"/>
      <protection/>
    </xf>
    <xf numFmtId="0" fontId="0" fillId="0" borderId="10" xfId="53" applyFont="1" applyFill="1" applyBorder="1" applyAlignment="1">
      <alignment horizontal="left" wrapText="1" shrinkToFit="1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182" fontId="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right" vertical="top" wrapText="1"/>
    </xf>
    <xf numFmtId="181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82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175">
      <selection activeCell="F193" sqref="F193:F194"/>
    </sheetView>
  </sheetViews>
  <sheetFormatPr defaultColWidth="9.140625" defaultRowHeight="12.75"/>
  <cols>
    <col min="1" max="1" width="47.00390625" style="1" customWidth="1"/>
    <col min="2" max="2" width="6.7109375" style="1" customWidth="1"/>
    <col min="3" max="3" width="9.421875" style="1" customWidth="1"/>
    <col min="4" max="4" width="9.28125" style="1" customWidth="1"/>
    <col min="5" max="5" width="8.421875" style="2" customWidth="1"/>
    <col min="6" max="6" width="12.57421875" style="3" customWidth="1"/>
    <col min="7" max="7" width="10.421875" style="67" customWidth="1"/>
    <col min="8" max="8" width="9.140625" style="69" customWidth="1"/>
    <col min="9" max="16384" width="9.140625" style="1" customWidth="1"/>
  </cols>
  <sheetData>
    <row r="1" spans="3:8" s="3" customFormat="1" ht="12.75" customHeight="1">
      <c r="C1" s="4"/>
      <c r="D1" s="4"/>
      <c r="E1" s="118" t="s">
        <v>75</v>
      </c>
      <c r="F1" s="119"/>
      <c r="G1" s="68"/>
      <c r="H1" s="69"/>
    </row>
    <row r="2" spans="2:8" s="3" customFormat="1" ht="12.75">
      <c r="B2" s="62" t="s">
        <v>60</v>
      </c>
      <c r="C2" s="9"/>
      <c r="D2" s="120" t="s">
        <v>95</v>
      </c>
      <c r="E2" s="121"/>
      <c r="F2" s="121"/>
      <c r="G2" s="70"/>
      <c r="H2" s="69"/>
    </row>
    <row r="3" spans="2:8" s="3" customFormat="1" ht="12.75" customHeight="1">
      <c r="B3" s="62"/>
      <c r="C3" s="9"/>
      <c r="D3" s="120" t="s">
        <v>193</v>
      </c>
      <c r="E3" s="121"/>
      <c r="F3" s="121"/>
      <c r="G3" s="70"/>
      <c r="H3" s="69"/>
    </row>
    <row r="4" spans="2:8" s="3" customFormat="1" ht="12.75" customHeight="1">
      <c r="B4" s="62"/>
      <c r="C4" s="9"/>
      <c r="D4" s="122" t="s">
        <v>73</v>
      </c>
      <c r="E4" s="123"/>
      <c r="F4" s="123"/>
      <c r="G4" s="70"/>
      <c r="H4" s="69"/>
    </row>
    <row r="5" spans="2:8" s="3" customFormat="1" ht="12.75" customHeight="1">
      <c r="B5" s="62"/>
      <c r="C5" s="9"/>
      <c r="D5" s="116" t="s">
        <v>228</v>
      </c>
      <c r="E5" s="117"/>
      <c r="F5" s="117"/>
      <c r="G5" s="71"/>
      <c r="H5" s="69"/>
    </row>
    <row r="6" spans="2:8" s="3" customFormat="1" ht="12.75">
      <c r="B6" s="62"/>
      <c r="C6" s="9"/>
      <c r="D6" s="14"/>
      <c r="E6" s="58"/>
      <c r="F6" s="57"/>
      <c r="G6" s="72"/>
      <c r="H6" s="69"/>
    </row>
    <row r="7" spans="2:8" s="63" customFormat="1" ht="12.75">
      <c r="B7" s="56" t="s">
        <v>5</v>
      </c>
      <c r="C7" s="56"/>
      <c r="D7" s="56"/>
      <c r="E7" s="56"/>
      <c r="F7" s="56"/>
      <c r="G7" s="73"/>
      <c r="H7" s="74"/>
    </row>
    <row r="8" spans="2:8" s="63" customFormat="1" ht="12.75" customHeight="1">
      <c r="B8" s="56" t="s">
        <v>7</v>
      </c>
      <c r="C8" s="56"/>
      <c r="D8" s="56"/>
      <c r="E8" s="56"/>
      <c r="F8" s="56"/>
      <c r="G8" s="73"/>
      <c r="H8" s="74"/>
    </row>
    <row r="9" spans="2:8" s="63" customFormat="1" ht="15.75" customHeight="1">
      <c r="B9" s="56" t="s">
        <v>101</v>
      </c>
      <c r="C9" s="56"/>
      <c r="D9" s="56"/>
      <c r="E9" s="56"/>
      <c r="F9" s="56"/>
      <c r="G9" s="73"/>
      <c r="H9" s="74"/>
    </row>
    <row r="10" spans="2:8" s="63" customFormat="1" ht="15.75" customHeight="1">
      <c r="B10" s="56" t="s">
        <v>174</v>
      </c>
      <c r="C10" s="56"/>
      <c r="D10" s="56"/>
      <c r="E10" s="56"/>
      <c r="F10" s="56"/>
      <c r="G10" s="73"/>
      <c r="H10" s="74"/>
    </row>
    <row r="11" spans="2:8" s="31" customFormat="1" ht="12.75">
      <c r="B11" s="35"/>
      <c r="C11" s="36"/>
      <c r="D11" s="36"/>
      <c r="E11" s="36"/>
      <c r="F11" s="37"/>
      <c r="G11" s="75"/>
      <c r="H11" s="74"/>
    </row>
    <row r="12" spans="1:8" s="64" customFormat="1" ht="39" customHeight="1">
      <c r="A12" s="39" t="s">
        <v>6</v>
      </c>
      <c r="B12" s="38" t="s">
        <v>97</v>
      </c>
      <c r="C12" s="38" t="s">
        <v>98</v>
      </c>
      <c r="D12" s="38" t="s">
        <v>99</v>
      </c>
      <c r="E12" s="38" t="s">
        <v>100</v>
      </c>
      <c r="F12" s="40" t="s">
        <v>190</v>
      </c>
      <c r="G12" s="76"/>
      <c r="H12" s="76"/>
    </row>
    <row r="13" spans="1:8" s="65" customFormat="1" ht="17.25" customHeight="1">
      <c r="A13" s="33" t="s">
        <v>72</v>
      </c>
      <c r="B13" s="53"/>
      <c r="C13" s="53"/>
      <c r="D13" s="53"/>
      <c r="E13" s="53"/>
      <c r="F13" s="20">
        <f>SUM(F14+F43+F48+F60+F80+F131+F135+F158+F173+F181+F187)</f>
        <v>71067.99999999999</v>
      </c>
      <c r="G13" s="67"/>
      <c r="H13" s="76"/>
    </row>
    <row r="14" spans="1:6" ht="18" customHeight="1">
      <c r="A14" s="30" t="s">
        <v>26</v>
      </c>
      <c r="B14" s="18" t="s">
        <v>176</v>
      </c>
      <c r="C14" s="18" t="s">
        <v>177</v>
      </c>
      <c r="D14" s="18"/>
      <c r="E14" s="18"/>
      <c r="F14" s="21">
        <f>SUM(F15+F23+F35+F39)</f>
        <v>9166.7</v>
      </c>
    </row>
    <row r="15" spans="1:8" s="5" customFormat="1" ht="51" customHeight="1">
      <c r="A15" s="30" t="s">
        <v>16</v>
      </c>
      <c r="B15" s="18" t="s">
        <v>176</v>
      </c>
      <c r="C15" s="18" t="s">
        <v>178</v>
      </c>
      <c r="D15" s="18"/>
      <c r="E15" s="18"/>
      <c r="F15" s="21">
        <f>SUM(F16+F19)</f>
        <v>503.6</v>
      </c>
      <c r="G15" s="77"/>
      <c r="H15" s="78"/>
    </row>
    <row r="16" spans="1:6" ht="51.75" customHeight="1">
      <c r="A16" s="30" t="s">
        <v>61</v>
      </c>
      <c r="B16" s="18" t="s">
        <v>176</v>
      </c>
      <c r="C16" s="18" t="s">
        <v>178</v>
      </c>
      <c r="D16" s="18" t="s">
        <v>28</v>
      </c>
      <c r="E16" s="18"/>
      <c r="F16" s="21">
        <f>SUM(F17)</f>
        <v>478</v>
      </c>
    </row>
    <row r="17" spans="1:6" ht="14.25" customHeight="1">
      <c r="A17" s="30" t="s">
        <v>62</v>
      </c>
      <c r="B17" s="18" t="s">
        <v>176</v>
      </c>
      <c r="C17" s="18" t="s">
        <v>178</v>
      </c>
      <c r="D17" s="23" t="s">
        <v>29</v>
      </c>
      <c r="E17" s="23"/>
      <c r="F17" s="21">
        <f>SUM(F18)</f>
        <v>478</v>
      </c>
    </row>
    <row r="18" spans="1:6" ht="24" customHeight="1">
      <c r="A18" s="24" t="s">
        <v>20</v>
      </c>
      <c r="B18" s="18" t="s">
        <v>176</v>
      </c>
      <c r="C18" s="18" t="s">
        <v>178</v>
      </c>
      <c r="D18" s="23" t="s">
        <v>29</v>
      </c>
      <c r="E18" s="23" t="s">
        <v>152</v>
      </c>
      <c r="F18" s="21">
        <v>478</v>
      </c>
    </row>
    <row r="19" spans="1:6" ht="24" customHeight="1">
      <c r="A19" s="30" t="s">
        <v>34</v>
      </c>
      <c r="B19" s="18" t="s">
        <v>176</v>
      </c>
      <c r="C19" s="18" t="s">
        <v>178</v>
      </c>
      <c r="D19" s="88" t="s">
        <v>57</v>
      </c>
      <c r="E19" s="23"/>
      <c r="F19" s="21">
        <f>SUM(F20)</f>
        <v>25.6</v>
      </c>
    </row>
    <row r="20" spans="1:6" ht="93" customHeight="1">
      <c r="A20" s="30" t="s">
        <v>59</v>
      </c>
      <c r="B20" s="18" t="s">
        <v>176</v>
      </c>
      <c r="C20" s="18" t="s">
        <v>178</v>
      </c>
      <c r="D20" s="88" t="s">
        <v>58</v>
      </c>
      <c r="E20" s="23"/>
      <c r="F20" s="21">
        <f>SUM(F21)</f>
        <v>25.6</v>
      </c>
    </row>
    <row r="21" spans="1:6" ht="42" customHeight="1">
      <c r="A21" s="30" t="s">
        <v>197</v>
      </c>
      <c r="B21" s="18" t="s">
        <v>176</v>
      </c>
      <c r="C21" s="18" t="s">
        <v>178</v>
      </c>
      <c r="D21" s="88" t="s">
        <v>199</v>
      </c>
      <c r="E21" s="23"/>
      <c r="F21" s="21">
        <f>SUM(F22)</f>
        <v>25.6</v>
      </c>
    </row>
    <row r="22" spans="1:6" ht="24" customHeight="1">
      <c r="A22" s="30" t="s">
        <v>201</v>
      </c>
      <c r="B22" s="18" t="s">
        <v>176</v>
      </c>
      <c r="C22" s="18" t="s">
        <v>178</v>
      </c>
      <c r="D22" s="88" t="s">
        <v>199</v>
      </c>
      <c r="E22" s="88" t="s">
        <v>159</v>
      </c>
      <c r="F22" s="21">
        <v>25.6</v>
      </c>
    </row>
    <row r="23" spans="1:6" ht="53.25" customHeight="1">
      <c r="A23" s="30" t="s">
        <v>27</v>
      </c>
      <c r="B23" s="18" t="s">
        <v>176</v>
      </c>
      <c r="C23" s="22" t="s">
        <v>179</v>
      </c>
      <c r="D23" s="23"/>
      <c r="E23" s="23"/>
      <c r="F23" s="21">
        <f>SUM(F24+F29)</f>
        <v>7954.5</v>
      </c>
    </row>
    <row r="24" spans="1:8" s="5" customFormat="1" ht="51" customHeight="1">
      <c r="A24" s="30" t="s">
        <v>61</v>
      </c>
      <c r="B24" s="18" t="s">
        <v>176</v>
      </c>
      <c r="C24" s="22" t="s">
        <v>179</v>
      </c>
      <c r="D24" s="23" t="s">
        <v>28</v>
      </c>
      <c r="E24" s="23"/>
      <c r="F24" s="21">
        <f>SUM(F25+F27)</f>
        <v>7377.5</v>
      </c>
      <c r="G24" s="77"/>
      <c r="H24" s="78"/>
    </row>
    <row r="25" spans="1:6" ht="12.75">
      <c r="A25" s="30" t="s">
        <v>62</v>
      </c>
      <c r="B25" s="18" t="s">
        <v>176</v>
      </c>
      <c r="C25" s="22" t="s">
        <v>179</v>
      </c>
      <c r="D25" s="23" t="s">
        <v>29</v>
      </c>
      <c r="E25" s="23"/>
      <c r="F25" s="21">
        <f>SUM(F26)</f>
        <v>6558.8</v>
      </c>
    </row>
    <row r="26" spans="1:6" ht="26.25" customHeight="1">
      <c r="A26" s="24" t="s">
        <v>20</v>
      </c>
      <c r="B26" s="18" t="s">
        <v>176</v>
      </c>
      <c r="C26" s="22" t="s">
        <v>179</v>
      </c>
      <c r="D26" s="23" t="s">
        <v>29</v>
      </c>
      <c r="E26" s="23" t="s">
        <v>152</v>
      </c>
      <c r="F26" s="21">
        <v>6558.8</v>
      </c>
    </row>
    <row r="27" spans="1:8" ht="38.25">
      <c r="A27" s="24" t="s">
        <v>63</v>
      </c>
      <c r="B27" s="18" t="s">
        <v>176</v>
      </c>
      <c r="C27" s="22" t="s">
        <v>179</v>
      </c>
      <c r="D27" s="23" t="s">
        <v>40</v>
      </c>
      <c r="E27" s="23"/>
      <c r="F27" s="21">
        <f>SUM(F28)</f>
        <v>818.7</v>
      </c>
      <c r="H27" s="67"/>
    </row>
    <row r="28" spans="1:8" ht="25.5">
      <c r="A28" s="24" t="s">
        <v>20</v>
      </c>
      <c r="B28" s="18" t="s">
        <v>176</v>
      </c>
      <c r="C28" s="22" t="s">
        <v>179</v>
      </c>
      <c r="D28" s="23" t="s">
        <v>40</v>
      </c>
      <c r="E28" s="23" t="s">
        <v>152</v>
      </c>
      <c r="F28" s="21">
        <v>818.7</v>
      </c>
      <c r="H28" s="67"/>
    </row>
    <row r="29" spans="1:8" ht="12.75">
      <c r="A29" s="30" t="s">
        <v>34</v>
      </c>
      <c r="B29" s="18" t="s">
        <v>176</v>
      </c>
      <c r="C29" s="89" t="s">
        <v>179</v>
      </c>
      <c r="D29" s="88" t="s">
        <v>57</v>
      </c>
      <c r="E29" s="23"/>
      <c r="F29" s="21">
        <f>SUM(F30+F32)</f>
        <v>577</v>
      </c>
      <c r="H29" s="67"/>
    </row>
    <row r="30" spans="1:8" ht="38.25">
      <c r="A30" s="24" t="s">
        <v>172</v>
      </c>
      <c r="B30" s="18" t="s">
        <v>176</v>
      </c>
      <c r="C30" s="22" t="s">
        <v>179</v>
      </c>
      <c r="D30" s="23" t="s">
        <v>173</v>
      </c>
      <c r="E30" s="23"/>
      <c r="F30" s="21">
        <f>SUM(F31)</f>
        <v>479.2</v>
      </c>
      <c r="H30" s="67"/>
    </row>
    <row r="31" spans="1:8" ht="25.5">
      <c r="A31" s="24" t="s">
        <v>20</v>
      </c>
      <c r="B31" s="18" t="s">
        <v>176</v>
      </c>
      <c r="C31" s="22" t="s">
        <v>179</v>
      </c>
      <c r="D31" s="23" t="s">
        <v>173</v>
      </c>
      <c r="E31" s="23" t="s">
        <v>152</v>
      </c>
      <c r="F31" s="21">
        <v>479.2</v>
      </c>
      <c r="H31" s="67"/>
    </row>
    <row r="32" spans="1:8" ht="89.25">
      <c r="A32" s="30" t="s">
        <v>59</v>
      </c>
      <c r="B32" s="18" t="s">
        <v>176</v>
      </c>
      <c r="C32" s="22" t="s">
        <v>179</v>
      </c>
      <c r="D32" s="88" t="s">
        <v>58</v>
      </c>
      <c r="E32" s="23"/>
      <c r="F32" s="21">
        <f>SUM(F33)</f>
        <v>97.8</v>
      </c>
      <c r="H32" s="67"/>
    </row>
    <row r="33" spans="1:8" ht="38.25">
      <c r="A33" s="30" t="s">
        <v>198</v>
      </c>
      <c r="B33" s="18" t="s">
        <v>176</v>
      </c>
      <c r="C33" s="22" t="s">
        <v>179</v>
      </c>
      <c r="D33" s="88" t="s">
        <v>200</v>
      </c>
      <c r="E33" s="23"/>
      <c r="F33" s="21">
        <f>SUM(F34)</f>
        <v>97.8</v>
      </c>
      <c r="H33" s="67"/>
    </row>
    <row r="34" spans="1:8" ht="12.75">
      <c r="A34" s="30" t="s">
        <v>56</v>
      </c>
      <c r="B34" s="18" t="s">
        <v>176</v>
      </c>
      <c r="C34" s="22" t="s">
        <v>179</v>
      </c>
      <c r="D34" s="88" t="s">
        <v>200</v>
      </c>
      <c r="E34" s="88" t="s">
        <v>159</v>
      </c>
      <c r="F34" s="21">
        <v>97.8</v>
      </c>
      <c r="H34" s="67"/>
    </row>
    <row r="35" spans="1:8" ht="12.75">
      <c r="A35" s="25" t="s">
        <v>32</v>
      </c>
      <c r="B35" s="18" t="s">
        <v>176</v>
      </c>
      <c r="C35" s="22" t="s">
        <v>180</v>
      </c>
      <c r="D35" s="23"/>
      <c r="E35" s="23"/>
      <c r="F35" s="21">
        <f>SUM(F36)</f>
        <v>100</v>
      </c>
      <c r="H35" s="67"/>
    </row>
    <row r="36" spans="1:8" ht="12.75">
      <c r="A36" s="25" t="s">
        <v>32</v>
      </c>
      <c r="B36" s="18" t="s">
        <v>176</v>
      </c>
      <c r="C36" s="22" t="s">
        <v>180</v>
      </c>
      <c r="D36" s="88" t="s">
        <v>85</v>
      </c>
      <c r="E36" s="23"/>
      <c r="F36" s="21">
        <f>SUM(F37)</f>
        <v>100</v>
      </c>
      <c r="H36" s="67"/>
    </row>
    <row r="37" spans="1:6" ht="12.75">
      <c r="A37" s="25" t="s">
        <v>1</v>
      </c>
      <c r="B37" s="18" t="s">
        <v>176</v>
      </c>
      <c r="C37" s="22" t="s">
        <v>180</v>
      </c>
      <c r="D37" s="23" t="s">
        <v>86</v>
      </c>
      <c r="E37" s="23"/>
      <c r="F37" s="21">
        <f>SUM(F38)</f>
        <v>100</v>
      </c>
    </row>
    <row r="38" spans="1:6" ht="12.75">
      <c r="A38" s="25" t="s">
        <v>30</v>
      </c>
      <c r="B38" s="18" t="s">
        <v>176</v>
      </c>
      <c r="C38" s="22" t="s">
        <v>180</v>
      </c>
      <c r="D38" s="23" t="s">
        <v>86</v>
      </c>
      <c r="E38" s="23" t="s">
        <v>31</v>
      </c>
      <c r="F38" s="21">
        <v>100</v>
      </c>
    </row>
    <row r="39" spans="1:6" ht="12.75">
      <c r="A39" s="19" t="s">
        <v>125</v>
      </c>
      <c r="B39" s="18" t="s">
        <v>176</v>
      </c>
      <c r="C39" s="22" t="s">
        <v>182</v>
      </c>
      <c r="D39" s="23"/>
      <c r="E39" s="23"/>
      <c r="F39" s="21">
        <f>SUM(F40)</f>
        <v>608.6</v>
      </c>
    </row>
    <row r="40" spans="1:6" ht="25.5">
      <c r="A40" s="19" t="s">
        <v>126</v>
      </c>
      <c r="B40" s="18" t="s">
        <v>176</v>
      </c>
      <c r="C40" s="22" t="s">
        <v>182</v>
      </c>
      <c r="D40" s="23" t="s">
        <v>127</v>
      </c>
      <c r="E40" s="23"/>
      <c r="F40" s="21">
        <f>SUM(F41)</f>
        <v>608.6</v>
      </c>
    </row>
    <row r="41" spans="1:6" ht="12.75">
      <c r="A41" s="19" t="s">
        <v>128</v>
      </c>
      <c r="B41" s="18" t="s">
        <v>176</v>
      </c>
      <c r="C41" s="22" t="s">
        <v>182</v>
      </c>
      <c r="D41" s="23" t="s">
        <v>129</v>
      </c>
      <c r="E41" s="23"/>
      <c r="F41" s="21">
        <f>SUM(F42)</f>
        <v>608.6</v>
      </c>
    </row>
    <row r="42" spans="1:6" ht="25.5">
      <c r="A42" s="19" t="s">
        <v>20</v>
      </c>
      <c r="B42" s="18" t="s">
        <v>176</v>
      </c>
      <c r="C42" s="22" t="s">
        <v>182</v>
      </c>
      <c r="D42" s="23" t="s">
        <v>129</v>
      </c>
      <c r="E42" s="23" t="s">
        <v>152</v>
      </c>
      <c r="F42" s="21">
        <v>608.6</v>
      </c>
    </row>
    <row r="43" spans="1:6" ht="12.75">
      <c r="A43" s="54" t="s">
        <v>121</v>
      </c>
      <c r="B43" s="18" t="s">
        <v>181</v>
      </c>
      <c r="C43" s="18" t="s">
        <v>177</v>
      </c>
      <c r="D43" s="18"/>
      <c r="E43" s="18"/>
      <c r="F43" s="21">
        <f>SUM(F44)</f>
        <v>295.9</v>
      </c>
    </row>
    <row r="44" spans="1:6" ht="12.75">
      <c r="A44" s="54" t="s">
        <v>120</v>
      </c>
      <c r="B44" s="18" t="s">
        <v>181</v>
      </c>
      <c r="C44" s="22" t="s">
        <v>178</v>
      </c>
      <c r="D44" s="23"/>
      <c r="E44" s="23"/>
      <c r="F44" s="21">
        <f>SUM(F45)</f>
        <v>295.9</v>
      </c>
    </row>
    <row r="45" spans="1:6" ht="25.5">
      <c r="A45" s="54" t="s">
        <v>119</v>
      </c>
      <c r="B45" s="18" t="s">
        <v>181</v>
      </c>
      <c r="C45" s="22" t="s">
        <v>178</v>
      </c>
      <c r="D45" s="23" t="s">
        <v>122</v>
      </c>
      <c r="E45" s="23"/>
      <c r="F45" s="21">
        <f>SUM(F46)</f>
        <v>295.9</v>
      </c>
    </row>
    <row r="46" spans="1:6" ht="38.25">
      <c r="A46" s="54" t="s">
        <v>123</v>
      </c>
      <c r="B46" s="18" t="s">
        <v>181</v>
      </c>
      <c r="C46" s="22" t="s">
        <v>178</v>
      </c>
      <c r="D46" s="23" t="s">
        <v>124</v>
      </c>
      <c r="E46" s="23"/>
      <c r="F46" s="21">
        <f>SUM(F47)</f>
        <v>295.9</v>
      </c>
    </row>
    <row r="47" spans="1:6" ht="25.5">
      <c r="A47" s="24" t="s">
        <v>20</v>
      </c>
      <c r="B47" s="18" t="s">
        <v>181</v>
      </c>
      <c r="C47" s="22" t="s">
        <v>178</v>
      </c>
      <c r="D47" s="23" t="s">
        <v>124</v>
      </c>
      <c r="E47" s="23" t="s">
        <v>152</v>
      </c>
      <c r="F47" s="21">
        <v>295.9</v>
      </c>
    </row>
    <row r="48" spans="1:8" s="5" customFormat="1" ht="26.25" customHeight="1">
      <c r="A48" s="30" t="s">
        <v>24</v>
      </c>
      <c r="B48" s="18" t="s">
        <v>178</v>
      </c>
      <c r="C48" s="51" t="s">
        <v>177</v>
      </c>
      <c r="D48" s="18"/>
      <c r="E48" s="18"/>
      <c r="F48" s="21">
        <f>SUM(F49+F55)</f>
        <v>1253.5</v>
      </c>
      <c r="G48" s="77"/>
      <c r="H48" s="78"/>
    </row>
    <row r="49" spans="1:8" s="5" customFormat="1" ht="38.25" customHeight="1">
      <c r="A49" s="19" t="s">
        <v>111</v>
      </c>
      <c r="B49" s="18" t="s">
        <v>178</v>
      </c>
      <c r="C49" s="51" t="s">
        <v>183</v>
      </c>
      <c r="D49" s="18"/>
      <c r="E49" s="18"/>
      <c r="F49" s="21">
        <f>SUM(F50+F53)</f>
        <v>1153.5</v>
      </c>
      <c r="G49" s="77"/>
      <c r="H49" s="78"/>
    </row>
    <row r="50" spans="1:8" s="5" customFormat="1" ht="39.75" customHeight="1">
      <c r="A50" s="19" t="s">
        <v>112</v>
      </c>
      <c r="B50" s="18" t="s">
        <v>178</v>
      </c>
      <c r="C50" s="51" t="s">
        <v>183</v>
      </c>
      <c r="D50" s="18" t="s">
        <v>114</v>
      </c>
      <c r="E50" s="18"/>
      <c r="F50" s="21">
        <f>SUM(F51)</f>
        <v>314.8</v>
      </c>
      <c r="G50" s="77"/>
      <c r="H50" s="78"/>
    </row>
    <row r="51" spans="1:8" s="5" customFormat="1" ht="40.5" customHeight="1">
      <c r="A51" s="19" t="s">
        <v>113</v>
      </c>
      <c r="B51" s="18" t="s">
        <v>178</v>
      </c>
      <c r="C51" s="51" t="s">
        <v>183</v>
      </c>
      <c r="D51" s="18" t="s">
        <v>115</v>
      </c>
      <c r="E51" s="18"/>
      <c r="F51" s="21">
        <f>SUM(F52)</f>
        <v>314.8</v>
      </c>
      <c r="G51" s="77"/>
      <c r="H51" s="78"/>
    </row>
    <row r="52" spans="1:8" s="5" customFormat="1" ht="27" customHeight="1">
      <c r="A52" s="19" t="s">
        <v>20</v>
      </c>
      <c r="B52" s="18" t="s">
        <v>178</v>
      </c>
      <c r="C52" s="51" t="s">
        <v>183</v>
      </c>
      <c r="D52" s="18" t="s">
        <v>115</v>
      </c>
      <c r="E52" s="18" t="s">
        <v>152</v>
      </c>
      <c r="F52" s="21">
        <v>314.8</v>
      </c>
      <c r="G52" s="77"/>
      <c r="H52" s="78"/>
    </row>
    <row r="53" spans="1:8" s="5" customFormat="1" ht="23.25" customHeight="1">
      <c r="A53" s="25" t="s">
        <v>82</v>
      </c>
      <c r="B53" s="18" t="s">
        <v>178</v>
      </c>
      <c r="C53" s="51" t="s">
        <v>183</v>
      </c>
      <c r="D53" s="23" t="s">
        <v>81</v>
      </c>
      <c r="E53" s="23"/>
      <c r="F53" s="21">
        <f>SUM(F54)</f>
        <v>838.7</v>
      </c>
      <c r="G53" s="77"/>
      <c r="H53" s="78"/>
    </row>
    <row r="54" spans="1:8" s="5" customFormat="1" ht="23.25" customHeight="1">
      <c r="A54" s="24" t="s">
        <v>20</v>
      </c>
      <c r="B54" s="18" t="s">
        <v>178</v>
      </c>
      <c r="C54" s="51" t="s">
        <v>183</v>
      </c>
      <c r="D54" s="23" t="s">
        <v>81</v>
      </c>
      <c r="E54" s="23" t="s">
        <v>152</v>
      </c>
      <c r="F54" s="21">
        <v>838.7</v>
      </c>
      <c r="G54" s="77"/>
      <c r="H54" s="78"/>
    </row>
    <row r="55" spans="1:6" ht="24.75" customHeight="1">
      <c r="A55" s="19" t="s">
        <v>96</v>
      </c>
      <c r="B55" s="18" t="s">
        <v>178</v>
      </c>
      <c r="C55" s="51" t="s">
        <v>185</v>
      </c>
      <c r="D55" s="18"/>
      <c r="E55" s="18"/>
      <c r="F55" s="21">
        <f>SUM(F58+F56)</f>
        <v>100</v>
      </c>
    </row>
    <row r="56" spans="1:6" ht="39.75" customHeight="1">
      <c r="A56" s="19" t="s">
        <v>116</v>
      </c>
      <c r="B56" s="18" t="s">
        <v>178</v>
      </c>
      <c r="C56" s="51" t="s">
        <v>185</v>
      </c>
      <c r="D56" s="18" t="s">
        <v>117</v>
      </c>
      <c r="E56" s="18"/>
      <c r="F56" s="21">
        <f>SUM(F57)</f>
        <v>100</v>
      </c>
    </row>
    <row r="57" spans="1:6" ht="24" customHeight="1">
      <c r="A57" s="19" t="s">
        <v>20</v>
      </c>
      <c r="B57" s="18" t="s">
        <v>178</v>
      </c>
      <c r="C57" s="51" t="s">
        <v>185</v>
      </c>
      <c r="D57" s="18" t="s">
        <v>117</v>
      </c>
      <c r="E57" s="18" t="s">
        <v>152</v>
      </c>
      <c r="F57" s="21">
        <v>100</v>
      </c>
    </row>
    <row r="58" spans="1:6" ht="15.75" customHeight="1" hidden="1">
      <c r="A58" s="25" t="s">
        <v>82</v>
      </c>
      <c r="B58" s="18" t="s">
        <v>25</v>
      </c>
      <c r="C58" s="22" t="s">
        <v>87</v>
      </c>
      <c r="D58" s="23" t="s">
        <v>81</v>
      </c>
      <c r="E58" s="23"/>
      <c r="F58" s="21">
        <f>SUM(F59)</f>
        <v>0</v>
      </c>
    </row>
    <row r="59" spans="1:6" ht="25.5" hidden="1">
      <c r="A59" s="24" t="s">
        <v>20</v>
      </c>
      <c r="B59" s="18" t="s">
        <v>25</v>
      </c>
      <c r="C59" s="22" t="s">
        <v>87</v>
      </c>
      <c r="D59" s="23" t="s">
        <v>81</v>
      </c>
      <c r="E59" s="23" t="s">
        <v>0</v>
      </c>
      <c r="F59" s="21">
        <v>0</v>
      </c>
    </row>
    <row r="60" spans="1:6" ht="12.75">
      <c r="A60" s="30" t="s">
        <v>35</v>
      </c>
      <c r="B60" s="18" t="s">
        <v>179</v>
      </c>
      <c r="C60" s="18" t="s">
        <v>177</v>
      </c>
      <c r="D60" s="18"/>
      <c r="E60" s="18"/>
      <c r="F60" s="21">
        <f>F61+F65+F74</f>
        <v>4712.6</v>
      </c>
    </row>
    <row r="61" spans="1:6" ht="12.75">
      <c r="A61" s="30" t="s">
        <v>41</v>
      </c>
      <c r="B61" s="18" t="s">
        <v>179</v>
      </c>
      <c r="C61" s="22" t="s">
        <v>181</v>
      </c>
      <c r="D61" s="23"/>
      <c r="E61" s="23"/>
      <c r="F61" s="21">
        <f>SUM(F62)</f>
        <v>100</v>
      </c>
    </row>
    <row r="62" spans="1:6" ht="15" customHeight="1">
      <c r="A62" s="30" t="s">
        <v>64</v>
      </c>
      <c r="B62" s="18" t="s">
        <v>179</v>
      </c>
      <c r="C62" s="22" t="s">
        <v>181</v>
      </c>
      <c r="D62" s="23" t="s">
        <v>42</v>
      </c>
      <c r="E62" s="23"/>
      <c r="F62" s="21">
        <f>SUM(F63)</f>
        <v>100</v>
      </c>
    </row>
    <row r="63" spans="1:6" ht="15" customHeight="1">
      <c r="A63" s="30" t="s">
        <v>43</v>
      </c>
      <c r="B63" s="18" t="s">
        <v>179</v>
      </c>
      <c r="C63" s="22" t="s">
        <v>181</v>
      </c>
      <c r="D63" s="23" t="s">
        <v>44</v>
      </c>
      <c r="E63" s="23"/>
      <c r="F63" s="21">
        <f>SUM(F64)</f>
        <v>100</v>
      </c>
    </row>
    <row r="64" spans="1:6" ht="14.25" customHeight="1">
      <c r="A64" s="30" t="s">
        <v>36</v>
      </c>
      <c r="B64" s="18" t="s">
        <v>179</v>
      </c>
      <c r="C64" s="22" t="s">
        <v>181</v>
      </c>
      <c r="D64" s="23" t="s">
        <v>44</v>
      </c>
      <c r="E64" s="23" t="s">
        <v>37</v>
      </c>
      <c r="F64" s="21">
        <v>100</v>
      </c>
    </row>
    <row r="65" spans="1:6" ht="14.25" customHeight="1">
      <c r="A65" s="30" t="s">
        <v>170</v>
      </c>
      <c r="B65" s="18" t="s">
        <v>179</v>
      </c>
      <c r="C65" s="51" t="s">
        <v>183</v>
      </c>
      <c r="D65" s="18"/>
      <c r="E65" s="18"/>
      <c r="F65" s="21">
        <f>SUM(F66+F72)</f>
        <v>3712.6000000000004</v>
      </c>
    </row>
    <row r="66" spans="1:6" ht="20.25" customHeight="1">
      <c r="A66" s="19" t="s">
        <v>150</v>
      </c>
      <c r="B66" s="18" t="s">
        <v>179</v>
      </c>
      <c r="C66" s="51" t="s">
        <v>183</v>
      </c>
      <c r="D66" s="18" t="s">
        <v>151</v>
      </c>
      <c r="E66" s="18"/>
      <c r="F66" s="21">
        <f>SUM(F67)</f>
        <v>2812.6000000000004</v>
      </c>
    </row>
    <row r="67" spans="1:6" ht="41.25" customHeight="1">
      <c r="A67" s="93" t="s">
        <v>221</v>
      </c>
      <c r="B67" s="18" t="s">
        <v>179</v>
      </c>
      <c r="C67" s="51" t="s">
        <v>183</v>
      </c>
      <c r="D67" s="18" t="s">
        <v>222</v>
      </c>
      <c r="E67" s="18"/>
      <c r="F67" s="21">
        <f>SUM(F68+F70)</f>
        <v>2812.6000000000004</v>
      </c>
    </row>
    <row r="68" spans="1:6" ht="50.25" customHeight="1">
      <c r="A68" s="30" t="s">
        <v>217</v>
      </c>
      <c r="B68" s="18" t="s">
        <v>179</v>
      </c>
      <c r="C68" s="51" t="s">
        <v>183</v>
      </c>
      <c r="D68" s="18" t="s">
        <v>219</v>
      </c>
      <c r="E68" s="18"/>
      <c r="F68" s="21">
        <f>SUM(F69)</f>
        <v>1252.2</v>
      </c>
    </row>
    <row r="69" spans="1:6" ht="27" customHeight="1">
      <c r="A69" s="30" t="s">
        <v>20</v>
      </c>
      <c r="B69" s="18" t="s">
        <v>179</v>
      </c>
      <c r="C69" s="51" t="s">
        <v>183</v>
      </c>
      <c r="D69" s="18" t="s">
        <v>219</v>
      </c>
      <c r="E69" s="18" t="s">
        <v>152</v>
      </c>
      <c r="F69" s="21">
        <v>1252.2</v>
      </c>
    </row>
    <row r="70" spans="1:6" ht="51" customHeight="1">
      <c r="A70" s="30" t="s">
        <v>218</v>
      </c>
      <c r="B70" s="18" t="s">
        <v>179</v>
      </c>
      <c r="C70" s="51" t="s">
        <v>183</v>
      </c>
      <c r="D70" s="18" t="s">
        <v>220</v>
      </c>
      <c r="E70" s="18"/>
      <c r="F70" s="21">
        <f>SUM(F71)</f>
        <v>1560.4</v>
      </c>
    </row>
    <row r="71" spans="1:6" ht="31.5" customHeight="1">
      <c r="A71" s="30" t="s">
        <v>20</v>
      </c>
      <c r="B71" s="18" t="s">
        <v>179</v>
      </c>
      <c r="C71" s="51" t="s">
        <v>183</v>
      </c>
      <c r="D71" s="18" t="s">
        <v>220</v>
      </c>
      <c r="E71" s="18" t="s">
        <v>152</v>
      </c>
      <c r="F71" s="21">
        <v>1560.4</v>
      </c>
    </row>
    <row r="72" spans="1:6" ht="14.25" customHeight="1">
      <c r="A72" s="24" t="s">
        <v>82</v>
      </c>
      <c r="B72" s="18" t="s">
        <v>179</v>
      </c>
      <c r="C72" s="51" t="s">
        <v>183</v>
      </c>
      <c r="D72" s="18" t="s">
        <v>81</v>
      </c>
      <c r="E72" s="18"/>
      <c r="F72" s="21">
        <f>F73</f>
        <v>900</v>
      </c>
    </row>
    <row r="73" spans="1:6" ht="30" customHeight="1">
      <c r="A73" s="30" t="s">
        <v>20</v>
      </c>
      <c r="B73" s="18" t="s">
        <v>179</v>
      </c>
      <c r="C73" s="51" t="s">
        <v>183</v>
      </c>
      <c r="D73" s="18" t="s">
        <v>81</v>
      </c>
      <c r="E73" s="18" t="s">
        <v>152</v>
      </c>
      <c r="F73" s="21">
        <v>900</v>
      </c>
    </row>
    <row r="74" spans="1:6" ht="25.5" customHeight="1">
      <c r="A74" s="30" t="s">
        <v>80</v>
      </c>
      <c r="B74" s="18" t="s">
        <v>179</v>
      </c>
      <c r="C74" s="22" t="s">
        <v>186</v>
      </c>
      <c r="D74" s="23"/>
      <c r="E74" s="23"/>
      <c r="F74" s="21">
        <f>SUM(F75+F77)</f>
        <v>900</v>
      </c>
    </row>
    <row r="75" spans="1:6" ht="25.5" customHeight="1" hidden="1">
      <c r="A75" s="30" t="s">
        <v>77</v>
      </c>
      <c r="B75" s="18" t="s">
        <v>179</v>
      </c>
      <c r="C75" s="22" t="s">
        <v>78</v>
      </c>
      <c r="D75" s="23" t="s">
        <v>79</v>
      </c>
      <c r="E75" s="23"/>
      <c r="F75" s="21">
        <f>SUM(F76)</f>
        <v>0</v>
      </c>
    </row>
    <row r="76" spans="1:8" s="5" customFormat="1" ht="24" customHeight="1" hidden="1">
      <c r="A76" s="30" t="s">
        <v>20</v>
      </c>
      <c r="B76" s="18" t="s">
        <v>179</v>
      </c>
      <c r="C76" s="22" t="s">
        <v>78</v>
      </c>
      <c r="D76" s="23" t="s">
        <v>79</v>
      </c>
      <c r="E76" s="23" t="s">
        <v>152</v>
      </c>
      <c r="F76" s="21">
        <v>0</v>
      </c>
      <c r="G76" s="77"/>
      <c r="H76" s="78"/>
    </row>
    <row r="77" spans="1:8" s="5" customFormat="1" ht="24" customHeight="1">
      <c r="A77" s="19" t="s">
        <v>148</v>
      </c>
      <c r="B77" s="18" t="s">
        <v>179</v>
      </c>
      <c r="C77" s="22" t="s">
        <v>186</v>
      </c>
      <c r="D77" s="66">
        <v>3400000</v>
      </c>
      <c r="E77" s="23"/>
      <c r="F77" s="21">
        <f>SUM(F78)</f>
        <v>900</v>
      </c>
      <c r="G77" s="77"/>
      <c r="H77" s="78"/>
    </row>
    <row r="78" spans="1:8" s="5" customFormat="1" ht="24" customHeight="1">
      <c r="A78" s="19" t="s">
        <v>149</v>
      </c>
      <c r="B78" s="18" t="s">
        <v>179</v>
      </c>
      <c r="C78" s="22" t="s">
        <v>186</v>
      </c>
      <c r="D78" s="66">
        <v>3400300</v>
      </c>
      <c r="E78" s="23"/>
      <c r="F78" s="21">
        <f>SUM(F79)</f>
        <v>900</v>
      </c>
      <c r="G78" s="77"/>
      <c r="H78" s="78"/>
    </row>
    <row r="79" spans="1:8" s="5" customFormat="1" ht="24" customHeight="1">
      <c r="A79" s="30" t="s">
        <v>20</v>
      </c>
      <c r="B79" s="18" t="s">
        <v>179</v>
      </c>
      <c r="C79" s="22" t="s">
        <v>186</v>
      </c>
      <c r="D79" s="66">
        <v>3400300</v>
      </c>
      <c r="E79" s="23" t="s">
        <v>152</v>
      </c>
      <c r="F79" s="21">
        <v>900</v>
      </c>
      <c r="G79" s="77"/>
      <c r="H79" s="78"/>
    </row>
    <row r="80" spans="1:6" ht="16.5" customHeight="1">
      <c r="A80" s="30" t="s">
        <v>9</v>
      </c>
      <c r="B80" s="18" t="s">
        <v>187</v>
      </c>
      <c r="C80" s="51" t="s">
        <v>177</v>
      </c>
      <c r="D80" s="18"/>
      <c r="E80" s="18"/>
      <c r="F80" s="21">
        <f>SUM(F81+F109+F119)</f>
        <v>33195.899999999994</v>
      </c>
    </row>
    <row r="81" spans="1:6" ht="16.5" customHeight="1">
      <c r="A81" s="30" t="s">
        <v>65</v>
      </c>
      <c r="B81" s="18" t="s">
        <v>187</v>
      </c>
      <c r="C81" s="17" t="s">
        <v>176</v>
      </c>
      <c r="D81" s="17"/>
      <c r="E81" s="17"/>
      <c r="F81" s="21">
        <f>F82+F97+F100+F107</f>
        <v>27043.199999999997</v>
      </c>
    </row>
    <row r="82" spans="1:6" ht="41.25" customHeight="1">
      <c r="A82" s="30" t="s">
        <v>130</v>
      </c>
      <c r="B82" s="18" t="s">
        <v>187</v>
      </c>
      <c r="C82" s="17" t="s">
        <v>176</v>
      </c>
      <c r="D82" s="51" t="s">
        <v>131</v>
      </c>
      <c r="E82" s="17"/>
      <c r="F82" s="21">
        <f>SUM(F83+F85+F87+F89+F91+F93+F95)</f>
        <v>23255.1</v>
      </c>
    </row>
    <row r="83" spans="1:6" ht="61.5" customHeight="1">
      <c r="A83" s="55" t="s">
        <v>134</v>
      </c>
      <c r="B83" s="18" t="s">
        <v>187</v>
      </c>
      <c r="C83" s="17" t="s">
        <v>176</v>
      </c>
      <c r="D83" s="51" t="s">
        <v>135</v>
      </c>
      <c r="E83" s="17"/>
      <c r="F83" s="21">
        <f>SUM(F84)</f>
        <v>4100</v>
      </c>
    </row>
    <row r="84" spans="1:6" ht="19.5" customHeight="1">
      <c r="A84" s="19" t="s">
        <v>213</v>
      </c>
      <c r="B84" s="18" t="s">
        <v>187</v>
      </c>
      <c r="C84" s="17" t="s">
        <v>176</v>
      </c>
      <c r="D84" s="51" t="s">
        <v>135</v>
      </c>
      <c r="E84" s="17" t="s">
        <v>37</v>
      </c>
      <c r="F84" s="21">
        <v>4100</v>
      </c>
    </row>
    <row r="85" spans="1:6" ht="53.25" customHeight="1">
      <c r="A85" s="94" t="s">
        <v>214</v>
      </c>
      <c r="B85" s="18" t="s">
        <v>187</v>
      </c>
      <c r="C85" s="17" t="s">
        <v>176</v>
      </c>
      <c r="D85" s="51" t="s">
        <v>215</v>
      </c>
      <c r="E85" s="17"/>
      <c r="F85" s="21">
        <f>SUM(F86)</f>
        <v>4535.4</v>
      </c>
    </row>
    <row r="86" spans="1:6" ht="26.25" customHeight="1">
      <c r="A86" s="30" t="s">
        <v>20</v>
      </c>
      <c r="B86" s="18" t="s">
        <v>187</v>
      </c>
      <c r="C86" s="17" t="s">
        <v>176</v>
      </c>
      <c r="D86" s="51" t="s">
        <v>215</v>
      </c>
      <c r="E86" s="17" t="s">
        <v>152</v>
      </c>
      <c r="F86" s="21">
        <v>4535.4</v>
      </c>
    </row>
    <row r="87" spans="1:6" ht="28.5" customHeight="1">
      <c r="A87" s="30" t="s">
        <v>132</v>
      </c>
      <c r="B87" s="18" t="s">
        <v>187</v>
      </c>
      <c r="C87" s="17" t="s">
        <v>176</v>
      </c>
      <c r="D87" s="51" t="s">
        <v>133</v>
      </c>
      <c r="E87" s="17"/>
      <c r="F87" s="21">
        <f>SUM(F88)</f>
        <v>5600</v>
      </c>
    </row>
    <row r="88" spans="1:6" ht="19.5" customHeight="1">
      <c r="A88" s="19" t="s">
        <v>213</v>
      </c>
      <c r="B88" s="18" t="s">
        <v>187</v>
      </c>
      <c r="C88" s="17" t="s">
        <v>176</v>
      </c>
      <c r="D88" s="51" t="s">
        <v>133</v>
      </c>
      <c r="E88" s="17" t="s">
        <v>37</v>
      </c>
      <c r="F88" s="21">
        <v>5600</v>
      </c>
    </row>
    <row r="89" spans="1:6" ht="27.75" customHeight="1">
      <c r="A89" s="30" t="s">
        <v>132</v>
      </c>
      <c r="B89" s="18" t="s">
        <v>187</v>
      </c>
      <c r="C89" s="17" t="s">
        <v>176</v>
      </c>
      <c r="D89" s="51" t="s">
        <v>133</v>
      </c>
      <c r="E89" s="17"/>
      <c r="F89" s="21">
        <f>SUM(F90)</f>
        <v>3905.4</v>
      </c>
    </row>
    <row r="90" spans="1:6" ht="21" customHeight="1">
      <c r="A90" s="19" t="s">
        <v>213</v>
      </c>
      <c r="B90" s="18" t="s">
        <v>187</v>
      </c>
      <c r="C90" s="17" t="s">
        <v>176</v>
      </c>
      <c r="D90" s="51" t="s">
        <v>133</v>
      </c>
      <c r="E90" s="17" t="s">
        <v>37</v>
      </c>
      <c r="F90" s="21">
        <v>3905.4</v>
      </c>
    </row>
    <row r="91" spans="1:6" ht="30" customHeight="1">
      <c r="A91" s="19" t="s">
        <v>154</v>
      </c>
      <c r="B91" s="18" t="s">
        <v>187</v>
      </c>
      <c r="C91" s="17" t="s">
        <v>176</v>
      </c>
      <c r="D91" s="51" t="s">
        <v>155</v>
      </c>
      <c r="E91" s="17"/>
      <c r="F91" s="21">
        <f>SUM(F92)</f>
        <v>0</v>
      </c>
    </row>
    <row r="92" spans="1:6" ht="30" customHeight="1">
      <c r="A92" s="19" t="s">
        <v>20</v>
      </c>
      <c r="B92" s="18" t="s">
        <v>187</v>
      </c>
      <c r="C92" s="17" t="s">
        <v>176</v>
      </c>
      <c r="D92" s="51" t="s">
        <v>155</v>
      </c>
      <c r="E92" s="17" t="s">
        <v>152</v>
      </c>
      <c r="F92" s="21">
        <v>0</v>
      </c>
    </row>
    <row r="93" spans="1:6" ht="55.5" customHeight="1">
      <c r="A93" s="90" t="s">
        <v>214</v>
      </c>
      <c r="B93" s="18" t="s">
        <v>187</v>
      </c>
      <c r="C93" s="17" t="s">
        <v>176</v>
      </c>
      <c r="D93" s="51" t="s">
        <v>216</v>
      </c>
      <c r="E93" s="17"/>
      <c r="F93" s="21">
        <f>SUM(F94)</f>
        <v>2273.3</v>
      </c>
    </row>
    <row r="94" spans="1:6" ht="30" customHeight="1">
      <c r="A94" s="19" t="s">
        <v>20</v>
      </c>
      <c r="B94" s="18" t="s">
        <v>187</v>
      </c>
      <c r="C94" s="17" t="s">
        <v>176</v>
      </c>
      <c r="D94" s="51" t="s">
        <v>216</v>
      </c>
      <c r="E94" s="17" t="s">
        <v>152</v>
      </c>
      <c r="F94" s="21">
        <v>2273.3</v>
      </c>
    </row>
    <row r="95" spans="1:6" ht="57.75" customHeight="1">
      <c r="A95" s="90" t="s">
        <v>214</v>
      </c>
      <c r="B95" s="18" t="s">
        <v>187</v>
      </c>
      <c r="C95" s="17" t="s">
        <v>176</v>
      </c>
      <c r="D95" s="51" t="s">
        <v>216</v>
      </c>
      <c r="E95" s="17"/>
      <c r="F95" s="21">
        <f>SUM(F96)</f>
        <v>2841</v>
      </c>
    </row>
    <row r="96" spans="1:6" ht="30" customHeight="1">
      <c r="A96" s="19" t="s">
        <v>20</v>
      </c>
      <c r="B96" s="18" t="s">
        <v>187</v>
      </c>
      <c r="C96" s="17" t="s">
        <v>176</v>
      </c>
      <c r="D96" s="51" t="s">
        <v>216</v>
      </c>
      <c r="E96" s="17" t="s">
        <v>152</v>
      </c>
      <c r="F96" s="21">
        <v>2841</v>
      </c>
    </row>
    <row r="97" spans="1:6" ht="30" customHeight="1" hidden="1">
      <c r="A97" s="19" t="s">
        <v>89</v>
      </c>
      <c r="B97" s="18" t="s">
        <v>187</v>
      </c>
      <c r="C97" s="17" t="s">
        <v>176</v>
      </c>
      <c r="D97" s="17" t="s">
        <v>90</v>
      </c>
      <c r="E97" s="17"/>
      <c r="F97" s="21">
        <f>SUM(F98)</f>
        <v>0</v>
      </c>
    </row>
    <row r="98" spans="1:6" ht="37.5" customHeight="1" hidden="1">
      <c r="A98" s="28" t="s">
        <v>91</v>
      </c>
      <c r="B98" s="18" t="s">
        <v>187</v>
      </c>
      <c r="C98" s="17" t="s">
        <v>176</v>
      </c>
      <c r="D98" s="17" t="s">
        <v>92</v>
      </c>
      <c r="E98" s="17"/>
      <c r="F98" s="21">
        <f>SUM(F99)</f>
        <v>0</v>
      </c>
    </row>
    <row r="99" spans="1:6" ht="18.75" customHeight="1" hidden="1">
      <c r="A99" s="34" t="s">
        <v>93</v>
      </c>
      <c r="B99" s="18" t="s">
        <v>187</v>
      </c>
      <c r="C99" s="17" t="s">
        <v>176</v>
      </c>
      <c r="D99" s="17" t="s">
        <v>92</v>
      </c>
      <c r="E99" s="17" t="s">
        <v>94</v>
      </c>
      <c r="F99" s="21">
        <v>0</v>
      </c>
    </row>
    <row r="100" spans="1:6" ht="17.25" customHeight="1">
      <c r="A100" s="30" t="s">
        <v>14</v>
      </c>
      <c r="B100" s="18" t="s">
        <v>187</v>
      </c>
      <c r="C100" s="17" t="s">
        <v>176</v>
      </c>
      <c r="D100" s="17" t="s">
        <v>15</v>
      </c>
      <c r="E100" s="17"/>
      <c r="F100" s="21">
        <f>SUM(F101)</f>
        <v>3788.1</v>
      </c>
    </row>
    <row r="101" spans="1:7" ht="38.25" customHeight="1">
      <c r="A101" s="27" t="s">
        <v>45</v>
      </c>
      <c r="B101" s="18" t="s">
        <v>187</v>
      </c>
      <c r="C101" s="17" t="s">
        <v>176</v>
      </c>
      <c r="D101" s="17" t="s">
        <v>46</v>
      </c>
      <c r="E101" s="17"/>
      <c r="F101" s="21">
        <f>SUM(F102+F103)+F104</f>
        <v>3788.1</v>
      </c>
      <c r="G101" s="79"/>
    </row>
    <row r="102" spans="1:6" ht="14.25" customHeight="1" hidden="1">
      <c r="A102" s="24" t="s">
        <v>36</v>
      </c>
      <c r="B102" s="18" t="s">
        <v>187</v>
      </c>
      <c r="C102" s="17" t="s">
        <v>176</v>
      </c>
      <c r="D102" s="17" t="s">
        <v>46</v>
      </c>
      <c r="E102" s="17" t="s">
        <v>37</v>
      </c>
      <c r="F102" s="21"/>
    </row>
    <row r="103" spans="1:6" ht="27" customHeight="1">
      <c r="A103" s="30" t="s">
        <v>20</v>
      </c>
      <c r="B103" s="18" t="s">
        <v>187</v>
      </c>
      <c r="C103" s="17" t="s">
        <v>176</v>
      </c>
      <c r="D103" s="17" t="s">
        <v>46</v>
      </c>
      <c r="E103" s="17" t="s">
        <v>152</v>
      </c>
      <c r="F103" s="21">
        <v>3538.1</v>
      </c>
    </row>
    <row r="104" spans="1:6" ht="15.75" customHeight="1">
      <c r="A104" s="30" t="s">
        <v>109</v>
      </c>
      <c r="B104" s="18" t="s">
        <v>187</v>
      </c>
      <c r="C104" s="17" t="s">
        <v>176</v>
      </c>
      <c r="D104" s="17" t="s">
        <v>110</v>
      </c>
      <c r="E104" s="17"/>
      <c r="F104" s="21">
        <f>F105+F106</f>
        <v>250</v>
      </c>
    </row>
    <row r="105" spans="1:6" ht="15.75" customHeight="1" hidden="1">
      <c r="A105" s="30" t="s">
        <v>36</v>
      </c>
      <c r="B105" s="18" t="s">
        <v>187</v>
      </c>
      <c r="C105" s="17" t="s">
        <v>176</v>
      </c>
      <c r="D105" s="17" t="s">
        <v>110</v>
      </c>
      <c r="E105" s="17" t="s">
        <v>37</v>
      </c>
      <c r="F105" s="21"/>
    </row>
    <row r="106" spans="1:6" ht="27" customHeight="1">
      <c r="A106" s="19" t="s">
        <v>20</v>
      </c>
      <c r="B106" s="18" t="s">
        <v>187</v>
      </c>
      <c r="C106" s="17" t="s">
        <v>176</v>
      </c>
      <c r="D106" s="17" t="s">
        <v>110</v>
      </c>
      <c r="E106" s="17" t="s">
        <v>152</v>
      </c>
      <c r="F106" s="21">
        <v>250</v>
      </c>
    </row>
    <row r="107" spans="1:6" ht="39.75" customHeight="1" hidden="1">
      <c r="A107" s="81" t="s">
        <v>171</v>
      </c>
      <c r="B107" s="18" t="s">
        <v>187</v>
      </c>
      <c r="C107" s="83" t="s">
        <v>2</v>
      </c>
      <c r="D107" s="83" t="s">
        <v>169</v>
      </c>
      <c r="E107" s="83"/>
      <c r="F107" s="84">
        <f>F108</f>
        <v>0</v>
      </c>
    </row>
    <row r="108" spans="1:6" ht="18.75" customHeight="1" hidden="1">
      <c r="A108" s="81" t="s">
        <v>36</v>
      </c>
      <c r="B108" s="18" t="s">
        <v>187</v>
      </c>
      <c r="C108" s="83" t="s">
        <v>2</v>
      </c>
      <c r="D108" s="83" t="s">
        <v>169</v>
      </c>
      <c r="E108" s="83" t="s">
        <v>37</v>
      </c>
      <c r="F108" s="84">
        <v>0</v>
      </c>
    </row>
    <row r="109" spans="1:6" ht="15" customHeight="1">
      <c r="A109" s="30" t="s">
        <v>66</v>
      </c>
      <c r="B109" s="18" t="s">
        <v>187</v>
      </c>
      <c r="C109" s="17" t="s">
        <v>181</v>
      </c>
      <c r="D109" s="17"/>
      <c r="E109" s="17"/>
      <c r="F109" s="21">
        <f>SUM(F110+F115)</f>
        <v>555</v>
      </c>
    </row>
    <row r="110" spans="1:6" ht="25.5" customHeight="1">
      <c r="A110" s="19" t="s">
        <v>89</v>
      </c>
      <c r="B110" s="18" t="s">
        <v>187</v>
      </c>
      <c r="C110" s="17" t="s">
        <v>181</v>
      </c>
      <c r="D110" s="17" t="s">
        <v>90</v>
      </c>
      <c r="E110" s="17"/>
      <c r="F110" s="21">
        <f>SUM(F111)</f>
        <v>150</v>
      </c>
    </row>
    <row r="111" spans="1:6" ht="36" customHeight="1">
      <c r="A111" s="28" t="s">
        <v>91</v>
      </c>
      <c r="B111" s="18" t="s">
        <v>187</v>
      </c>
      <c r="C111" s="17" t="s">
        <v>181</v>
      </c>
      <c r="D111" s="17" t="s">
        <v>92</v>
      </c>
      <c r="E111" s="17"/>
      <c r="F111" s="21">
        <f>SUM(F112+F113+F114)</f>
        <v>150</v>
      </c>
    </row>
    <row r="112" spans="1:6" ht="15.75" customHeight="1">
      <c r="A112" s="34" t="s">
        <v>93</v>
      </c>
      <c r="B112" s="18" t="s">
        <v>187</v>
      </c>
      <c r="C112" s="17" t="s">
        <v>181</v>
      </c>
      <c r="D112" s="17" t="s">
        <v>92</v>
      </c>
      <c r="E112" s="17" t="s">
        <v>94</v>
      </c>
      <c r="F112" s="21">
        <v>150</v>
      </c>
    </row>
    <row r="113" spans="1:6" ht="15.75" customHeight="1" hidden="1">
      <c r="A113" s="34" t="s">
        <v>93</v>
      </c>
      <c r="B113" s="18" t="s">
        <v>187</v>
      </c>
      <c r="C113" s="17" t="s">
        <v>181</v>
      </c>
      <c r="D113" s="17" t="s">
        <v>92</v>
      </c>
      <c r="E113" s="17" t="s">
        <v>94</v>
      </c>
      <c r="F113" s="21"/>
    </row>
    <row r="114" spans="1:6" ht="15.75" customHeight="1" hidden="1">
      <c r="A114" s="34" t="s">
        <v>93</v>
      </c>
      <c r="B114" s="18" t="s">
        <v>187</v>
      </c>
      <c r="C114" s="17" t="s">
        <v>181</v>
      </c>
      <c r="D114" s="17" t="s">
        <v>92</v>
      </c>
      <c r="E114" s="17" t="s">
        <v>94</v>
      </c>
      <c r="F114" s="21"/>
    </row>
    <row r="115" spans="1:6" ht="16.5" customHeight="1">
      <c r="A115" s="30" t="s">
        <v>67</v>
      </c>
      <c r="B115" s="18" t="s">
        <v>187</v>
      </c>
      <c r="C115" s="17" t="s">
        <v>181</v>
      </c>
      <c r="D115" s="17">
        <v>3510000</v>
      </c>
      <c r="E115" s="17"/>
      <c r="F115" s="21">
        <f>SUM(F116)</f>
        <v>405</v>
      </c>
    </row>
    <row r="116" spans="1:6" ht="15" customHeight="1">
      <c r="A116" s="30" t="s">
        <v>68</v>
      </c>
      <c r="B116" s="18" t="s">
        <v>187</v>
      </c>
      <c r="C116" s="17" t="s">
        <v>181</v>
      </c>
      <c r="D116" s="17" t="s">
        <v>47</v>
      </c>
      <c r="E116" s="17"/>
      <c r="F116" s="21">
        <f>SUM(F117+F118)</f>
        <v>405</v>
      </c>
    </row>
    <row r="117" spans="1:6" ht="15" customHeight="1">
      <c r="A117" s="30" t="s">
        <v>36</v>
      </c>
      <c r="B117" s="18" t="s">
        <v>187</v>
      </c>
      <c r="C117" s="17" t="s">
        <v>181</v>
      </c>
      <c r="D117" s="17" t="s">
        <v>47</v>
      </c>
      <c r="E117" s="17" t="s">
        <v>37</v>
      </c>
      <c r="F117" s="21">
        <v>5</v>
      </c>
    </row>
    <row r="118" spans="1:9" ht="26.25" customHeight="1">
      <c r="A118" s="30" t="s">
        <v>20</v>
      </c>
      <c r="B118" s="18" t="s">
        <v>187</v>
      </c>
      <c r="C118" s="17" t="s">
        <v>181</v>
      </c>
      <c r="D118" s="17" t="s">
        <v>47</v>
      </c>
      <c r="E118" s="17" t="s">
        <v>152</v>
      </c>
      <c r="F118" s="21">
        <v>400</v>
      </c>
      <c r="I118" s="32"/>
    </row>
    <row r="119" spans="1:6" ht="14.25" customHeight="1">
      <c r="A119" s="30" t="s">
        <v>48</v>
      </c>
      <c r="B119" s="18" t="s">
        <v>187</v>
      </c>
      <c r="C119" s="17" t="s">
        <v>178</v>
      </c>
      <c r="D119" s="17"/>
      <c r="E119" s="17"/>
      <c r="F119" s="21">
        <f>F120+F129</f>
        <v>5597.7</v>
      </c>
    </row>
    <row r="120" spans="1:6" ht="13.5" customHeight="1">
      <c r="A120" s="30" t="s">
        <v>48</v>
      </c>
      <c r="B120" s="18" t="s">
        <v>187</v>
      </c>
      <c r="C120" s="17" t="s">
        <v>178</v>
      </c>
      <c r="D120" s="17" t="s">
        <v>49</v>
      </c>
      <c r="E120" s="17"/>
      <c r="F120" s="21">
        <f>SUM(F121+F123+F125+F127)</f>
        <v>5514.3</v>
      </c>
    </row>
    <row r="121" spans="1:6" ht="15" customHeight="1">
      <c r="A121" s="30" t="s">
        <v>50</v>
      </c>
      <c r="B121" s="18" t="s">
        <v>187</v>
      </c>
      <c r="C121" s="17" t="s">
        <v>178</v>
      </c>
      <c r="D121" s="17" t="s">
        <v>51</v>
      </c>
      <c r="E121" s="17"/>
      <c r="F121" s="21">
        <f>SUM(F122:F122)</f>
        <v>1694.3</v>
      </c>
    </row>
    <row r="122" spans="1:9" ht="25.5" customHeight="1">
      <c r="A122" s="30" t="s">
        <v>20</v>
      </c>
      <c r="B122" s="18" t="s">
        <v>187</v>
      </c>
      <c r="C122" s="17" t="s">
        <v>178</v>
      </c>
      <c r="D122" s="17" t="s">
        <v>51</v>
      </c>
      <c r="E122" s="17" t="s">
        <v>152</v>
      </c>
      <c r="F122" s="46">
        <v>1694.3</v>
      </c>
      <c r="H122" s="72"/>
      <c r="I122" s="3"/>
    </row>
    <row r="123" spans="1:6" ht="39.75" customHeight="1">
      <c r="A123" s="24" t="s">
        <v>52</v>
      </c>
      <c r="B123" s="18" t="s">
        <v>187</v>
      </c>
      <c r="C123" s="17" t="s">
        <v>178</v>
      </c>
      <c r="D123" s="17" t="s">
        <v>53</v>
      </c>
      <c r="E123" s="17"/>
      <c r="F123" s="21">
        <f>SUM(F124)</f>
        <v>820</v>
      </c>
    </row>
    <row r="124" spans="1:9" ht="27" customHeight="1">
      <c r="A124" s="24" t="s">
        <v>20</v>
      </c>
      <c r="B124" s="18" t="s">
        <v>187</v>
      </c>
      <c r="C124" s="17" t="s">
        <v>178</v>
      </c>
      <c r="D124" s="17" t="s">
        <v>53</v>
      </c>
      <c r="E124" s="17" t="s">
        <v>152</v>
      </c>
      <c r="F124" s="47">
        <v>820</v>
      </c>
      <c r="I124" s="32"/>
    </row>
    <row r="125" spans="1:6" ht="14.25" customHeight="1">
      <c r="A125" s="24" t="s">
        <v>156</v>
      </c>
      <c r="B125" s="18" t="s">
        <v>187</v>
      </c>
      <c r="C125" s="17" t="s">
        <v>178</v>
      </c>
      <c r="D125" s="17" t="s">
        <v>157</v>
      </c>
      <c r="E125" s="17"/>
      <c r="F125" s="21">
        <f>SUM(F126)</f>
        <v>400</v>
      </c>
    </row>
    <row r="126" spans="1:9" ht="27" customHeight="1">
      <c r="A126" s="24" t="s">
        <v>20</v>
      </c>
      <c r="B126" s="18" t="s">
        <v>187</v>
      </c>
      <c r="C126" s="17" t="s">
        <v>178</v>
      </c>
      <c r="D126" s="17" t="s">
        <v>157</v>
      </c>
      <c r="E126" s="17" t="s">
        <v>152</v>
      </c>
      <c r="F126" s="47">
        <v>400</v>
      </c>
      <c r="I126" s="32"/>
    </row>
    <row r="127" spans="1:9" ht="26.25" customHeight="1">
      <c r="A127" s="24" t="s">
        <v>54</v>
      </c>
      <c r="B127" s="18" t="s">
        <v>187</v>
      </c>
      <c r="C127" s="17" t="s">
        <v>178</v>
      </c>
      <c r="D127" s="17" t="s">
        <v>55</v>
      </c>
      <c r="E127" s="17"/>
      <c r="F127" s="21">
        <f>SUM(F128)</f>
        <v>2600</v>
      </c>
      <c r="I127" s="32"/>
    </row>
    <row r="128" spans="1:9" ht="25.5" customHeight="1">
      <c r="A128" s="24" t="s">
        <v>20</v>
      </c>
      <c r="B128" s="18" t="s">
        <v>187</v>
      </c>
      <c r="C128" s="17" t="s">
        <v>178</v>
      </c>
      <c r="D128" s="17" t="s">
        <v>55</v>
      </c>
      <c r="E128" s="17" t="s">
        <v>152</v>
      </c>
      <c r="F128" s="47">
        <v>2600</v>
      </c>
      <c r="I128" s="32"/>
    </row>
    <row r="129" spans="1:9" ht="25.5" customHeight="1">
      <c r="A129" s="25" t="s">
        <v>82</v>
      </c>
      <c r="B129" s="18" t="s">
        <v>187</v>
      </c>
      <c r="C129" s="51" t="s">
        <v>178</v>
      </c>
      <c r="D129" s="23" t="s">
        <v>81</v>
      </c>
      <c r="E129" s="23"/>
      <c r="F129" s="47">
        <f>F130</f>
        <v>83.4</v>
      </c>
      <c r="I129" s="32"/>
    </row>
    <row r="130" spans="1:9" ht="25.5" customHeight="1">
      <c r="A130" s="24" t="s">
        <v>20</v>
      </c>
      <c r="B130" s="18" t="s">
        <v>187</v>
      </c>
      <c r="C130" s="51" t="s">
        <v>178</v>
      </c>
      <c r="D130" s="23" t="s">
        <v>81</v>
      </c>
      <c r="E130" s="23" t="s">
        <v>152</v>
      </c>
      <c r="F130" s="47">
        <v>83.4</v>
      </c>
      <c r="I130" s="32"/>
    </row>
    <row r="131" spans="1:9" ht="15.75" customHeight="1">
      <c r="A131" s="24" t="s">
        <v>137</v>
      </c>
      <c r="B131" s="18" t="s">
        <v>188</v>
      </c>
      <c r="C131" s="17" t="s">
        <v>177</v>
      </c>
      <c r="D131" s="17"/>
      <c r="E131" s="17"/>
      <c r="F131" s="47">
        <f>SUM(F132)</f>
        <v>249.4</v>
      </c>
      <c r="I131" s="32"/>
    </row>
    <row r="132" spans="1:9" ht="15" customHeight="1">
      <c r="A132" s="19" t="s">
        <v>138</v>
      </c>
      <c r="B132" s="18" t="s">
        <v>188</v>
      </c>
      <c r="C132" s="18" t="s">
        <v>188</v>
      </c>
      <c r="D132" s="17"/>
      <c r="E132" s="17"/>
      <c r="F132" s="47">
        <f>SUM(F133)</f>
        <v>249.4</v>
      </c>
      <c r="I132" s="32"/>
    </row>
    <row r="133" spans="1:9" ht="25.5" customHeight="1">
      <c r="A133" s="19" t="s">
        <v>139</v>
      </c>
      <c r="B133" s="18" t="s">
        <v>188</v>
      </c>
      <c r="C133" s="18" t="s">
        <v>188</v>
      </c>
      <c r="D133" s="51" t="s">
        <v>140</v>
      </c>
      <c r="E133" s="17"/>
      <c r="F133" s="47">
        <f>SUM(F134)</f>
        <v>249.4</v>
      </c>
      <c r="I133" s="32"/>
    </row>
    <row r="134" spans="1:9" ht="25.5" customHeight="1">
      <c r="A134" s="19" t="s">
        <v>20</v>
      </c>
      <c r="B134" s="18" t="s">
        <v>188</v>
      </c>
      <c r="C134" s="18" t="s">
        <v>188</v>
      </c>
      <c r="D134" s="51" t="s">
        <v>141</v>
      </c>
      <c r="E134" s="51" t="s">
        <v>152</v>
      </c>
      <c r="F134" s="47">
        <v>249.4</v>
      </c>
      <c r="I134" s="32"/>
    </row>
    <row r="135" spans="1:9" ht="18.75" customHeight="1">
      <c r="A135" s="30" t="s">
        <v>145</v>
      </c>
      <c r="B135" s="17" t="s">
        <v>189</v>
      </c>
      <c r="C135" s="17" t="s">
        <v>177</v>
      </c>
      <c r="D135" s="17"/>
      <c r="E135" s="17"/>
      <c r="F135" s="21">
        <f>SUM(F136)</f>
        <v>15030.3</v>
      </c>
      <c r="I135" s="32"/>
    </row>
    <row r="136" spans="1:9" ht="19.5" customHeight="1">
      <c r="A136" s="30" t="s">
        <v>21</v>
      </c>
      <c r="B136" s="17" t="s">
        <v>189</v>
      </c>
      <c r="C136" s="17" t="s">
        <v>176</v>
      </c>
      <c r="D136" s="17"/>
      <c r="E136" s="17"/>
      <c r="F136" s="21">
        <f>SUM(F137+F140+F144+F147+F154)</f>
        <v>15030.3</v>
      </c>
      <c r="I136" s="32"/>
    </row>
    <row r="137" spans="1:9" ht="27.75" customHeight="1">
      <c r="A137" s="19" t="s">
        <v>89</v>
      </c>
      <c r="B137" s="17" t="s">
        <v>189</v>
      </c>
      <c r="C137" s="17" t="s">
        <v>176</v>
      </c>
      <c r="D137" s="17" t="s">
        <v>90</v>
      </c>
      <c r="E137" s="17"/>
      <c r="F137" s="21">
        <f>SUM(F138)</f>
        <v>1624.9</v>
      </c>
      <c r="I137" s="32"/>
    </row>
    <row r="138" spans="1:9" ht="40.5" customHeight="1">
      <c r="A138" s="28" t="s">
        <v>91</v>
      </c>
      <c r="B138" s="17" t="s">
        <v>189</v>
      </c>
      <c r="C138" s="17" t="s">
        <v>176</v>
      </c>
      <c r="D138" s="17" t="s">
        <v>92</v>
      </c>
      <c r="E138" s="17"/>
      <c r="F138" s="21">
        <f>SUM(F139)</f>
        <v>1624.9</v>
      </c>
      <c r="I138" s="32"/>
    </row>
    <row r="139" spans="1:9" ht="19.5" customHeight="1">
      <c r="A139" s="34" t="s">
        <v>93</v>
      </c>
      <c r="B139" s="17" t="s">
        <v>189</v>
      </c>
      <c r="C139" s="17" t="s">
        <v>176</v>
      </c>
      <c r="D139" s="17" t="s">
        <v>92</v>
      </c>
      <c r="E139" s="17" t="s">
        <v>94</v>
      </c>
      <c r="F139" s="21">
        <v>1624.9</v>
      </c>
      <c r="I139" s="32"/>
    </row>
    <row r="140" spans="1:9" ht="27" customHeight="1">
      <c r="A140" s="30" t="s">
        <v>147</v>
      </c>
      <c r="B140" s="17" t="s">
        <v>189</v>
      </c>
      <c r="C140" s="17" t="s">
        <v>176</v>
      </c>
      <c r="D140" s="17">
        <v>4400000</v>
      </c>
      <c r="E140" s="17"/>
      <c r="F140" s="21">
        <f>SUM(F141)</f>
        <v>6785</v>
      </c>
      <c r="I140" s="32"/>
    </row>
    <row r="141" spans="1:8" s="5" customFormat="1" ht="29.25" customHeight="1">
      <c r="A141" s="30" t="s">
        <v>38</v>
      </c>
      <c r="B141" s="17" t="s">
        <v>189</v>
      </c>
      <c r="C141" s="17" t="s">
        <v>176</v>
      </c>
      <c r="D141" s="17" t="s">
        <v>39</v>
      </c>
      <c r="E141" s="17"/>
      <c r="F141" s="21">
        <f>SUM(F142+F143)</f>
        <v>6785</v>
      </c>
      <c r="G141" s="77"/>
      <c r="H141" s="78"/>
    </row>
    <row r="142" spans="1:9" ht="39.75" customHeight="1">
      <c r="A142" s="30" t="s">
        <v>158</v>
      </c>
      <c r="B142" s="17" t="s">
        <v>189</v>
      </c>
      <c r="C142" s="17" t="s">
        <v>176</v>
      </c>
      <c r="D142" s="17" t="s">
        <v>39</v>
      </c>
      <c r="E142" s="17" t="s">
        <v>153</v>
      </c>
      <c r="F142" s="47">
        <v>6435</v>
      </c>
      <c r="I142" s="32"/>
    </row>
    <row r="143" spans="1:9" ht="27.75" customHeight="1">
      <c r="A143" s="27" t="s">
        <v>20</v>
      </c>
      <c r="B143" s="17" t="s">
        <v>189</v>
      </c>
      <c r="C143" s="17" t="s">
        <v>176</v>
      </c>
      <c r="D143" s="17" t="s">
        <v>39</v>
      </c>
      <c r="E143" s="17" t="s">
        <v>152</v>
      </c>
      <c r="F143" s="47">
        <v>350</v>
      </c>
      <c r="I143" s="32"/>
    </row>
    <row r="144" spans="1:9" ht="16.5" customHeight="1">
      <c r="A144" s="30" t="s">
        <v>22</v>
      </c>
      <c r="B144" s="17" t="s">
        <v>189</v>
      </c>
      <c r="C144" s="17" t="s">
        <v>176</v>
      </c>
      <c r="D144" s="17">
        <v>4420000</v>
      </c>
      <c r="E144" s="17"/>
      <c r="F144" s="21">
        <f>SUM(F145)</f>
        <v>1000</v>
      </c>
      <c r="I144" s="32"/>
    </row>
    <row r="145" spans="1:9" ht="25.5">
      <c r="A145" s="30" t="s">
        <v>38</v>
      </c>
      <c r="B145" s="17" t="s">
        <v>189</v>
      </c>
      <c r="C145" s="17" t="s">
        <v>176</v>
      </c>
      <c r="D145" s="17" t="s">
        <v>23</v>
      </c>
      <c r="E145" s="17"/>
      <c r="F145" s="21">
        <f>SUM(F146)</f>
        <v>1000</v>
      </c>
      <c r="I145" s="32"/>
    </row>
    <row r="146" spans="1:9" ht="39" customHeight="1">
      <c r="A146" s="30" t="s">
        <v>158</v>
      </c>
      <c r="B146" s="17" t="s">
        <v>189</v>
      </c>
      <c r="C146" s="17" t="s">
        <v>176</v>
      </c>
      <c r="D146" s="17" t="s">
        <v>23</v>
      </c>
      <c r="E146" s="17" t="s">
        <v>153</v>
      </c>
      <c r="F146" s="47">
        <v>1000</v>
      </c>
      <c r="I146" s="32"/>
    </row>
    <row r="147" spans="1:9" ht="21.75" customHeight="1">
      <c r="A147" s="93" t="s">
        <v>211</v>
      </c>
      <c r="B147" s="17" t="s">
        <v>189</v>
      </c>
      <c r="C147" s="17" t="s">
        <v>176</v>
      </c>
      <c r="D147" s="17" t="s">
        <v>212</v>
      </c>
      <c r="E147" s="17"/>
      <c r="F147" s="47">
        <f>SUM(F148+F151)</f>
        <v>1420.4</v>
      </c>
      <c r="I147" s="32"/>
    </row>
    <row r="148" spans="1:9" ht="39" customHeight="1">
      <c r="A148" s="30" t="s">
        <v>209</v>
      </c>
      <c r="B148" s="17" t="s">
        <v>189</v>
      </c>
      <c r="C148" s="17" t="s">
        <v>176</v>
      </c>
      <c r="D148" s="17" t="s">
        <v>208</v>
      </c>
      <c r="E148" s="17"/>
      <c r="F148" s="21">
        <f>F150</f>
        <v>100</v>
      </c>
      <c r="I148" s="32"/>
    </row>
    <row r="149" spans="1:9" ht="51" customHeight="1">
      <c r="A149" s="30" t="s">
        <v>210</v>
      </c>
      <c r="B149" s="17" t="s">
        <v>189</v>
      </c>
      <c r="C149" s="17" t="s">
        <v>176</v>
      </c>
      <c r="D149" s="17" t="s">
        <v>207</v>
      </c>
      <c r="E149" s="17"/>
      <c r="F149" s="21">
        <f>SUM(F150)</f>
        <v>100</v>
      </c>
      <c r="I149" s="32"/>
    </row>
    <row r="150" spans="1:9" ht="16.5" customHeight="1">
      <c r="A150" s="30" t="s">
        <v>206</v>
      </c>
      <c r="B150" s="17" t="s">
        <v>189</v>
      </c>
      <c r="C150" s="17" t="s">
        <v>176</v>
      </c>
      <c r="D150" s="17" t="s">
        <v>207</v>
      </c>
      <c r="E150" s="17" t="s">
        <v>205</v>
      </c>
      <c r="F150" s="21">
        <v>100</v>
      </c>
      <c r="I150" s="32"/>
    </row>
    <row r="151" spans="1:9" ht="16.5" customHeight="1">
      <c r="A151" s="30" t="s">
        <v>34</v>
      </c>
      <c r="B151" s="17" t="s">
        <v>189</v>
      </c>
      <c r="C151" s="17" t="s">
        <v>176</v>
      </c>
      <c r="D151" s="17" t="s">
        <v>57</v>
      </c>
      <c r="E151" s="17"/>
      <c r="F151" s="21">
        <f>SUM(F152)</f>
        <v>1320.4</v>
      </c>
      <c r="I151" s="32"/>
    </row>
    <row r="152" spans="1:9" ht="36.75" customHeight="1">
      <c r="A152" s="30" t="s">
        <v>224</v>
      </c>
      <c r="B152" s="17" t="s">
        <v>189</v>
      </c>
      <c r="C152" s="17" t="s">
        <v>176</v>
      </c>
      <c r="D152" s="17" t="s">
        <v>223</v>
      </c>
      <c r="E152" s="17"/>
      <c r="F152" s="21">
        <f>SUM(F153)</f>
        <v>1320.4</v>
      </c>
      <c r="I152" s="32"/>
    </row>
    <row r="153" spans="1:9" ht="16.5" customHeight="1">
      <c r="A153" s="30" t="s">
        <v>206</v>
      </c>
      <c r="B153" s="17" t="s">
        <v>189</v>
      </c>
      <c r="C153" s="17" t="s">
        <v>176</v>
      </c>
      <c r="D153" s="17" t="s">
        <v>223</v>
      </c>
      <c r="E153" s="17" t="s">
        <v>205</v>
      </c>
      <c r="F153" s="21">
        <v>1320.4</v>
      </c>
      <c r="I153" s="32"/>
    </row>
    <row r="154" spans="1:9" ht="16.5" customHeight="1">
      <c r="A154" s="19" t="s">
        <v>150</v>
      </c>
      <c r="B154" s="17" t="s">
        <v>189</v>
      </c>
      <c r="C154" s="17" t="s">
        <v>176</v>
      </c>
      <c r="D154" s="17" t="s">
        <v>151</v>
      </c>
      <c r="E154" s="17"/>
      <c r="F154" s="47">
        <f>SUM(F156)</f>
        <v>4200</v>
      </c>
      <c r="I154" s="32"/>
    </row>
    <row r="155" spans="1:9" s="3" customFormat="1" ht="28.5" customHeight="1">
      <c r="A155" s="80" t="s">
        <v>165</v>
      </c>
      <c r="B155" s="17" t="s">
        <v>189</v>
      </c>
      <c r="C155" s="17" t="s">
        <v>176</v>
      </c>
      <c r="D155" s="17" t="s">
        <v>167</v>
      </c>
      <c r="E155" s="17"/>
      <c r="F155" s="47">
        <f>SUM(F156)</f>
        <v>4200</v>
      </c>
      <c r="G155" s="72"/>
      <c r="H155" s="69"/>
      <c r="I155" s="32"/>
    </row>
    <row r="156" spans="1:9" ht="17.25" customHeight="1">
      <c r="A156" s="25" t="s">
        <v>163</v>
      </c>
      <c r="B156" s="17" t="s">
        <v>189</v>
      </c>
      <c r="C156" s="17" t="s">
        <v>176</v>
      </c>
      <c r="D156" s="17" t="s">
        <v>164</v>
      </c>
      <c r="E156" s="17"/>
      <c r="F156" s="47">
        <f>SUM(F157)</f>
        <v>4200</v>
      </c>
      <c r="I156" s="32"/>
    </row>
    <row r="157" spans="1:9" ht="24" customHeight="1">
      <c r="A157" s="30" t="s">
        <v>30</v>
      </c>
      <c r="B157" s="17" t="s">
        <v>189</v>
      </c>
      <c r="C157" s="17" t="s">
        <v>176</v>
      </c>
      <c r="D157" s="17" t="s">
        <v>164</v>
      </c>
      <c r="E157" s="17" t="s">
        <v>31</v>
      </c>
      <c r="F157" s="47">
        <v>4200</v>
      </c>
      <c r="I157" s="32"/>
    </row>
    <row r="158" spans="1:6" ht="17.25" customHeight="1">
      <c r="A158" s="30" t="s">
        <v>33</v>
      </c>
      <c r="B158" s="17" t="s">
        <v>184</v>
      </c>
      <c r="C158" s="17" t="s">
        <v>177</v>
      </c>
      <c r="D158" s="17"/>
      <c r="E158" s="17"/>
      <c r="F158" s="21">
        <f>SUM(F159+F163)</f>
        <v>3675.2000000000003</v>
      </c>
    </row>
    <row r="159" spans="1:6" ht="20.25" customHeight="1">
      <c r="A159" s="30" t="s">
        <v>10</v>
      </c>
      <c r="B159" s="17" t="s">
        <v>184</v>
      </c>
      <c r="C159" s="17" t="s">
        <v>176</v>
      </c>
      <c r="D159" s="17"/>
      <c r="E159" s="17"/>
      <c r="F159" s="21">
        <f>SUM(F160)</f>
        <v>198</v>
      </c>
    </row>
    <row r="160" spans="1:6" ht="29.25" customHeight="1">
      <c r="A160" s="30" t="s">
        <v>11</v>
      </c>
      <c r="B160" s="17" t="s">
        <v>184</v>
      </c>
      <c r="C160" s="17" t="s">
        <v>176</v>
      </c>
      <c r="D160" s="17" t="s">
        <v>12</v>
      </c>
      <c r="E160" s="17"/>
      <c r="F160" s="21">
        <f>SUM(F161)</f>
        <v>198</v>
      </c>
    </row>
    <row r="161" spans="1:6" ht="32.25" customHeight="1">
      <c r="A161" s="30" t="s">
        <v>69</v>
      </c>
      <c r="B161" s="17" t="s">
        <v>184</v>
      </c>
      <c r="C161" s="17" t="s">
        <v>176</v>
      </c>
      <c r="D161" s="17" t="s">
        <v>13</v>
      </c>
      <c r="E161" s="17"/>
      <c r="F161" s="21">
        <f>SUM(F162)</f>
        <v>198</v>
      </c>
    </row>
    <row r="162" spans="1:6" ht="18.75" customHeight="1">
      <c r="A162" s="30" t="s">
        <v>3</v>
      </c>
      <c r="B162" s="17" t="s">
        <v>184</v>
      </c>
      <c r="C162" s="17" t="s">
        <v>176</v>
      </c>
      <c r="D162" s="17" t="s">
        <v>13</v>
      </c>
      <c r="E162" s="17" t="s">
        <v>4</v>
      </c>
      <c r="F162" s="21">
        <v>198</v>
      </c>
    </row>
    <row r="163" spans="1:6" ht="19.5" customHeight="1">
      <c r="A163" s="30" t="s">
        <v>8</v>
      </c>
      <c r="B163" s="17" t="s">
        <v>184</v>
      </c>
      <c r="C163" s="17" t="s">
        <v>178</v>
      </c>
      <c r="D163" s="17"/>
      <c r="E163" s="17"/>
      <c r="F163" s="21">
        <f>SUM(F164+F168+F171)</f>
        <v>3477.2000000000003</v>
      </c>
    </row>
    <row r="164" spans="1:6" ht="28.5" customHeight="1">
      <c r="A164" s="19" t="s">
        <v>195</v>
      </c>
      <c r="B164" s="17" t="s">
        <v>184</v>
      </c>
      <c r="C164" s="17" t="s">
        <v>178</v>
      </c>
      <c r="D164" s="17" t="s">
        <v>196</v>
      </c>
      <c r="E164" s="17"/>
      <c r="F164" s="21">
        <f>SUM(F165)</f>
        <v>311.3</v>
      </c>
    </row>
    <row r="165" spans="1:6" ht="18" customHeight="1">
      <c r="A165" s="30" t="s">
        <v>70</v>
      </c>
      <c r="B165" s="17" t="s">
        <v>184</v>
      </c>
      <c r="C165" s="17" t="s">
        <v>178</v>
      </c>
      <c r="D165" s="17" t="s">
        <v>194</v>
      </c>
      <c r="E165" s="17"/>
      <c r="F165" s="21">
        <f>SUM(F167+F166)</f>
        <v>311.3</v>
      </c>
    </row>
    <row r="166" spans="1:6" ht="18" customHeight="1" hidden="1">
      <c r="A166" s="30" t="s">
        <v>3</v>
      </c>
      <c r="B166" s="17" t="s">
        <v>184</v>
      </c>
      <c r="C166" s="17" t="s">
        <v>178</v>
      </c>
      <c r="D166" s="17" t="s">
        <v>71</v>
      </c>
      <c r="E166" s="17" t="s">
        <v>4</v>
      </c>
      <c r="F166" s="21">
        <v>0</v>
      </c>
    </row>
    <row r="167" spans="1:10" s="3" customFormat="1" ht="16.5" customHeight="1">
      <c r="A167" s="30" t="s">
        <v>30</v>
      </c>
      <c r="B167" s="17" t="s">
        <v>184</v>
      </c>
      <c r="C167" s="17" t="s">
        <v>178</v>
      </c>
      <c r="D167" s="17" t="s">
        <v>194</v>
      </c>
      <c r="E167" s="17" t="s">
        <v>31</v>
      </c>
      <c r="F167" s="47">
        <v>311.3</v>
      </c>
      <c r="G167" s="72"/>
      <c r="H167" s="69"/>
      <c r="I167" s="32"/>
      <c r="J167" s="32"/>
    </row>
    <row r="168" spans="1:10" s="3" customFormat="1" ht="16.5" customHeight="1">
      <c r="A168" s="19" t="s">
        <v>150</v>
      </c>
      <c r="B168" s="17" t="s">
        <v>184</v>
      </c>
      <c r="C168" s="17" t="s">
        <v>178</v>
      </c>
      <c r="D168" s="17" t="s">
        <v>151</v>
      </c>
      <c r="E168" s="17"/>
      <c r="F168" s="47">
        <f>SUM(F169)</f>
        <v>2719.5</v>
      </c>
      <c r="G168" s="72"/>
      <c r="H168" s="69"/>
      <c r="I168" s="32"/>
      <c r="J168" s="32"/>
    </row>
    <row r="169" spans="1:10" s="3" customFormat="1" ht="54" customHeight="1">
      <c r="A169" s="90" t="s">
        <v>203</v>
      </c>
      <c r="B169" s="17" t="s">
        <v>184</v>
      </c>
      <c r="C169" s="17" t="s">
        <v>178</v>
      </c>
      <c r="D169" s="17" t="s">
        <v>204</v>
      </c>
      <c r="E169" s="17"/>
      <c r="F169" s="47">
        <f>SUM(F170)</f>
        <v>2719.5</v>
      </c>
      <c r="G169" s="72"/>
      <c r="H169" s="69"/>
      <c r="I169" s="32"/>
      <c r="J169" s="32"/>
    </row>
    <row r="170" spans="1:10" s="3" customFormat="1" ht="16.5" customHeight="1">
      <c r="A170" s="91" t="s">
        <v>3</v>
      </c>
      <c r="B170" s="17" t="s">
        <v>184</v>
      </c>
      <c r="C170" s="17" t="s">
        <v>178</v>
      </c>
      <c r="D170" s="17" t="s">
        <v>204</v>
      </c>
      <c r="E170" s="17" t="s">
        <v>4</v>
      </c>
      <c r="F170" s="47">
        <v>2719.5</v>
      </c>
      <c r="G170" s="72"/>
      <c r="H170" s="69"/>
      <c r="I170" s="32"/>
      <c r="J170" s="32"/>
    </row>
    <row r="171" spans="1:10" s="3" customFormat="1" ht="22.5" customHeight="1">
      <c r="A171" s="27" t="s">
        <v>82</v>
      </c>
      <c r="B171" s="17" t="s">
        <v>184</v>
      </c>
      <c r="C171" s="17" t="s">
        <v>178</v>
      </c>
      <c r="D171" s="26" t="s">
        <v>81</v>
      </c>
      <c r="E171" s="26" t="s">
        <v>166</v>
      </c>
      <c r="F171" s="47">
        <f>SUM(F172)</f>
        <v>446.4</v>
      </c>
      <c r="G171" s="72"/>
      <c r="H171" s="69"/>
      <c r="I171" s="32"/>
      <c r="J171" s="32"/>
    </row>
    <row r="172" spans="1:10" s="3" customFormat="1" ht="22.5" customHeight="1">
      <c r="A172" s="87" t="s">
        <v>3</v>
      </c>
      <c r="B172" s="17" t="s">
        <v>184</v>
      </c>
      <c r="C172" s="17" t="s">
        <v>178</v>
      </c>
      <c r="D172" s="17" t="s">
        <v>81</v>
      </c>
      <c r="E172" s="17" t="s">
        <v>4</v>
      </c>
      <c r="F172" s="47">
        <v>446.4</v>
      </c>
      <c r="G172" s="72"/>
      <c r="H172" s="69"/>
      <c r="I172" s="32"/>
      <c r="J172" s="32"/>
    </row>
    <row r="173" spans="1:6" ht="23.25" customHeight="1">
      <c r="A173" s="30" t="s">
        <v>17</v>
      </c>
      <c r="B173" s="17" t="s">
        <v>180</v>
      </c>
      <c r="C173" s="17" t="s">
        <v>177</v>
      </c>
      <c r="D173" s="17"/>
      <c r="E173" s="17"/>
      <c r="F173" s="21">
        <f>SUM(F174)</f>
        <v>2975</v>
      </c>
    </row>
    <row r="174" spans="1:6" ht="18.75" customHeight="1">
      <c r="A174" s="30" t="s">
        <v>142</v>
      </c>
      <c r="B174" s="17" t="s">
        <v>180</v>
      </c>
      <c r="C174" s="17" t="s">
        <v>176</v>
      </c>
      <c r="D174" s="17"/>
      <c r="E174" s="17"/>
      <c r="F174" s="21">
        <f>SUM(F175+F179)</f>
        <v>2975</v>
      </c>
    </row>
    <row r="175" spans="1:8" s="5" customFormat="1" ht="14.25" customHeight="1">
      <c r="A175" s="30" t="s">
        <v>18</v>
      </c>
      <c r="B175" s="17" t="s">
        <v>180</v>
      </c>
      <c r="C175" s="17" t="s">
        <v>176</v>
      </c>
      <c r="D175" s="17">
        <v>4820000</v>
      </c>
      <c r="E175" s="17"/>
      <c r="F175" s="21">
        <f>SUM(F176)</f>
        <v>1775</v>
      </c>
      <c r="G175" s="77"/>
      <c r="H175" s="78"/>
    </row>
    <row r="176" spans="1:6" ht="25.5">
      <c r="A176" s="30" t="s">
        <v>38</v>
      </c>
      <c r="B176" s="17" t="s">
        <v>180</v>
      </c>
      <c r="C176" s="17" t="s">
        <v>176</v>
      </c>
      <c r="D176" s="17" t="s">
        <v>19</v>
      </c>
      <c r="E176" s="17"/>
      <c r="F176" s="21">
        <f>SUM(F177+F178)</f>
        <v>1775</v>
      </c>
    </row>
    <row r="177" spans="1:6" ht="18" customHeight="1" hidden="1">
      <c r="A177" s="30" t="s">
        <v>161</v>
      </c>
      <c r="B177" s="17" t="s">
        <v>180</v>
      </c>
      <c r="C177" s="17" t="s">
        <v>176</v>
      </c>
      <c r="D177" s="17" t="s">
        <v>19</v>
      </c>
      <c r="E177" s="17" t="s">
        <v>162</v>
      </c>
      <c r="F177" s="47">
        <v>0</v>
      </c>
    </row>
    <row r="178" spans="1:6" ht="39" customHeight="1">
      <c r="A178" s="30" t="s">
        <v>158</v>
      </c>
      <c r="B178" s="17" t="s">
        <v>180</v>
      </c>
      <c r="C178" s="17" t="s">
        <v>176</v>
      </c>
      <c r="D178" s="17" t="s">
        <v>19</v>
      </c>
      <c r="E178" s="17" t="s">
        <v>153</v>
      </c>
      <c r="F178" s="47">
        <v>1775</v>
      </c>
    </row>
    <row r="179" spans="1:6" ht="17.25" customHeight="1">
      <c r="A179" s="27" t="s">
        <v>82</v>
      </c>
      <c r="B179" s="17" t="s">
        <v>180</v>
      </c>
      <c r="C179" s="17" t="s">
        <v>176</v>
      </c>
      <c r="D179" s="17" t="s">
        <v>81</v>
      </c>
      <c r="E179" s="17"/>
      <c r="F179" s="47">
        <f>SUM(F180)</f>
        <v>1200</v>
      </c>
    </row>
    <row r="180" spans="1:6" ht="28.5" customHeight="1">
      <c r="A180" s="27" t="s">
        <v>20</v>
      </c>
      <c r="B180" s="17" t="s">
        <v>180</v>
      </c>
      <c r="C180" s="17" t="s">
        <v>176</v>
      </c>
      <c r="D180" s="17" t="s">
        <v>81</v>
      </c>
      <c r="E180" s="17" t="s">
        <v>152</v>
      </c>
      <c r="F180" s="47">
        <v>1200</v>
      </c>
    </row>
    <row r="181" spans="1:6" ht="17.25" customHeight="1">
      <c r="A181" s="30" t="s">
        <v>143</v>
      </c>
      <c r="B181" s="17" t="s">
        <v>186</v>
      </c>
      <c r="C181" s="17" t="s">
        <v>177</v>
      </c>
      <c r="D181" s="17"/>
      <c r="E181" s="17"/>
      <c r="F181" s="47">
        <f>SUM(F182)</f>
        <v>493.5</v>
      </c>
    </row>
    <row r="182" spans="1:6" ht="17.25" customHeight="1">
      <c r="A182" s="30" t="s">
        <v>104</v>
      </c>
      <c r="B182" s="17" t="s">
        <v>186</v>
      </c>
      <c r="C182" s="17" t="s">
        <v>181</v>
      </c>
      <c r="D182" s="17"/>
      <c r="E182" s="17"/>
      <c r="F182" s="47">
        <f>SUM(F183)</f>
        <v>493.5</v>
      </c>
    </row>
    <row r="183" spans="1:6" ht="24.75" customHeight="1">
      <c r="A183" s="30" t="s">
        <v>105</v>
      </c>
      <c r="B183" s="17" t="s">
        <v>186</v>
      </c>
      <c r="C183" s="17" t="s">
        <v>181</v>
      </c>
      <c r="D183" s="17" t="s">
        <v>107</v>
      </c>
      <c r="E183" s="17"/>
      <c r="F183" s="47">
        <f>SUM(F184)</f>
        <v>493.5</v>
      </c>
    </row>
    <row r="184" spans="1:6" ht="30" customHeight="1">
      <c r="A184" s="30" t="s">
        <v>106</v>
      </c>
      <c r="B184" s="17" t="s">
        <v>186</v>
      </c>
      <c r="C184" s="17" t="s">
        <v>181</v>
      </c>
      <c r="D184" s="17" t="s">
        <v>108</v>
      </c>
      <c r="E184" s="17"/>
      <c r="F184" s="47">
        <f>SUM(F185+F186)</f>
        <v>493.5</v>
      </c>
    </row>
    <row r="185" spans="1:6" ht="17.25" customHeight="1" hidden="1">
      <c r="A185" s="30" t="s">
        <v>36</v>
      </c>
      <c r="B185" s="17" t="s">
        <v>144</v>
      </c>
      <c r="C185" s="17" t="s">
        <v>146</v>
      </c>
      <c r="D185" s="17" t="s">
        <v>108</v>
      </c>
      <c r="E185" s="17" t="s">
        <v>37</v>
      </c>
      <c r="F185" s="47">
        <v>0</v>
      </c>
    </row>
    <row r="186" spans="1:6" ht="26.25" customHeight="1">
      <c r="A186" s="27" t="s">
        <v>20</v>
      </c>
      <c r="B186" s="17" t="s">
        <v>186</v>
      </c>
      <c r="C186" s="17" t="s">
        <v>181</v>
      </c>
      <c r="D186" s="17" t="s">
        <v>108</v>
      </c>
      <c r="E186" s="17" t="s">
        <v>152</v>
      </c>
      <c r="F186" s="47">
        <v>493.5</v>
      </c>
    </row>
    <row r="187" spans="1:8" s="3" customFormat="1" ht="25.5">
      <c r="A187" s="111" t="s">
        <v>229</v>
      </c>
      <c r="B187" s="113" t="s">
        <v>182</v>
      </c>
      <c r="C187" s="113" t="s">
        <v>177</v>
      </c>
      <c r="D187" s="114"/>
      <c r="E187" s="115"/>
      <c r="F187" s="101">
        <f>SUM(F188)</f>
        <v>20</v>
      </c>
      <c r="G187" s="72"/>
      <c r="H187" s="69"/>
    </row>
    <row r="188" spans="1:6" ht="12.75">
      <c r="A188" s="111" t="s">
        <v>231</v>
      </c>
      <c r="B188" s="96" t="s">
        <v>182</v>
      </c>
      <c r="C188" s="96" t="s">
        <v>176</v>
      </c>
      <c r="D188" s="97" t="s">
        <v>225</v>
      </c>
      <c r="E188" s="99"/>
      <c r="F188" s="101">
        <f>SUM(F189)</f>
        <v>20</v>
      </c>
    </row>
    <row r="189" spans="1:6" ht="12.75">
      <c r="A189" s="111" t="s">
        <v>230</v>
      </c>
      <c r="B189" s="96" t="s">
        <v>182</v>
      </c>
      <c r="C189" s="96" t="s">
        <v>176</v>
      </c>
      <c r="D189" s="97" t="s">
        <v>226</v>
      </c>
      <c r="E189" s="99"/>
      <c r="F189" s="101">
        <f>SUM(F190)</f>
        <v>20</v>
      </c>
    </row>
    <row r="190" spans="1:6" ht="12.75">
      <c r="A190" s="112" t="s">
        <v>30</v>
      </c>
      <c r="B190" s="96" t="s">
        <v>182</v>
      </c>
      <c r="C190" s="96" t="s">
        <v>176</v>
      </c>
      <c r="D190" s="97" t="s">
        <v>226</v>
      </c>
      <c r="E190" s="99" t="s">
        <v>31</v>
      </c>
      <c r="F190" s="101">
        <v>20</v>
      </c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</sheetData>
  <sheetProtection/>
  <mergeCells count="5">
    <mergeCell ref="D5:F5"/>
    <mergeCell ref="E1:F1"/>
    <mergeCell ref="D2:F2"/>
    <mergeCell ref="D3:F3"/>
    <mergeCell ref="D4:F4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7"/>
  <sheetViews>
    <sheetView zoomScalePageLayoutView="0" workbookViewId="0" topLeftCell="B179">
      <selection activeCell="C187" sqref="C187:H190"/>
    </sheetView>
  </sheetViews>
  <sheetFormatPr defaultColWidth="9.140625" defaultRowHeight="12.75"/>
  <cols>
    <col min="1" max="1" width="5.28125" style="104" hidden="1" customWidth="1"/>
    <col min="2" max="2" width="35.421875" style="103" customWidth="1"/>
    <col min="3" max="3" width="8.00390625" style="104" customWidth="1"/>
    <col min="4" max="4" width="7.8515625" style="104" customWidth="1"/>
    <col min="5" max="5" width="11.421875" style="104" customWidth="1"/>
    <col min="6" max="6" width="9.140625" style="102" customWidth="1"/>
    <col min="7" max="7" width="8.57421875" style="104" customWidth="1"/>
    <col min="8" max="8" width="14.00390625" style="104" customWidth="1"/>
    <col min="9" max="16384" width="9.140625" style="104" customWidth="1"/>
  </cols>
  <sheetData>
    <row r="1" spans="1:8" ht="12.75">
      <c r="A1" s="102"/>
      <c r="C1" s="98"/>
      <c r="D1" s="102"/>
      <c r="E1" s="4"/>
      <c r="F1" s="6"/>
      <c r="G1" s="118" t="s">
        <v>76</v>
      </c>
      <c r="H1" s="125"/>
    </row>
    <row r="2" spans="1:8" ht="12.75">
      <c r="A2" s="10"/>
      <c r="B2" s="48"/>
      <c r="C2" s="11"/>
      <c r="D2" s="12"/>
      <c r="E2" s="120" t="s">
        <v>202</v>
      </c>
      <c r="F2" s="127"/>
      <c r="G2" s="127"/>
      <c r="H2" s="127"/>
    </row>
    <row r="3" spans="1:8" ht="15.75" customHeight="1">
      <c r="A3" s="13"/>
      <c r="B3" s="49"/>
      <c r="C3" s="9"/>
      <c r="D3" s="14"/>
      <c r="E3" s="126" t="s">
        <v>192</v>
      </c>
      <c r="F3" s="127"/>
      <c r="G3" s="127"/>
      <c r="H3" s="127"/>
    </row>
    <row r="4" spans="1:8" ht="15.75" customHeight="1">
      <c r="A4" s="13"/>
      <c r="B4" s="49"/>
      <c r="C4" s="9"/>
      <c r="D4" s="14"/>
      <c r="E4" s="126" t="s">
        <v>73</v>
      </c>
      <c r="F4" s="127"/>
      <c r="G4" s="127"/>
      <c r="H4" s="127"/>
    </row>
    <row r="5" spans="1:8" ht="12.75" customHeight="1">
      <c r="A5" s="10"/>
      <c r="B5" s="48"/>
      <c r="C5" s="11"/>
      <c r="D5" s="12"/>
      <c r="E5" s="128" t="s">
        <v>227</v>
      </c>
      <c r="F5" s="129"/>
      <c r="G5" s="129"/>
      <c r="H5" s="127"/>
    </row>
    <row r="6" spans="1:7" ht="12.75">
      <c r="A6" s="10"/>
      <c r="B6" s="48"/>
      <c r="C6" s="11"/>
      <c r="D6" s="12"/>
      <c r="E6" s="15"/>
      <c r="F6" s="16"/>
      <c r="G6" s="7"/>
    </row>
    <row r="7" spans="1:8" ht="15.75" customHeight="1">
      <c r="A7" s="10"/>
      <c r="B7" s="124" t="s">
        <v>83</v>
      </c>
      <c r="C7" s="124"/>
      <c r="D7" s="124"/>
      <c r="E7" s="124"/>
      <c r="F7" s="124"/>
      <c r="G7" s="124"/>
      <c r="H7" s="124"/>
    </row>
    <row r="8" spans="1:8" ht="15.75" customHeight="1">
      <c r="A8" s="10"/>
      <c r="B8" s="124" t="s">
        <v>84</v>
      </c>
      <c r="C8" s="124"/>
      <c r="D8" s="124"/>
      <c r="E8" s="124"/>
      <c r="F8" s="124"/>
      <c r="G8" s="124"/>
      <c r="H8" s="124"/>
    </row>
    <row r="9" spans="1:8" ht="12.75">
      <c r="A9" s="10"/>
      <c r="B9" s="124" t="s">
        <v>175</v>
      </c>
      <c r="C9" s="124"/>
      <c r="D9" s="124"/>
      <c r="E9" s="124"/>
      <c r="F9" s="124"/>
      <c r="G9" s="124"/>
      <c r="H9" s="124"/>
    </row>
    <row r="11" spans="1:8" s="31" customFormat="1" ht="38.25">
      <c r="A11" s="85" t="s">
        <v>74</v>
      </c>
      <c r="B11" s="39" t="s">
        <v>6</v>
      </c>
      <c r="C11" s="41" t="s">
        <v>102</v>
      </c>
      <c r="D11" s="42" t="s">
        <v>97</v>
      </c>
      <c r="E11" s="42" t="s">
        <v>98</v>
      </c>
      <c r="F11" s="43" t="s">
        <v>103</v>
      </c>
      <c r="G11" s="41" t="s">
        <v>100</v>
      </c>
      <c r="H11" s="44" t="s">
        <v>191</v>
      </c>
    </row>
    <row r="12" spans="1:8" s="52" customFormat="1" ht="12.75">
      <c r="A12" s="85"/>
      <c r="B12" s="59" t="s">
        <v>136</v>
      </c>
      <c r="C12" s="45"/>
      <c r="D12" s="45"/>
      <c r="E12" s="45"/>
      <c r="F12" s="45"/>
      <c r="G12" s="45"/>
      <c r="H12" s="60">
        <f>SUM(H13)</f>
        <v>71067.99999999999</v>
      </c>
    </row>
    <row r="13" spans="1:8" ht="26.25" customHeight="1">
      <c r="A13" s="86">
        <v>1</v>
      </c>
      <c r="B13" s="50" t="s">
        <v>118</v>
      </c>
      <c r="C13" s="29">
        <v>901</v>
      </c>
      <c r="D13" s="29"/>
      <c r="E13" s="29"/>
      <c r="F13" s="29"/>
      <c r="G13" s="29"/>
      <c r="H13" s="20">
        <f>SUM(H14+H43+H48+H60+H80+H131+H135+H158+H173+H181+H187)</f>
        <v>71067.99999999999</v>
      </c>
    </row>
    <row r="14" spans="1:8" ht="16.5" customHeight="1">
      <c r="A14" s="105"/>
      <c r="B14" s="30" t="s">
        <v>26</v>
      </c>
      <c r="C14" s="61">
        <v>901</v>
      </c>
      <c r="D14" s="18" t="s">
        <v>176</v>
      </c>
      <c r="E14" s="18" t="s">
        <v>177</v>
      </c>
      <c r="F14" s="18"/>
      <c r="G14" s="18"/>
      <c r="H14" s="21">
        <f>SUM(H15+H23+H35+H39)</f>
        <v>9166.7</v>
      </c>
    </row>
    <row r="15" spans="1:8" ht="63.75">
      <c r="A15" s="105"/>
      <c r="B15" s="30" t="s">
        <v>16</v>
      </c>
      <c r="C15" s="61">
        <v>901</v>
      </c>
      <c r="D15" s="18" t="s">
        <v>176</v>
      </c>
      <c r="E15" s="18" t="s">
        <v>178</v>
      </c>
      <c r="F15" s="18"/>
      <c r="G15" s="18"/>
      <c r="H15" s="21">
        <f>SUM(H16+H19)</f>
        <v>503.6</v>
      </c>
    </row>
    <row r="16" spans="1:8" ht="63.75">
      <c r="A16" s="105"/>
      <c r="B16" s="30" t="s">
        <v>61</v>
      </c>
      <c r="C16" s="61">
        <v>901</v>
      </c>
      <c r="D16" s="18" t="s">
        <v>176</v>
      </c>
      <c r="E16" s="18" t="s">
        <v>178</v>
      </c>
      <c r="F16" s="18" t="s">
        <v>28</v>
      </c>
      <c r="G16" s="18"/>
      <c r="H16" s="21">
        <f>SUM(H17)</f>
        <v>478</v>
      </c>
    </row>
    <row r="17" spans="1:8" ht="18.75" customHeight="1">
      <c r="A17" s="105"/>
      <c r="B17" s="30" t="s">
        <v>62</v>
      </c>
      <c r="C17" s="61">
        <v>901</v>
      </c>
      <c r="D17" s="18" t="s">
        <v>176</v>
      </c>
      <c r="E17" s="18" t="s">
        <v>178</v>
      </c>
      <c r="F17" s="88" t="s">
        <v>29</v>
      </c>
      <c r="G17" s="88"/>
      <c r="H17" s="21">
        <f>SUM(H18)</f>
        <v>478</v>
      </c>
    </row>
    <row r="18" spans="1:8" ht="25.5">
      <c r="A18" s="105"/>
      <c r="B18" s="24" t="s">
        <v>20</v>
      </c>
      <c r="C18" s="61">
        <v>901</v>
      </c>
      <c r="D18" s="18" t="s">
        <v>176</v>
      </c>
      <c r="E18" s="18" t="s">
        <v>178</v>
      </c>
      <c r="F18" s="88" t="s">
        <v>29</v>
      </c>
      <c r="G18" s="88" t="s">
        <v>152</v>
      </c>
      <c r="H18" s="21">
        <f>SUM('пр.6 '!F18)</f>
        <v>478</v>
      </c>
    </row>
    <row r="19" spans="1:8" ht="21" customHeight="1">
      <c r="A19" s="105"/>
      <c r="B19" s="30" t="s">
        <v>34</v>
      </c>
      <c r="C19" s="61">
        <v>901</v>
      </c>
      <c r="D19" s="18" t="s">
        <v>176</v>
      </c>
      <c r="E19" s="18" t="s">
        <v>178</v>
      </c>
      <c r="F19" s="88" t="s">
        <v>57</v>
      </c>
      <c r="G19" s="88"/>
      <c r="H19" s="21">
        <f>SUM(H20)</f>
        <v>25.6</v>
      </c>
    </row>
    <row r="20" spans="1:8" ht="113.25" customHeight="1">
      <c r="A20" s="105"/>
      <c r="B20" s="30" t="s">
        <v>59</v>
      </c>
      <c r="C20" s="61">
        <v>901</v>
      </c>
      <c r="D20" s="18" t="s">
        <v>176</v>
      </c>
      <c r="E20" s="18" t="s">
        <v>178</v>
      </c>
      <c r="F20" s="88" t="s">
        <v>58</v>
      </c>
      <c r="G20" s="88"/>
      <c r="H20" s="21">
        <f>SUM(H21)</f>
        <v>25.6</v>
      </c>
    </row>
    <row r="21" spans="1:8" ht="51.75" customHeight="1">
      <c r="A21" s="105"/>
      <c r="B21" s="30" t="s">
        <v>197</v>
      </c>
      <c r="C21" s="61">
        <v>901</v>
      </c>
      <c r="D21" s="18" t="s">
        <v>176</v>
      </c>
      <c r="E21" s="18" t="s">
        <v>178</v>
      </c>
      <c r="F21" s="88" t="s">
        <v>199</v>
      </c>
      <c r="G21" s="88"/>
      <c r="H21" s="21">
        <f>SUM(H22)</f>
        <v>25.6</v>
      </c>
    </row>
    <row r="22" spans="1:8" ht="22.5" customHeight="1">
      <c r="A22" s="105"/>
      <c r="B22" s="30" t="s">
        <v>201</v>
      </c>
      <c r="C22" s="61">
        <v>901</v>
      </c>
      <c r="D22" s="18" t="s">
        <v>176</v>
      </c>
      <c r="E22" s="18" t="s">
        <v>178</v>
      </c>
      <c r="F22" s="88" t="s">
        <v>199</v>
      </c>
      <c r="G22" s="88" t="s">
        <v>159</v>
      </c>
      <c r="H22" s="21">
        <f>SUM('пр.6 '!F22)</f>
        <v>25.6</v>
      </c>
    </row>
    <row r="23" spans="1:8" ht="78.75" customHeight="1">
      <c r="A23" s="105"/>
      <c r="B23" s="30" t="s">
        <v>27</v>
      </c>
      <c r="C23" s="61">
        <v>901</v>
      </c>
      <c r="D23" s="18" t="s">
        <v>176</v>
      </c>
      <c r="E23" s="89" t="s">
        <v>179</v>
      </c>
      <c r="F23" s="88"/>
      <c r="G23" s="88"/>
      <c r="H23" s="21">
        <f>SUM(H24+H29)</f>
        <v>7954.5</v>
      </c>
    </row>
    <row r="24" spans="1:8" ht="64.5" customHeight="1">
      <c r="A24" s="105"/>
      <c r="B24" s="30" t="s">
        <v>61</v>
      </c>
      <c r="C24" s="61">
        <v>901</v>
      </c>
      <c r="D24" s="18" t="s">
        <v>176</v>
      </c>
      <c r="E24" s="89" t="s">
        <v>179</v>
      </c>
      <c r="F24" s="88" t="s">
        <v>28</v>
      </c>
      <c r="G24" s="88"/>
      <c r="H24" s="21">
        <f>SUM(H25+H27)</f>
        <v>7377.5</v>
      </c>
    </row>
    <row r="25" spans="1:8" ht="17.25" customHeight="1">
      <c r="A25" s="105"/>
      <c r="B25" s="30" t="s">
        <v>62</v>
      </c>
      <c r="C25" s="61">
        <v>901</v>
      </c>
      <c r="D25" s="18" t="s">
        <v>176</v>
      </c>
      <c r="E25" s="89" t="s">
        <v>179</v>
      </c>
      <c r="F25" s="88" t="s">
        <v>29</v>
      </c>
      <c r="G25" s="88"/>
      <c r="H25" s="21">
        <f>SUM(H26)</f>
        <v>6558.8</v>
      </c>
    </row>
    <row r="26" spans="1:8" ht="27.75" customHeight="1">
      <c r="A26" s="105"/>
      <c r="B26" s="24" t="s">
        <v>20</v>
      </c>
      <c r="C26" s="61">
        <v>901</v>
      </c>
      <c r="D26" s="18" t="s">
        <v>176</v>
      </c>
      <c r="E26" s="89" t="s">
        <v>179</v>
      </c>
      <c r="F26" s="88" t="s">
        <v>29</v>
      </c>
      <c r="G26" s="88" t="s">
        <v>152</v>
      </c>
      <c r="H26" s="21">
        <f>SUM('пр.6 '!F26)</f>
        <v>6558.8</v>
      </c>
    </row>
    <row r="27" spans="1:8" ht="39.75" customHeight="1">
      <c r="A27" s="105"/>
      <c r="B27" s="24" t="s">
        <v>63</v>
      </c>
      <c r="C27" s="61">
        <v>901</v>
      </c>
      <c r="D27" s="18" t="s">
        <v>176</v>
      </c>
      <c r="E27" s="89" t="s">
        <v>179</v>
      </c>
      <c r="F27" s="88" t="s">
        <v>40</v>
      </c>
      <c r="G27" s="88"/>
      <c r="H27" s="21">
        <f>SUM(H28)</f>
        <v>818.7</v>
      </c>
    </row>
    <row r="28" spans="1:8" ht="27.75" customHeight="1">
      <c r="A28" s="105"/>
      <c r="B28" s="24" t="s">
        <v>20</v>
      </c>
      <c r="C28" s="61">
        <v>901</v>
      </c>
      <c r="D28" s="18" t="s">
        <v>176</v>
      </c>
      <c r="E28" s="89" t="s">
        <v>179</v>
      </c>
      <c r="F28" s="88" t="s">
        <v>40</v>
      </c>
      <c r="G28" s="88" t="s">
        <v>152</v>
      </c>
      <c r="H28" s="21">
        <f>SUM('пр.6 '!F28)</f>
        <v>818.7</v>
      </c>
    </row>
    <row r="29" spans="1:8" ht="27.75" customHeight="1">
      <c r="A29" s="105"/>
      <c r="B29" s="30" t="s">
        <v>34</v>
      </c>
      <c r="C29" s="61">
        <v>901</v>
      </c>
      <c r="D29" s="18" t="s">
        <v>176</v>
      </c>
      <c r="E29" s="89" t="s">
        <v>179</v>
      </c>
      <c r="F29" s="88" t="s">
        <v>57</v>
      </c>
      <c r="G29" s="88"/>
      <c r="H29" s="21">
        <f>SUM(H30+H32)</f>
        <v>577</v>
      </c>
    </row>
    <row r="30" spans="1:8" ht="53.25" customHeight="1">
      <c r="A30" s="105"/>
      <c r="B30" s="24" t="s">
        <v>172</v>
      </c>
      <c r="C30" s="61">
        <v>901</v>
      </c>
      <c r="D30" s="18" t="s">
        <v>176</v>
      </c>
      <c r="E30" s="89" t="s">
        <v>179</v>
      </c>
      <c r="F30" s="88" t="s">
        <v>173</v>
      </c>
      <c r="G30" s="88"/>
      <c r="H30" s="21">
        <f>SUM(H31)</f>
        <v>479.2</v>
      </c>
    </row>
    <row r="31" spans="1:8" ht="27.75" customHeight="1">
      <c r="A31" s="105"/>
      <c r="B31" s="24" t="s">
        <v>20</v>
      </c>
      <c r="C31" s="61">
        <v>901</v>
      </c>
      <c r="D31" s="18" t="s">
        <v>176</v>
      </c>
      <c r="E31" s="89" t="s">
        <v>179</v>
      </c>
      <c r="F31" s="88" t="s">
        <v>173</v>
      </c>
      <c r="G31" s="88" t="s">
        <v>152</v>
      </c>
      <c r="H31" s="21">
        <f>SUM('пр.6 '!F31)</f>
        <v>479.2</v>
      </c>
    </row>
    <row r="32" spans="1:8" ht="117" customHeight="1">
      <c r="A32" s="105"/>
      <c r="B32" s="30" t="s">
        <v>59</v>
      </c>
      <c r="C32" s="61">
        <v>901</v>
      </c>
      <c r="D32" s="18" t="s">
        <v>176</v>
      </c>
      <c r="E32" s="89" t="s">
        <v>179</v>
      </c>
      <c r="F32" s="88" t="s">
        <v>58</v>
      </c>
      <c r="G32" s="88"/>
      <c r="H32" s="21">
        <f>SUM(H33)</f>
        <v>97.8</v>
      </c>
    </row>
    <row r="33" spans="1:8" ht="53.25" customHeight="1">
      <c r="A33" s="105"/>
      <c r="B33" s="30" t="s">
        <v>198</v>
      </c>
      <c r="C33" s="61">
        <v>901</v>
      </c>
      <c r="D33" s="18" t="s">
        <v>176</v>
      </c>
      <c r="E33" s="89" t="s">
        <v>179</v>
      </c>
      <c r="F33" s="88" t="s">
        <v>200</v>
      </c>
      <c r="G33" s="88"/>
      <c r="H33" s="21">
        <f>SUM(H34)</f>
        <v>97.8</v>
      </c>
    </row>
    <row r="34" spans="1:8" ht="27.75" customHeight="1">
      <c r="A34" s="105"/>
      <c r="B34" s="30" t="s">
        <v>56</v>
      </c>
      <c r="C34" s="61">
        <v>901</v>
      </c>
      <c r="D34" s="18" t="s">
        <v>176</v>
      </c>
      <c r="E34" s="89" t="s">
        <v>179</v>
      </c>
      <c r="F34" s="88" t="s">
        <v>200</v>
      </c>
      <c r="G34" s="88" t="s">
        <v>159</v>
      </c>
      <c r="H34" s="21">
        <f>SUM('пр.6 '!F34)</f>
        <v>97.8</v>
      </c>
    </row>
    <row r="35" spans="1:8" ht="18" customHeight="1">
      <c r="A35" s="105"/>
      <c r="B35" s="90" t="s">
        <v>32</v>
      </c>
      <c r="C35" s="61">
        <v>901</v>
      </c>
      <c r="D35" s="18" t="s">
        <v>176</v>
      </c>
      <c r="E35" s="89" t="s">
        <v>180</v>
      </c>
      <c r="F35" s="106"/>
      <c r="G35" s="88"/>
      <c r="H35" s="21">
        <f>SUM(H36)</f>
        <v>100</v>
      </c>
    </row>
    <row r="36" spans="1:8" ht="19.5" customHeight="1">
      <c r="A36" s="105"/>
      <c r="B36" s="90" t="s">
        <v>32</v>
      </c>
      <c r="C36" s="61">
        <v>901</v>
      </c>
      <c r="D36" s="18" t="s">
        <v>176</v>
      </c>
      <c r="E36" s="89" t="s">
        <v>180</v>
      </c>
      <c r="F36" s="107" t="s">
        <v>85</v>
      </c>
      <c r="G36" s="88"/>
      <c r="H36" s="21">
        <f>SUM(H37)</f>
        <v>100</v>
      </c>
    </row>
    <row r="37" spans="1:8" ht="27.75" customHeight="1">
      <c r="A37" s="105"/>
      <c r="B37" s="90" t="s">
        <v>1</v>
      </c>
      <c r="C37" s="61">
        <v>901</v>
      </c>
      <c r="D37" s="18" t="s">
        <v>176</v>
      </c>
      <c r="E37" s="89" t="s">
        <v>180</v>
      </c>
      <c r="F37" s="88" t="s">
        <v>86</v>
      </c>
      <c r="G37" s="88"/>
      <c r="H37" s="21">
        <f>SUM(H38)</f>
        <v>100</v>
      </c>
    </row>
    <row r="38" spans="1:8" ht="17.25" customHeight="1">
      <c r="A38" s="105"/>
      <c r="B38" s="90" t="s">
        <v>30</v>
      </c>
      <c r="C38" s="61">
        <v>901</v>
      </c>
      <c r="D38" s="18" t="s">
        <v>176</v>
      </c>
      <c r="E38" s="89" t="s">
        <v>180</v>
      </c>
      <c r="F38" s="88" t="s">
        <v>86</v>
      </c>
      <c r="G38" s="88" t="s">
        <v>31</v>
      </c>
      <c r="H38" s="21">
        <f>SUM('пр.6 '!F38)</f>
        <v>100</v>
      </c>
    </row>
    <row r="39" spans="1:8" ht="19.5" customHeight="1">
      <c r="A39" s="105"/>
      <c r="B39" s="19" t="s">
        <v>125</v>
      </c>
      <c r="C39" s="61">
        <v>901</v>
      </c>
      <c r="D39" s="18" t="s">
        <v>176</v>
      </c>
      <c r="E39" s="89" t="s">
        <v>182</v>
      </c>
      <c r="F39" s="88"/>
      <c r="G39" s="88"/>
      <c r="H39" s="21">
        <f>SUM(H40)</f>
        <v>608.6</v>
      </c>
    </row>
    <row r="40" spans="1:8" ht="38.25" customHeight="1">
      <c r="A40" s="105"/>
      <c r="B40" s="19" t="s">
        <v>126</v>
      </c>
      <c r="C40" s="61">
        <v>901</v>
      </c>
      <c r="D40" s="18" t="s">
        <v>176</v>
      </c>
      <c r="E40" s="89" t="s">
        <v>182</v>
      </c>
      <c r="F40" s="88" t="s">
        <v>127</v>
      </c>
      <c r="G40" s="88"/>
      <c r="H40" s="21">
        <f>SUM(H41)</f>
        <v>608.6</v>
      </c>
    </row>
    <row r="41" spans="1:8" ht="27.75" customHeight="1">
      <c r="A41" s="105"/>
      <c r="B41" s="19" t="s">
        <v>128</v>
      </c>
      <c r="C41" s="61">
        <v>901</v>
      </c>
      <c r="D41" s="18" t="s">
        <v>176</v>
      </c>
      <c r="E41" s="89" t="s">
        <v>182</v>
      </c>
      <c r="F41" s="88" t="s">
        <v>129</v>
      </c>
      <c r="G41" s="88"/>
      <c r="H41" s="21">
        <f>SUM(H42)</f>
        <v>608.6</v>
      </c>
    </row>
    <row r="42" spans="1:8" ht="27" customHeight="1">
      <c r="A42" s="105"/>
      <c r="B42" s="19" t="s">
        <v>20</v>
      </c>
      <c r="C42" s="61">
        <v>901</v>
      </c>
      <c r="D42" s="18" t="s">
        <v>176</v>
      </c>
      <c r="E42" s="89" t="s">
        <v>182</v>
      </c>
      <c r="F42" s="88" t="s">
        <v>129</v>
      </c>
      <c r="G42" s="88" t="s">
        <v>152</v>
      </c>
      <c r="H42" s="21">
        <f>SUM('пр.6 '!F42)</f>
        <v>608.6</v>
      </c>
    </row>
    <row r="43" spans="1:8" ht="17.25" customHeight="1">
      <c r="A43" s="105"/>
      <c r="B43" s="54" t="s">
        <v>121</v>
      </c>
      <c r="C43" s="61">
        <v>901</v>
      </c>
      <c r="D43" s="18" t="s">
        <v>181</v>
      </c>
      <c r="E43" s="18" t="s">
        <v>177</v>
      </c>
      <c r="F43" s="18"/>
      <c r="G43" s="18"/>
      <c r="H43" s="21">
        <f>SUM(H44)</f>
        <v>295.9</v>
      </c>
    </row>
    <row r="44" spans="1:8" ht="24.75" customHeight="1">
      <c r="A44" s="105"/>
      <c r="B44" s="54" t="s">
        <v>120</v>
      </c>
      <c r="C44" s="61">
        <v>901</v>
      </c>
      <c r="D44" s="18" t="s">
        <v>181</v>
      </c>
      <c r="E44" s="89" t="s">
        <v>178</v>
      </c>
      <c r="F44" s="88"/>
      <c r="G44" s="88"/>
      <c r="H44" s="21">
        <f>SUM(H45)</f>
        <v>295.9</v>
      </c>
    </row>
    <row r="45" spans="1:8" ht="17.25" customHeight="1">
      <c r="A45" s="105"/>
      <c r="B45" s="54" t="s">
        <v>119</v>
      </c>
      <c r="C45" s="61">
        <v>901</v>
      </c>
      <c r="D45" s="18" t="s">
        <v>181</v>
      </c>
      <c r="E45" s="89" t="s">
        <v>178</v>
      </c>
      <c r="F45" s="88" t="s">
        <v>122</v>
      </c>
      <c r="G45" s="88"/>
      <c r="H45" s="21">
        <f>SUM(H46)</f>
        <v>295.9</v>
      </c>
    </row>
    <row r="46" spans="1:8" ht="17.25" customHeight="1">
      <c r="A46" s="105"/>
      <c r="B46" s="54" t="s">
        <v>123</v>
      </c>
      <c r="C46" s="61">
        <v>901</v>
      </c>
      <c r="D46" s="18" t="s">
        <v>181</v>
      </c>
      <c r="E46" s="89" t="s">
        <v>178</v>
      </c>
      <c r="F46" s="88" t="s">
        <v>124</v>
      </c>
      <c r="G46" s="88"/>
      <c r="H46" s="21">
        <f>SUM(H47)</f>
        <v>295.9</v>
      </c>
    </row>
    <row r="47" spans="1:8" ht="27" customHeight="1">
      <c r="A47" s="105"/>
      <c r="B47" s="24" t="s">
        <v>20</v>
      </c>
      <c r="C47" s="61">
        <v>901</v>
      </c>
      <c r="D47" s="18" t="s">
        <v>181</v>
      </c>
      <c r="E47" s="89" t="s">
        <v>178</v>
      </c>
      <c r="F47" s="88" t="s">
        <v>124</v>
      </c>
      <c r="G47" s="88" t="s">
        <v>152</v>
      </c>
      <c r="H47" s="21">
        <f>SUM('пр.6 '!F47)</f>
        <v>295.9</v>
      </c>
    </row>
    <row r="48" spans="1:8" ht="33" customHeight="1">
      <c r="A48" s="105"/>
      <c r="B48" s="30" t="s">
        <v>24</v>
      </c>
      <c r="C48" s="61">
        <v>901</v>
      </c>
      <c r="D48" s="18" t="s">
        <v>178</v>
      </c>
      <c r="E48" s="51" t="s">
        <v>177</v>
      </c>
      <c r="F48" s="18"/>
      <c r="G48" s="18"/>
      <c r="H48" s="21">
        <f>SUM(H55+H49)</f>
        <v>1253.5</v>
      </c>
    </row>
    <row r="49" spans="1:8" ht="53.25" customHeight="1">
      <c r="A49" s="105"/>
      <c r="B49" s="19" t="s">
        <v>111</v>
      </c>
      <c r="C49" s="61">
        <v>901</v>
      </c>
      <c r="D49" s="18" t="s">
        <v>178</v>
      </c>
      <c r="E49" s="51" t="s">
        <v>183</v>
      </c>
      <c r="F49" s="18"/>
      <c r="G49" s="18"/>
      <c r="H49" s="21">
        <f>SUM(H50+H53)</f>
        <v>1153.5</v>
      </c>
    </row>
    <row r="50" spans="1:8" ht="38.25" customHeight="1">
      <c r="A50" s="105"/>
      <c r="B50" s="19" t="s">
        <v>112</v>
      </c>
      <c r="C50" s="61">
        <v>901</v>
      </c>
      <c r="D50" s="18" t="s">
        <v>178</v>
      </c>
      <c r="E50" s="51" t="s">
        <v>183</v>
      </c>
      <c r="F50" s="18" t="s">
        <v>114</v>
      </c>
      <c r="G50" s="18"/>
      <c r="H50" s="21">
        <f>SUM(H51)</f>
        <v>314.8</v>
      </c>
    </row>
    <row r="51" spans="1:8" ht="51" customHeight="1">
      <c r="A51" s="105"/>
      <c r="B51" s="19" t="s">
        <v>113</v>
      </c>
      <c r="C51" s="61">
        <v>901</v>
      </c>
      <c r="D51" s="18" t="s">
        <v>178</v>
      </c>
      <c r="E51" s="51" t="s">
        <v>183</v>
      </c>
      <c r="F51" s="18" t="s">
        <v>115</v>
      </c>
      <c r="G51" s="18"/>
      <c r="H51" s="21">
        <f>SUM(H52)</f>
        <v>314.8</v>
      </c>
    </row>
    <row r="52" spans="1:8" ht="24.75" customHeight="1">
      <c r="A52" s="105"/>
      <c r="B52" s="19" t="s">
        <v>20</v>
      </c>
      <c r="C52" s="61">
        <v>901</v>
      </c>
      <c r="D52" s="18" t="s">
        <v>178</v>
      </c>
      <c r="E52" s="51" t="s">
        <v>183</v>
      </c>
      <c r="F52" s="18" t="s">
        <v>115</v>
      </c>
      <c r="G52" s="18" t="s">
        <v>152</v>
      </c>
      <c r="H52" s="21">
        <f>SUM('пр.6 '!F52)</f>
        <v>314.8</v>
      </c>
    </row>
    <row r="53" spans="1:8" ht="24.75" customHeight="1">
      <c r="A53" s="105"/>
      <c r="B53" s="90" t="s">
        <v>82</v>
      </c>
      <c r="C53" s="61">
        <v>901</v>
      </c>
      <c r="D53" s="18" t="s">
        <v>178</v>
      </c>
      <c r="E53" s="51" t="s">
        <v>183</v>
      </c>
      <c r="F53" s="88" t="s">
        <v>81</v>
      </c>
      <c r="G53" s="88"/>
      <c r="H53" s="21">
        <f>SUM(H54)</f>
        <v>838.7</v>
      </c>
    </row>
    <row r="54" spans="1:8" ht="24.75" customHeight="1">
      <c r="A54" s="105"/>
      <c r="B54" s="24" t="s">
        <v>20</v>
      </c>
      <c r="C54" s="61">
        <v>901</v>
      </c>
      <c r="D54" s="18" t="s">
        <v>178</v>
      </c>
      <c r="E54" s="51" t="s">
        <v>183</v>
      </c>
      <c r="F54" s="88" t="s">
        <v>81</v>
      </c>
      <c r="G54" s="88" t="s">
        <v>152</v>
      </c>
      <c r="H54" s="21">
        <v>838.7</v>
      </c>
    </row>
    <row r="55" spans="1:8" ht="38.25" customHeight="1">
      <c r="A55" s="105"/>
      <c r="B55" s="19" t="s">
        <v>88</v>
      </c>
      <c r="C55" s="61">
        <v>901</v>
      </c>
      <c r="D55" s="18" t="s">
        <v>178</v>
      </c>
      <c r="E55" s="51" t="s">
        <v>185</v>
      </c>
      <c r="F55" s="18"/>
      <c r="G55" s="18"/>
      <c r="H55" s="21">
        <f>SUM(H58+H56)</f>
        <v>100</v>
      </c>
    </row>
    <row r="56" spans="1:8" ht="54" customHeight="1">
      <c r="A56" s="105"/>
      <c r="B56" s="19" t="s">
        <v>116</v>
      </c>
      <c r="C56" s="61">
        <v>901</v>
      </c>
      <c r="D56" s="18" t="s">
        <v>178</v>
      </c>
      <c r="E56" s="51" t="s">
        <v>185</v>
      </c>
      <c r="F56" s="18" t="s">
        <v>117</v>
      </c>
      <c r="G56" s="18"/>
      <c r="H56" s="21">
        <f>SUM(H57)</f>
        <v>100</v>
      </c>
    </row>
    <row r="57" spans="1:8" ht="23.25" customHeight="1">
      <c r="A57" s="105"/>
      <c r="B57" s="19" t="s">
        <v>20</v>
      </c>
      <c r="C57" s="61">
        <v>901</v>
      </c>
      <c r="D57" s="18" t="s">
        <v>178</v>
      </c>
      <c r="E57" s="51" t="s">
        <v>185</v>
      </c>
      <c r="F57" s="18" t="s">
        <v>117</v>
      </c>
      <c r="G57" s="18" t="s">
        <v>152</v>
      </c>
      <c r="H57" s="21">
        <f>SUM('пр.6 '!F57)</f>
        <v>100</v>
      </c>
    </row>
    <row r="58" spans="1:8" ht="28.5" customHeight="1" hidden="1">
      <c r="A58" s="105"/>
      <c r="B58" s="90" t="s">
        <v>82</v>
      </c>
      <c r="C58" s="61">
        <v>901</v>
      </c>
      <c r="D58" s="18" t="s">
        <v>25</v>
      </c>
      <c r="E58" s="89" t="s">
        <v>87</v>
      </c>
      <c r="F58" s="88" t="s">
        <v>81</v>
      </c>
      <c r="G58" s="88"/>
      <c r="H58" s="21">
        <f>SUM(H59)</f>
        <v>0</v>
      </c>
    </row>
    <row r="59" spans="1:8" ht="25.5" customHeight="1" hidden="1">
      <c r="A59" s="105"/>
      <c r="B59" s="24" t="s">
        <v>20</v>
      </c>
      <c r="C59" s="61">
        <v>901</v>
      </c>
      <c r="D59" s="18" t="s">
        <v>25</v>
      </c>
      <c r="E59" s="89" t="s">
        <v>87</v>
      </c>
      <c r="F59" s="88" t="s">
        <v>81</v>
      </c>
      <c r="G59" s="88" t="s">
        <v>0</v>
      </c>
      <c r="H59" s="21">
        <f>SUM('пр.6 '!F59)</f>
        <v>0</v>
      </c>
    </row>
    <row r="60" spans="1:8" ht="15" customHeight="1">
      <c r="A60" s="105"/>
      <c r="B60" s="30" t="s">
        <v>35</v>
      </c>
      <c r="C60" s="61">
        <v>901</v>
      </c>
      <c r="D60" s="18" t="s">
        <v>179</v>
      </c>
      <c r="E60" s="18" t="s">
        <v>177</v>
      </c>
      <c r="F60" s="18"/>
      <c r="G60" s="18"/>
      <c r="H60" s="21">
        <f>H61+H65+H74</f>
        <v>4712.6</v>
      </c>
    </row>
    <row r="61" spans="1:8" ht="16.5" customHeight="1">
      <c r="A61" s="105"/>
      <c r="B61" s="30" t="s">
        <v>41</v>
      </c>
      <c r="C61" s="61">
        <v>901</v>
      </c>
      <c r="D61" s="18" t="s">
        <v>179</v>
      </c>
      <c r="E61" s="89" t="s">
        <v>181</v>
      </c>
      <c r="F61" s="88"/>
      <c r="G61" s="88"/>
      <c r="H61" s="21">
        <f>SUM(H62)</f>
        <v>100</v>
      </c>
    </row>
    <row r="62" spans="1:8" ht="26.25" customHeight="1">
      <c r="A62" s="105"/>
      <c r="B62" s="30" t="s">
        <v>64</v>
      </c>
      <c r="C62" s="61">
        <v>901</v>
      </c>
      <c r="D62" s="18" t="s">
        <v>179</v>
      </c>
      <c r="E62" s="89" t="s">
        <v>181</v>
      </c>
      <c r="F62" s="88" t="s">
        <v>42</v>
      </c>
      <c r="G62" s="88"/>
      <c r="H62" s="21">
        <f>SUM(H63)</f>
        <v>100</v>
      </c>
    </row>
    <row r="63" spans="1:8" ht="27" customHeight="1">
      <c r="A63" s="105"/>
      <c r="B63" s="30" t="s">
        <v>43</v>
      </c>
      <c r="C63" s="61">
        <v>901</v>
      </c>
      <c r="D63" s="18" t="s">
        <v>179</v>
      </c>
      <c r="E63" s="89" t="s">
        <v>181</v>
      </c>
      <c r="F63" s="88" t="s">
        <v>44</v>
      </c>
      <c r="G63" s="88"/>
      <c r="H63" s="21">
        <f>SUM(H64)</f>
        <v>100</v>
      </c>
    </row>
    <row r="64" spans="1:8" ht="17.25" customHeight="1">
      <c r="A64" s="105"/>
      <c r="B64" s="30" t="s">
        <v>36</v>
      </c>
      <c r="C64" s="61">
        <v>901</v>
      </c>
      <c r="D64" s="18" t="s">
        <v>179</v>
      </c>
      <c r="E64" s="89" t="s">
        <v>181</v>
      </c>
      <c r="F64" s="88" t="s">
        <v>44</v>
      </c>
      <c r="G64" s="88" t="s">
        <v>37</v>
      </c>
      <c r="H64" s="21">
        <f>SUM('пр.6 '!F64)</f>
        <v>100</v>
      </c>
    </row>
    <row r="65" spans="1:8" ht="17.25" customHeight="1">
      <c r="A65" s="105"/>
      <c r="B65" s="30" t="s">
        <v>170</v>
      </c>
      <c r="C65" s="61">
        <v>901</v>
      </c>
      <c r="D65" s="18" t="s">
        <v>179</v>
      </c>
      <c r="E65" s="51" t="s">
        <v>183</v>
      </c>
      <c r="F65" s="18"/>
      <c r="G65" s="18"/>
      <c r="H65" s="21">
        <f>SUM(H66+H72)</f>
        <v>3712.6000000000004</v>
      </c>
    </row>
    <row r="66" spans="1:8" ht="17.25" customHeight="1">
      <c r="A66" s="105"/>
      <c r="B66" s="19" t="s">
        <v>150</v>
      </c>
      <c r="C66" s="61">
        <v>901</v>
      </c>
      <c r="D66" s="18" t="s">
        <v>179</v>
      </c>
      <c r="E66" s="51" t="s">
        <v>183</v>
      </c>
      <c r="F66" s="18" t="s">
        <v>151</v>
      </c>
      <c r="G66" s="18"/>
      <c r="H66" s="21">
        <f>SUM(H67)</f>
        <v>2812.6000000000004</v>
      </c>
    </row>
    <row r="67" spans="1:8" ht="55.5" customHeight="1">
      <c r="A67" s="105"/>
      <c r="B67" s="93" t="s">
        <v>221</v>
      </c>
      <c r="C67" s="61">
        <v>901</v>
      </c>
      <c r="D67" s="18" t="s">
        <v>179</v>
      </c>
      <c r="E67" s="51" t="s">
        <v>183</v>
      </c>
      <c r="F67" s="18" t="s">
        <v>222</v>
      </c>
      <c r="G67" s="18"/>
      <c r="H67" s="21">
        <f>SUM(H68+H70)</f>
        <v>2812.6000000000004</v>
      </c>
    </row>
    <row r="68" spans="1:8" ht="79.5" customHeight="1">
      <c r="A68" s="105"/>
      <c r="B68" s="30" t="s">
        <v>217</v>
      </c>
      <c r="C68" s="61">
        <v>901</v>
      </c>
      <c r="D68" s="18" t="s">
        <v>179</v>
      </c>
      <c r="E68" s="51" t="s">
        <v>183</v>
      </c>
      <c r="F68" s="18" t="s">
        <v>219</v>
      </c>
      <c r="G68" s="18"/>
      <c r="H68" s="21">
        <f>SUM(H69)</f>
        <v>1252.2</v>
      </c>
    </row>
    <row r="69" spans="1:8" ht="25.5" customHeight="1">
      <c r="A69" s="105"/>
      <c r="B69" s="30" t="s">
        <v>20</v>
      </c>
      <c r="C69" s="61">
        <v>901</v>
      </c>
      <c r="D69" s="18" t="s">
        <v>179</v>
      </c>
      <c r="E69" s="51" t="s">
        <v>183</v>
      </c>
      <c r="F69" s="18" t="s">
        <v>219</v>
      </c>
      <c r="G69" s="18" t="s">
        <v>152</v>
      </c>
      <c r="H69" s="21">
        <f>SUM('пр.6 '!F69)</f>
        <v>1252.2</v>
      </c>
    </row>
    <row r="70" spans="1:8" ht="67.5" customHeight="1">
      <c r="A70" s="105"/>
      <c r="B70" s="30" t="s">
        <v>218</v>
      </c>
      <c r="C70" s="61">
        <v>901</v>
      </c>
      <c r="D70" s="18" t="s">
        <v>179</v>
      </c>
      <c r="E70" s="51" t="s">
        <v>183</v>
      </c>
      <c r="F70" s="18" t="s">
        <v>220</v>
      </c>
      <c r="G70" s="18"/>
      <c r="H70" s="21">
        <f>SUM(H71)</f>
        <v>1560.4</v>
      </c>
    </row>
    <row r="71" spans="1:8" ht="27" customHeight="1">
      <c r="A71" s="105"/>
      <c r="B71" s="30" t="s">
        <v>20</v>
      </c>
      <c r="C71" s="61">
        <v>901</v>
      </c>
      <c r="D71" s="18" t="s">
        <v>179</v>
      </c>
      <c r="E71" s="51" t="s">
        <v>183</v>
      </c>
      <c r="F71" s="18" t="s">
        <v>220</v>
      </c>
      <c r="G71" s="18" t="s">
        <v>152</v>
      </c>
      <c r="H71" s="21">
        <f>SUM('пр.6 '!F71)</f>
        <v>1560.4</v>
      </c>
    </row>
    <row r="72" spans="1:8" ht="25.5" customHeight="1">
      <c r="A72" s="105"/>
      <c r="B72" s="24" t="s">
        <v>82</v>
      </c>
      <c r="C72" s="61">
        <v>901</v>
      </c>
      <c r="D72" s="18" t="s">
        <v>179</v>
      </c>
      <c r="E72" s="51" t="s">
        <v>183</v>
      </c>
      <c r="F72" s="18" t="s">
        <v>81</v>
      </c>
      <c r="G72" s="18"/>
      <c r="H72" s="21">
        <f>H73</f>
        <v>900</v>
      </c>
    </row>
    <row r="73" spans="1:8" ht="26.25" customHeight="1">
      <c r="A73" s="105"/>
      <c r="B73" s="30" t="s">
        <v>20</v>
      </c>
      <c r="C73" s="61">
        <v>901</v>
      </c>
      <c r="D73" s="18" t="s">
        <v>179</v>
      </c>
      <c r="E73" s="51" t="s">
        <v>183</v>
      </c>
      <c r="F73" s="18" t="s">
        <v>81</v>
      </c>
      <c r="G73" s="18" t="s">
        <v>152</v>
      </c>
      <c r="H73" s="21">
        <f>SUM('пр.6 '!F73)</f>
        <v>900</v>
      </c>
    </row>
    <row r="74" spans="1:8" ht="24.75" customHeight="1">
      <c r="A74" s="105"/>
      <c r="B74" s="30" t="s">
        <v>80</v>
      </c>
      <c r="C74" s="61">
        <v>901</v>
      </c>
      <c r="D74" s="18" t="s">
        <v>179</v>
      </c>
      <c r="E74" s="89" t="s">
        <v>186</v>
      </c>
      <c r="F74" s="88"/>
      <c r="G74" s="88"/>
      <c r="H74" s="21">
        <f>SUM(H75+H77)</f>
        <v>900</v>
      </c>
    </row>
    <row r="75" spans="1:8" ht="26.25" customHeight="1" hidden="1">
      <c r="A75" s="105"/>
      <c r="B75" s="30" t="s">
        <v>77</v>
      </c>
      <c r="C75" s="61">
        <v>901</v>
      </c>
      <c r="D75" s="18" t="s">
        <v>179</v>
      </c>
      <c r="E75" s="89" t="s">
        <v>78</v>
      </c>
      <c r="F75" s="88" t="s">
        <v>79</v>
      </c>
      <c r="G75" s="88"/>
      <c r="H75" s="21">
        <f>SUM(H76)</f>
        <v>0</v>
      </c>
    </row>
    <row r="76" spans="1:8" ht="26.25" customHeight="1" hidden="1">
      <c r="A76" s="105"/>
      <c r="B76" s="30" t="s">
        <v>20</v>
      </c>
      <c r="C76" s="61">
        <v>901</v>
      </c>
      <c r="D76" s="18" t="s">
        <v>179</v>
      </c>
      <c r="E76" s="89" t="s">
        <v>78</v>
      </c>
      <c r="F76" s="88" t="s">
        <v>79</v>
      </c>
      <c r="G76" s="88" t="s">
        <v>152</v>
      </c>
      <c r="H76" s="21">
        <f>SUM('пр.6 '!F76)</f>
        <v>0</v>
      </c>
    </row>
    <row r="77" spans="1:8" ht="26.25" customHeight="1">
      <c r="A77" s="105"/>
      <c r="B77" s="19" t="s">
        <v>148</v>
      </c>
      <c r="C77" s="61">
        <v>901</v>
      </c>
      <c r="D77" s="18" t="s">
        <v>179</v>
      </c>
      <c r="E77" s="89" t="s">
        <v>186</v>
      </c>
      <c r="F77" s="66">
        <v>3400000</v>
      </c>
      <c r="G77" s="88"/>
      <c r="H77" s="21">
        <f>SUM(H78)</f>
        <v>900</v>
      </c>
    </row>
    <row r="78" spans="1:8" ht="26.25" customHeight="1">
      <c r="A78" s="105"/>
      <c r="B78" s="19" t="s">
        <v>149</v>
      </c>
      <c r="C78" s="61">
        <v>901</v>
      </c>
      <c r="D78" s="18" t="s">
        <v>179</v>
      </c>
      <c r="E78" s="89" t="s">
        <v>186</v>
      </c>
      <c r="F78" s="66">
        <v>3400300</v>
      </c>
      <c r="G78" s="88"/>
      <c r="H78" s="21">
        <f>SUM(H79)</f>
        <v>900</v>
      </c>
    </row>
    <row r="79" spans="1:8" ht="26.25" customHeight="1">
      <c r="A79" s="105"/>
      <c r="B79" s="30" t="s">
        <v>20</v>
      </c>
      <c r="C79" s="61">
        <v>901</v>
      </c>
      <c r="D79" s="18" t="s">
        <v>179</v>
      </c>
      <c r="E79" s="89" t="s">
        <v>186</v>
      </c>
      <c r="F79" s="66">
        <v>3400300</v>
      </c>
      <c r="G79" s="88" t="s">
        <v>152</v>
      </c>
      <c r="H79" s="21">
        <f>SUM('пр.6 '!F79)</f>
        <v>900</v>
      </c>
    </row>
    <row r="80" spans="1:8" ht="15" customHeight="1">
      <c r="A80" s="105"/>
      <c r="B80" s="30" t="s">
        <v>9</v>
      </c>
      <c r="C80" s="61">
        <v>901</v>
      </c>
      <c r="D80" s="18" t="s">
        <v>187</v>
      </c>
      <c r="E80" s="51" t="s">
        <v>177</v>
      </c>
      <c r="F80" s="18"/>
      <c r="G80" s="18"/>
      <c r="H80" s="21">
        <f>SUM(H81+H109+H119)</f>
        <v>33195.899999999994</v>
      </c>
    </row>
    <row r="81" spans="1:8" ht="14.25" customHeight="1">
      <c r="A81" s="105"/>
      <c r="B81" s="30" t="s">
        <v>65</v>
      </c>
      <c r="C81" s="61">
        <v>901</v>
      </c>
      <c r="D81" s="18" t="s">
        <v>187</v>
      </c>
      <c r="E81" s="17" t="s">
        <v>176</v>
      </c>
      <c r="F81" s="17"/>
      <c r="G81" s="17"/>
      <c r="H81" s="21">
        <f>SUM(H82+H97+H100+H107)</f>
        <v>27043.199999999997</v>
      </c>
    </row>
    <row r="82" spans="1:8" ht="63" customHeight="1">
      <c r="A82" s="105"/>
      <c r="B82" s="30" t="s">
        <v>130</v>
      </c>
      <c r="C82" s="61">
        <v>901</v>
      </c>
      <c r="D82" s="18" t="s">
        <v>187</v>
      </c>
      <c r="E82" s="17" t="s">
        <v>176</v>
      </c>
      <c r="F82" s="51" t="s">
        <v>131</v>
      </c>
      <c r="G82" s="8"/>
      <c r="H82" s="21">
        <f>SUM(H83+H85+H87+H89+H91+H93+H95)</f>
        <v>23255.1</v>
      </c>
    </row>
    <row r="83" spans="1:8" ht="90" customHeight="1">
      <c r="A83" s="105"/>
      <c r="B83" s="30" t="s">
        <v>134</v>
      </c>
      <c r="C83" s="61">
        <v>901</v>
      </c>
      <c r="D83" s="18" t="s">
        <v>187</v>
      </c>
      <c r="E83" s="17" t="s">
        <v>176</v>
      </c>
      <c r="F83" s="51" t="s">
        <v>135</v>
      </c>
      <c r="G83" s="8"/>
      <c r="H83" s="21">
        <f>SUM(H84)</f>
        <v>4100</v>
      </c>
    </row>
    <row r="84" spans="1:8" ht="19.5" customHeight="1">
      <c r="A84" s="105"/>
      <c r="B84" s="19" t="s">
        <v>213</v>
      </c>
      <c r="C84" s="61">
        <v>901</v>
      </c>
      <c r="D84" s="18" t="s">
        <v>187</v>
      </c>
      <c r="E84" s="17" t="s">
        <v>176</v>
      </c>
      <c r="F84" s="51" t="s">
        <v>135</v>
      </c>
      <c r="G84" s="17" t="s">
        <v>37</v>
      </c>
      <c r="H84" s="21">
        <f>SUM('пр.6 '!F84)</f>
        <v>4100</v>
      </c>
    </row>
    <row r="85" spans="1:8" ht="65.25" customHeight="1">
      <c r="A85" s="105"/>
      <c r="B85" s="90" t="s">
        <v>214</v>
      </c>
      <c r="C85" s="61">
        <v>901</v>
      </c>
      <c r="D85" s="18" t="s">
        <v>187</v>
      </c>
      <c r="E85" s="17" t="s">
        <v>176</v>
      </c>
      <c r="F85" s="51" t="s">
        <v>215</v>
      </c>
      <c r="G85" s="17"/>
      <c r="H85" s="21">
        <f>SUM(H86)</f>
        <v>4535.4</v>
      </c>
    </row>
    <row r="86" spans="1:8" ht="33" customHeight="1">
      <c r="A86" s="105"/>
      <c r="B86" s="30" t="s">
        <v>20</v>
      </c>
      <c r="C86" s="61">
        <v>901</v>
      </c>
      <c r="D86" s="18" t="s">
        <v>187</v>
      </c>
      <c r="E86" s="17" t="s">
        <v>176</v>
      </c>
      <c r="F86" s="51" t="s">
        <v>215</v>
      </c>
      <c r="G86" s="17" t="s">
        <v>152</v>
      </c>
      <c r="H86" s="21">
        <f>SUM('пр.6 '!F86)</f>
        <v>4535.4</v>
      </c>
    </row>
    <row r="87" spans="1:8" ht="49.5" customHeight="1">
      <c r="A87" s="105"/>
      <c r="B87" s="30" t="s">
        <v>132</v>
      </c>
      <c r="C87" s="61">
        <v>901</v>
      </c>
      <c r="D87" s="18" t="s">
        <v>187</v>
      </c>
      <c r="E87" s="17" t="s">
        <v>176</v>
      </c>
      <c r="F87" s="51" t="s">
        <v>133</v>
      </c>
      <c r="G87" s="8"/>
      <c r="H87" s="21">
        <f>SUM(H88)</f>
        <v>5600</v>
      </c>
    </row>
    <row r="88" spans="1:8" ht="21" customHeight="1">
      <c r="A88" s="105"/>
      <c r="B88" s="19" t="s">
        <v>213</v>
      </c>
      <c r="C88" s="61">
        <v>901</v>
      </c>
      <c r="D88" s="18" t="s">
        <v>187</v>
      </c>
      <c r="E88" s="17" t="s">
        <v>176</v>
      </c>
      <c r="F88" s="51" t="s">
        <v>133</v>
      </c>
      <c r="G88" s="17" t="s">
        <v>37</v>
      </c>
      <c r="H88" s="21">
        <f>SUM('пр.6 '!F88)</f>
        <v>5600</v>
      </c>
    </row>
    <row r="89" spans="1:8" ht="52.5" customHeight="1">
      <c r="A89" s="105"/>
      <c r="B89" s="30" t="s">
        <v>132</v>
      </c>
      <c r="C89" s="61">
        <v>901</v>
      </c>
      <c r="D89" s="18" t="s">
        <v>187</v>
      </c>
      <c r="E89" s="17" t="s">
        <v>176</v>
      </c>
      <c r="F89" s="51" t="s">
        <v>133</v>
      </c>
      <c r="G89" s="8"/>
      <c r="H89" s="21">
        <f>SUM(H90)</f>
        <v>3905.4</v>
      </c>
    </row>
    <row r="90" spans="1:8" ht="19.5" customHeight="1">
      <c r="A90" s="105"/>
      <c r="B90" s="19" t="s">
        <v>213</v>
      </c>
      <c r="C90" s="61">
        <v>901</v>
      </c>
      <c r="D90" s="18" t="s">
        <v>187</v>
      </c>
      <c r="E90" s="17" t="s">
        <v>176</v>
      </c>
      <c r="F90" s="51" t="s">
        <v>133</v>
      </c>
      <c r="G90" s="17" t="s">
        <v>37</v>
      </c>
      <c r="H90" s="21">
        <f>SUM('пр.6 '!F90)</f>
        <v>3905.4</v>
      </c>
    </row>
    <row r="91" spans="1:8" ht="40.5" customHeight="1" hidden="1">
      <c r="A91" s="105"/>
      <c r="B91" s="19" t="s">
        <v>154</v>
      </c>
      <c r="C91" s="61">
        <v>901</v>
      </c>
      <c r="D91" s="18" t="s">
        <v>187</v>
      </c>
      <c r="E91" s="17" t="s">
        <v>176</v>
      </c>
      <c r="F91" s="51" t="s">
        <v>155</v>
      </c>
      <c r="G91" s="17"/>
      <c r="H91" s="21">
        <f>SUM(H92)</f>
        <v>0</v>
      </c>
    </row>
    <row r="92" spans="1:8" ht="33" customHeight="1" hidden="1">
      <c r="A92" s="105"/>
      <c r="B92" s="19" t="s">
        <v>20</v>
      </c>
      <c r="C92" s="61">
        <v>901</v>
      </c>
      <c r="D92" s="18" t="s">
        <v>187</v>
      </c>
      <c r="E92" s="17" t="s">
        <v>176</v>
      </c>
      <c r="F92" s="51" t="s">
        <v>155</v>
      </c>
      <c r="G92" s="17" t="s">
        <v>152</v>
      </c>
      <c r="H92" s="21">
        <f>SUM('пр.6 '!F92)</f>
        <v>0</v>
      </c>
    </row>
    <row r="93" spans="1:8" ht="66" customHeight="1">
      <c r="A93" s="105"/>
      <c r="B93" s="90" t="s">
        <v>214</v>
      </c>
      <c r="C93" s="61">
        <v>901</v>
      </c>
      <c r="D93" s="18" t="s">
        <v>187</v>
      </c>
      <c r="E93" s="17" t="s">
        <v>176</v>
      </c>
      <c r="F93" s="51" t="s">
        <v>216</v>
      </c>
      <c r="G93" s="17"/>
      <c r="H93" s="21">
        <f>SUM(H94)</f>
        <v>2273.3</v>
      </c>
    </row>
    <row r="94" spans="1:8" ht="33" customHeight="1">
      <c r="A94" s="105"/>
      <c r="B94" s="19" t="s">
        <v>20</v>
      </c>
      <c r="C94" s="61">
        <v>901</v>
      </c>
      <c r="D94" s="18" t="s">
        <v>187</v>
      </c>
      <c r="E94" s="17" t="s">
        <v>176</v>
      </c>
      <c r="F94" s="51" t="s">
        <v>216</v>
      </c>
      <c r="G94" s="17" t="s">
        <v>152</v>
      </c>
      <c r="H94" s="21">
        <f>SUM('пр.6 '!F94)</f>
        <v>2273.3</v>
      </c>
    </row>
    <row r="95" spans="1:8" ht="71.25" customHeight="1">
      <c r="A95" s="105"/>
      <c r="B95" s="90" t="s">
        <v>214</v>
      </c>
      <c r="C95" s="61">
        <v>901</v>
      </c>
      <c r="D95" s="18" t="s">
        <v>187</v>
      </c>
      <c r="E95" s="17" t="s">
        <v>176</v>
      </c>
      <c r="F95" s="51" t="s">
        <v>216</v>
      </c>
      <c r="G95" s="17"/>
      <c r="H95" s="21">
        <f>SUM(H96)</f>
        <v>2841</v>
      </c>
    </row>
    <row r="96" spans="1:8" ht="33" customHeight="1">
      <c r="A96" s="105"/>
      <c r="B96" s="19" t="s">
        <v>20</v>
      </c>
      <c r="C96" s="61">
        <v>901</v>
      </c>
      <c r="D96" s="18" t="s">
        <v>187</v>
      </c>
      <c r="E96" s="17" t="s">
        <v>176</v>
      </c>
      <c r="F96" s="51" t="s">
        <v>216</v>
      </c>
      <c r="G96" s="17" t="s">
        <v>152</v>
      </c>
      <c r="H96" s="21">
        <f>SUM('пр.6 '!F96)</f>
        <v>2841</v>
      </c>
    </row>
    <row r="97" spans="1:8" ht="44.25" customHeight="1" hidden="1">
      <c r="A97" s="105"/>
      <c r="B97" s="19" t="s">
        <v>89</v>
      </c>
      <c r="C97" s="61">
        <v>901</v>
      </c>
      <c r="D97" s="18" t="s">
        <v>187</v>
      </c>
      <c r="E97" s="17" t="s">
        <v>176</v>
      </c>
      <c r="F97" s="17" t="s">
        <v>90</v>
      </c>
      <c r="G97" s="17"/>
      <c r="H97" s="21">
        <v>0</v>
      </c>
    </row>
    <row r="98" spans="1:8" ht="51.75" customHeight="1" hidden="1">
      <c r="A98" s="105"/>
      <c r="B98" s="108" t="s">
        <v>91</v>
      </c>
      <c r="C98" s="61">
        <v>901</v>
      </c>
      <c r="D98" s="18" t="s">
        <v>187</v>
      </c>
      <c r="E98" s="17" t="s">
        <v>176</v>
      </c>
      <c r="F98" s="17" t="s">
        <v>92</v>
      </c>
      <c r="G98" s="17"/>
      <c r="H98" s="21">
        <f>SUM(H99)</f>
        <v>0</v>
      </c>
    </row>
    <row r="99" spans="1:8" ht="18.75" customHeight="1" hidden="1">
      <c r="A99" s="105"/>
      <c r="B99" s="100" t="s">
        <v>93</v>
      </c>
      <c r="C99" s="61">
        <v>901</v>
      </c>
      <c r="D99" s="18" t="s">
        <v>187</v>
      </c>
      <c r="E99" s="17" t="s">
        <v>176</v>
      </c>
      <c r="F99" s="17" t="s">
        <v>92</v>
      </c>
      <c r="G99" s="17" t="s">
        <v>94</v>
      </c>
      <c r="H99" s="21">
        <f>SUM('пр.6 '!F99)</f>
        <v>0</v>
      </c>
    </row>
    <row r="100" spans="1:8" ht="14.25" customHeight="1">
      <c r="A100" s="105"/>
      <c r="B100" s="30" t="s">
        <v>14</v>
      </c>
      <c r="C100" s="61">
        <v>901</v>
      </c>
      <c r="D100" s="18" t="s">
        <v>187</v>
      </c>
      <c r="E100" s="17" t="s">
        <v>176</v>
      </c>
      <c r="F100" s="17" t="s">
        <v>15</v>
      </c>
      <c r="G100" s="17"/>
      <c r="H100" s="21">
        <f>SUM(H101)</f>
        <v>3788.1</v>
      </c>
    </row>
    <row r="101" spans="1:8" ht="53.25" customHeight="1">
      <c r="A101" s="105"/>
      <c r="B101" s="92" t="s">
        <v>45</v>
      </c>
      <c r="C101" s="61">
        <v>901</v>
      </c>
      <c r="D101" s="18" t="s">
        <v>187</v>
      </c>
      <c r="E101" s="17" t="s">
        <v>176</v>
      </c>
      <c r="F101" s="17" t="s">
        <v>46</v>
      </c>
      <c r="G101" s="17"/>
      <c r="H101" s="21">
        <f>SUM(H102+H103+H104)</f>
        <v>3788.1</v>
      </c>
    </row>
    <row r="102" spans="1:8" ht="16.5" customHeight="1" hidden="1">
      <c r="A102" s="105"/>
      <c r="B102" s="30" t="s">
        <v>36</v>
      </c>
      <c r="C102" s="61">
        <v>901</v>
      </c>
      <c r="D102" s="18" t="s">
        <v>187</v>
      </c>
      <c r="E102" s="17" t="s">
        <v>176</v>
      </c>
      <c r="F102" s="17" t="s">
        <v>46</v>
      </c>
      <c r="G102" s="17" t="s">
        <v>37</v>
      </c>
      <c r="H102" s="21">
        <f>SUM('пр.6 '!F102)</f>
        <v>0</v>
      </c>
    </row>
    <row r="103" spans="1:8" ht="28.5" customHeight="1">
      <c r="A103" s="105"/>
      <c r="B103" s="30" t="s">
        <v>20</v>
      </c>
      <c r="C103" s="61">
        <v>901</v>
      </c>
      <c r="D103" s="18" t="s">
        <v>187</v>
      </c>
      <c r="E103" s="17" t="s">
        <v>176</v>
      </c>
      <c r="F103" s="17" t="s">
        <v>46</v>
      </c>
      <c r="G103" s="17" t="s">
        <v>152</v>
      </c>
      <c r="H103" s="21">
        <f>SUM('пр.6 '!F103)</f>
        <v>3538.1</v>
      </c>
    </row>
    <row r="104" spans="1:8" ht="24.75" customHeight="1">
      <c r="A104" s="105"/>
      <c r="B104" s="30" t="s">
        <v>109</v>
      </c>
      <c r="C104" s="61">
        <v>901</v>
      </c>
      <c r="D104" s="18" t="s">
        <v>187</v>
      </c>
      <c r="E104" s="17" t="s">
        <v>176</v>
      </c>
      <c r="F104" s="17" t="s">
        <v>110</v>
      </c>
      <c r="G104" s="17"/>
      <c r="H104" s="21">
        <f>H105+H106</f>
        <v>250</v>
      </c>
    </row>
    <row r="105" spans="1:8" ht="17.25" customHeight="1" hidden="1">
      <c r="A105" s="105"/>
      <c r="B105" s="30" t="s">
        <v>36</v>
      </c>
      <c r="C105" s="61">
        <v>901</v>
      </c>
      <c r="D105" s="18" t="s">
        <v>187</v>
      </c>
      <c r="E105" s="17" t="s">
        <v>176</v>
      </c>
      <c r="F105" s="17" t="s">
        <v>110</v>
      </c>
      <c r="G105" s="17" t="s">
        <v>37</v>
      </c>
      <c r="H105" s="21">
        <f>SUM('пр.6 '!F105)</f>
        <v>0</v>
      </c>
    </row>
    <row r="106" spans="1:8" ht="24.75" customHeight="1">
      <c r="A106" s="105"/>
      <c r="B106" s="19" t="s">
        <v>20</v>
      </c>
      <c r="C106" s="61">
        <v>901</v>
      </c>
      <c r="D106" s="18" t="s">
        <v>187</v>
      </c>
      <c r="E106" s="17" t="s">
        <v>176</v>
      </c>
      <c r="F106" s="17" t="s">
        <v>110</v>
      </c>
      <c r="G106" s="17" t="s">
        <v>152</v>
      </c>
      <c r="H106" s="21">
        <f>SUM('пр.6 '!F106)</f>
        <v>250</v>
      </c>
    </row>
    <row r="107" spans="1:8" ht="36.75" customHeight="1" hidden="1">
      <c r="A107" s="105"/>
      <c r="B107" s="81" t="s">
        <v>168</v>
      </c>
      <c r="C107" s="82">
        <v>901</v>
      </c>
      <c r="D107" s="18" t="s">
        <v>187</v>
      </c>
      <c r="E107" s="83" t="s">
        <v>2</v>
      </c>
      <c r="F107" s="83" t="s">
        <v>169</v>
      </c>
      <c r="G107" s="83"/>
      <c r="H107" s="84">
        <f>H108</f>
        <v>0</v>
      </c>
    </row>
    <row r="108" spans="1:8" ht="36.75" customHeight="1" hidden="1">
      <c r="A108" s="105"/>
      <c r="B108" s="81" t="s">
        <v>36</v>
      </c>
      <c r="C108" s="82">
        <v>901</v>
      </c>
      <c r="D108" s="18" t="s">
        <v>187</v>
      </c>
      <c r="E108" s="83" t="s">
        <v>2</v>
      </c>
      <c r="F108" s="83" t="s">
        <v>169</v>
      </c>
      <c r="G108" s="83" t="s">
        <v>37</v>
      </c>
      <c r="H108" s="84">
        <v>0</v>
      </c>
    </row>
    <row r="109" spans="1:8" ht="17.25" customHeight="1">
      <c r="A109" s="105"/>
      <c r="B109" s="30" t="s">
        <v>66</v>
      </c>
      <c r="C109" s="61">
        <v>901</v>
      </c>
      <c r="D109" s="18" t="s">
        <v>187</v>
      </c>
      <c r="E109" s="17" t="s">
        <v>181</v>
      </c>
      <c r="F109" s="17"/>
      <c r="G109" s="17"/>
      <c r="H109" s="21">
        <f>SUM(H110+H115)</f>
        <v>555</v>
      </c>
    </row>
    <row r="110" spans="1:8" ht="41.25" customHeight="1">
      <c r="A110" s="105"/>
      <c r="B110" s="19" t="s">
        <v>89</v>
      </c>
      <c r="C110" s="61">
        <v>901</v>
      </c>
      <c r="D110" s="18" t="s">
        <v>187</v>
      </c>
      <c r="E110" s="17" t="s">
        <v>181</v>
      </c>
      <c r="F110" s="17" t="s">
        <v>90</v>
      </c>
      <c r="G110" s="8"/>
      <c r="H110" s="21">
        <f>SUM(H111)</f>
        <v>150</v>
      </c>
    </row>
    <row r="111" spans="1:8" ht="50.25" customHeight="1">
      <c r="A111" s="105"/>
      <c r="B111" s="108" t="s">
        <v>91</v>
      </c>
      <c r="C111" s="61">
        <v>901</v>
      </c>
      <c r="D111" s="18" t="s">
        <v>187</v>
      </c>
      <c r="E111" s="17" t="s">
        <v>181</v>
      </c>
      <c r="F111" s="17" t="s">
        <v>92</v>
      </c>
      <c r="G111" s="8"/>
      <c r="H111" s="21">
        <f>SUM(H112+H113+H114)</f>
        <v>150</v>
      </c>
    </row>
    <row r="112" spans="1:8" ht="15.75" customHeight="1">
      <c r="A112" s="105"/>
      <c r="B112" s="90" t="s">
        <v>93</v>
      </c>
      <c r="C112" s="61">
        <v>901</v>
      </c>
      <c r="D112" s="18" t="s">
        <v>187</v>
      </c>
      <c r="E112" s="17" t="s">
        <v>181</v>
      </c>
      <c r="F112" s="17" t="s">
        <v>92</v>
      </c>
      <c r="G112" s="17" t="s">
        <v>94</v>
      </c>
      <c r="H112" s="21">
        <f>SUM('пр.6 '!F112)</f>
        <v>150</v>
      </c>
    </row>
    <row r="113" spans="1:8" ht="15.75" customHeight="1" hidden="1">
      <c r="A113" s="105"/>
      <c r="B113" s="90" t="s">
        <v>93</v>
      </c>
      <c r="C113" s="61">
        <v>901</v>
      </c>
      <c r="D113" s="18" t="s">
        <v>187</v>
      </c>
      <c r="E113" s="17" t="s">
        <v>181</v>
      </c>
      <c r="F113" s="17" t="s">
        <v>92</v>
      </c>
      <c r="G113" s="17" t="s">
        <v>94</v>
      </c>
      <c r="H113" s="21">
        <f>SUM('пр.6 '!F113)</f>
        <v>0</v>
      </c>
    </row>
    <row r="114" spans="1:8" ht="15.75" customHeight="1" hidden="1">
      <c r="A114" s="105"/>
      <c r="B114" s="90" t="s">
        <v>93</v>
      </c>
      <c r="C114" s="61">
        <v>901</v>
      </c>
      <c r="D114" s="18" t="s">
        <v>187</v>
      </c>
      <c r="E114" s="17" t="s">
        <v>181</v>
      </c>
      <c r="F114" s="17" t="s">
        <v>92</v>
      </c>
      <c r="G114" s="17" t="s">
        <v>94</v>
      </c>
      <c r="H114" s="21">
        <f>SUM('пр.6 '!F114)</f>
        <v>0</v>
      </c>
    </row>
    <row r="115" spans="1:8" ht="18.75" customHeight="1">
      <c r="A115" s="105"/>
      <c r="B115" s="30" t="s">
        <v>67</v>
      </c>
      <c r="C115" s="61">
        <v>901</v>
      </c>
      <c r="D115" s="18" t="s">
        <v>187</v>
      </c>
      <c r="E115" s="17" t="s">
        <v>181</v>
      </c>
      <c r="F115" s="17">
        <v>3510000</v>
      </c>
      <c r="G115" s="17"/>
      <c r="H115" s="21">
        <f>SUM(H116)</f>
        <v>405</v>
      </c>
    </row>
    <row r="116" spans="1:8" ht="25.5">
      <c r="A116" s="105"/>
      <c r="B116" s="30" t="s">
        <v>68</v>
      </c>
      <c r="C116" s="61">
        <v>901</v>
      </c>
      <c r="D116" s="18" t="s">
        <v>187</v>
      </c>
      <c r="E116" s="17" t="s">
        <v>181</v>
      </c>
      <c r="F116" s="17" t="s">
        <v>47</v>
      </c>
      <c r="G116" s="17"/>
      <c r="H116" s="21">
        <f>H118+H117</f>
        <v>405</v>
      </c>
    </row>
    <row r="117" spans="1:8" ht="13.5" customHeight="1">
      <c r="A117" s="105"/>
      <c r="B117" s="30" t="s">
        <v>36</v>
      </c>
      <c r="C117" s="61">
        <v>901</v>
      </c>
      <c r="D117" s="18" t="s">
        <v>187</v>
      </c>
      <c r="E117" s="17" t="s">
        <v>181</v>
      </c>
      <c r="F117" s="17" t="s">
        <v>47</v>
      </c>
      <c r="G117" s="17" t="s">
        <v>37</v>
      </c>
      <c r="H117" s="21">
        <f>SUM('пр.6 '!F117)</f>
        <v>5</v>
      </c>
    </row>
    <row r="118" spans="1:8" ht="30" customHeight="1">
      <c r="A118" s="105"/>
      <c r="B118" s="30" t="s">
        <v>20</v>
      </c>
      <c r="C118" s="61">
        <v>901</v>
      </c>
      <c r="D118" s="18" t="s">
        <v>187</v>
      </c>
      <c r="E118" s="17" t="s">
        <v>181</v>
      </c>
      <c r="F118" s="17" t="s">
        <v>47</v>
      </c>
      <c r="G118" s="17" t="s">
        <v>152</v>
      </c>
      <c r="H118" s="21">
        <f>SUM('пр.6 '!F118)</f>
        <v>400</v>
      </c>
    </row>
    <row r="119" spans="1:8" ht="12.75">
      <c r="A119" s="105"/>
      <c r="B119" s="30" t="s">
        <v>48</v>
      </c>
      <c r="C119" s="61">
        <v>901</v>
      </c>
      <c r="D119" s="18" t="s">
        <v>187</v>
      </c>
      <c r="E119" s="17" t="s">
        <v>178</v>
      </c>
      <c r="F119" s="17"/>
      <c r="G119" s="17"/>
      <c r="H119" s="21">
        <f>H120+H129</f>
        <v>5597.7</v>
      </c>
    </row>
    <row r="120" spans="1:8" ht="12.75" customHeight="1">
      <c r="A120" s="105"/>
      <c r="B120" s="30" t="s">
        <v>48</v>
      </c>
      <c r="C120" s="61">
        <v>901</v>
      </c>
      <c r="D120" s="18" t="s">
        <v>187</v>
      </c>
      <c r="E120" s="17" t="s">
        <v>178</v>
      </c>
      <c r="F120" s="17" t="s">
        <v>49</v>
      </c>
      <c r="G120" s="17"/>
      <c r="H120" s="21">
        <f>SUM(H121+H123+H125+H127)</f>
        <v>5514.3</v>
      </c>
    </row>
    <row r="121" spans="1:8" ht="15.75" customHeight="1">
      <c r="A121" s="105"/>
      <c r="B121" s="30" t="s">
        <v>50</v>
      </c>
      <c r="C121" s="61">
        <v>901</v>
      </c>
      <c r="D121" s="18" t="s">
        <v>187</v>
      </c>
      <c r="E121" s="17" t="s">
        <v>178</v>
      </c>
      <c r="F121" s="17" t="s">
        <v>51</v>
      </c>
      <c r="G121" s="17"/>
      <c r="H121" s="21">
        <f>SUM(H122:H122)</f>
        <v>1694.3</v>
      </c>
    </row>
    <row r="122" spans="1:8" ht="26.25" customHeight="1">
      <c r="A122" s="105"/>
      <c r="B122" s="24" t="s">
        <v>20</v>
      </c>
      <c r="C122" s="61">
        <v>901</v>
      </c>
      <c r="D122" s="18" t="s">
        <v>187</v>
      </c>
      <c r="E122" s="17" t="s">
        <v>178</v>
      </c>
      <c r="F122" s="17" t="s">
        <v>51</v>
      </c>
      <c r="G122" s="17" t="s">
        <v>152</v>
      </c>
      <c r="H122" s="21">
        <f>SUM('пр.6 '!F122)</f>
        <v>1694.3</v>
      </c>
    </row>
    <row r="123" spans="1:8" ht="49.5" customHeight="1">
      <c r="A123" s="105"/>
      <c r="B123" s="24" t="s">
        <v>52</v>
      </c>
      <c r="C123" s="61">
        <v>901</v>
      </c>
      <c r="D123" s="18" t="s">
        <v>187</v>
      </c>
      <c r="E123" s="17" t="s">
        <v>178</v>
      </c>
      <c r="F123" s="17" t="s">
        <v>53</v>
      </c>
      <c r="G123" s="17"/>
      <c r="H123" s="21">
        <f>SUM(H124)</f>
        <v>820</v>
      </c>
    </row>
    <row r="124" spans="1:8" ht="32.25" customHeight="1">
      <c r="A124" s="105"/>
      <c r="B124" s="24" t="s">
        <v>20</v>
      </c>
      <c r="C124" s="61">
        <v>901</v>
      </c>
      <c r="D124" s="18" t="s">
        <v>187</v>
      </c>
      <c r="E124" s="17" t="s">
        <v>178</v>
      </c>
      <c r="F124" s="17" t="s">
        <v>53</v>
      </c>
      <c r="G124" s="17" t="s">
        <v>152</v>
      </c>
      <c r="H124" s="21">
        <f>SUM('пр.6 '!F124)</f>
        <v>820</v>
      </c>
    </row>
    <row r="125" spans="1:8" ht="18.75" customHeight="1">
      <c r="A125" s="105"/>
      <c r="B125" s="24" t="s">
        <v>156</v>
      </c>
      <c r="C125" s="61">
        <v>901</v>
      </c>
      <c r="D125" s="18" t="s">
        <v>187</v>
      </c>
      <c r="E125" s="17" t="s">
        <v>178</v>
      </c>
      <c r="F125" s="17" t="s">
        <v>157</v>
      </c>
      <c r="G125" s="17"/>
      <c r="H125" s="21">
        <f>SUM(H126)</f>
        <v>400</v>
      </c>
    </row>
    <row r="126" spans="1:8" ht="23.25" customHeight="1">
      <c r="A126" s="105"/>
      <c r="B126" s="24" t="s">
        <v>20</v>
      </c>
      <c r="C126" s="61">
        <v>901</v>
      </c>
      <c r="D126" s="18" t="s">
        <v>187</v>
      </c>
      <c r="E126" s="17" t="s">
        <v>178</v>
      </c>
      <c r="F126" s="17" t="s">
        <v>157</v>
      </c>
      <c r="G126" s="17" t="s">
        <v>152</v>
      </c>
      <c r="H126" s="47">
        <f>SUM('пр.6 '!F126)</f>
        <v>400</v>
      </c>
    </row>
    <row r="127" spans="1:8" ht="39.75" customHeight="1">
      <c r="A127" s="105"/>
      <c r="B127" s="24" t="s">
        <v>54</v>
      </c>
      <c r="C127" s="61">
        <v>901</v>
      </c>
      <c r="D127" s="18" t="s">
        <v>187</v>
      </c>
      <c r="E127" s="17" t="s">
        <v>178</v>
      </c>
      <c r="F127" s="17" t="s">
        <v>55</v>
      </c>
      <c r="G127" s="17"/>
      <c r="H127" s="21">
        <f>SUM(H128)</f>
        <v>2600</v>
      </c>
    </row>
    <row r="128" spans="1:8" ht="27" customHeight="1">
      <c r="A128" s="105"/>
      <c r="B128" s="24" t="s">
        <v>20</v>
      </c>
      <c r="C128" s="61">
        <v>901</v>
      </c>
      <c r="D128" s="18" t="s">
        <v>187</v>
      </c>
      <c r="E128" s="17" t="s">
        <v>178</v>
      </c>
      <c r="F128" s="17" t="s">
        <v>55</v>
      </c>
      <c r="G128" s="17" t="s">
        <v>152</v>
      </c>
      <c r="H128" s="21">
        <f>SUM('пр.6 '!F128)</f>
        <v>2600</v>
      </c>
    </row>
    <row r="129" spans="1:8" ht="27" customHeight="1">
      <c r="A129" s="105"/>
      <c r="B129" s="92" t="s">
        <v>82</v>
      </c>
      <c r="C129" s="66">
        <v>901</v>
      </c>
      <c r="D129" s="51" t="s">
        <v>187</v>
      </c>
      <c r="E129" s="51" t="s">
        <v>178</v>
      </c>
      <c r="F129" s="89" t="s">
        <v>81</v>
      </c>
      <c r="G129" s="89"/>
      <c r="H129" s="95">
        <f>H130</f>
        <v>83.4</v>
      </c>
    </row>
    <row r="130" spans="1:8" ht="27" customHeight="1">
      <c r="A130" s="105"/>
      <c r="B130" s="19" t="s">
        <v>20</v>
      </c>
      <c r="C130" s="66">
        <v>901</v>
      </c>
      <c r="D130" s="51" t="s">
        <v>187</v>
      </c>
      <c r="E130" s="51" t="s">
        <v>178</v>
      </c>
      <c r="F130" s="89" t="s">
        <v>81</v>
      </c>
      <c r="G130" s="89" t="s">
        <v>152</v>
      </c>
      <c r="H130" s="95">
        <v>83.4</v>
      </c>
    </row>
    <row r="131" spans="1:8" ht="15" customHeight="1">
      <c r="A131" s="105"/>
      <c r="B131" s="24" t="s">
        <v>137</v>
      </c>
      <c r="C131" s="61">
        <v>901</v>
      </c>
      <c r="D131" s="18" t="s">
        <v>188</v>
      </c>
      <c r="E131" s="17" t="s">
        <v>177</v>
      </c>
      <c r="F131" s="17"/>
      <c r="G131" s="17"/>
      <c r="H131" s="21">
        <f>SUM(H132)</f>
        <v>249.4</v>
      </c>
    </row>
    <row r="132" spans="1:8" ht="27" customHeight="1">
      <c r="A132" s="105"/>
      <c r="B132" s="19" t="s">
        <v>138</v>
      </c>
      <c r="C132" s="61">
        <v>901</v>
      </c>
      <c r="D132" s="18" t="s">
        <v>188</v>
      </c>
      <c r="E132" s="18" t="s">
        <v>188</v>
      </c>
      <c r="F132" s="17"/>
      <c r="G132" s="17"/>
      <c r="H132" s="21">
        <f>SUM(H133)</f>
        <v>249.4</v>
      </c>
    </row>
    <row r="133" spans="1:8" ht="27" customHeight="1">
      <c r="A133" s="105"/>
      <c r="B133" s="19" t="s">
        <v>139</v>
      </c>
      <c r="C133" s="61">
        <v>901</v>
      </c>
      <c r="D133" s="18" t="s">
        <v>188</v>
      </c>
      <c r="E133" s="18" t="s">
        <v>188</v>
      </c>
      <c r="F133" s="51" t="s">
        <v>140</v>
      </c>
      <c r="G133" s="17"/>
      <c r="H133" s="21">
        <f>SUM(H134)</f>
        <v>249.4</v>
      </c>
    </row>
    <row r="134" spans="1:8" ht="27" customHeight="1">
      <c r="A134" s="105"/>
      <c r="B134" s="19" t="s">
        <v>20</v>
      </c>
      <c r="C134" s="61">
        <v>901</v>
      </c>
      <c r="D134" s="18" t="s">
        <v>188</v>
      </c>
      <c r="E134" s="18" t="s">
        <v>188</v>
      </c>
      <c r="F134" s="51" t="s">
        <v>141</v>
      </c>
      <c r="G134" s="51" t="s">
        <v>152</v>
      </c>
      <c r="H134" s="21">
        <f>SUM('пр.6 '!F134)</f>
        <v>249.4</v>
      </c>
    </row>
    <row r="135" spans="1:8" ht="19.5" customHeight="1">
      <c r="A135" s="105"/>
      <c r="B135" s="30" t="s">
        <v>145</v>
      </c>
      <c r="C135" s="61">
        <v>901</v>
      </c>
      <c r="D135" s="17" t="s">
        <v>189</v>
      </c>
      <c r="E135" s="17" t="s">
        <v>177</v>
      </c>
      <c r="F135" s="17"/>
      <c r="G135" s="17"/>
      <c r="H135" s="21">
        <f>SUM(H136)</f>
        <v>15030.3</v>
      </c>
    </row>
    <row r="136" spans="1:8" ht="18.75" customHeight="1">
      <c r="A136" s="105"/>
      <c r="B136" s="30" t="s">
        <v>21</v>
      </c>
      <c r="C136" s="61">
        <v>901</v>
      </c>
      <c r="D136" s="17" t="s">
        <v>189</v>
      </c>
      <c r="E136" s="17" t="s">
        <v>176</v>
      </c>
      <c r="F136" s="17"/>
      <c r="G136" s="17"/>
      <c r="H136" s="21">
        <f>SUM(H137+H140+H144+H147+H154)</f>
        <v>15030.3</v>
      </c>
    </row>
    <row r="137" spans="1:8" ht="42.75" customHeight="1">
      <c r="A137" s="105"/>
      <c r="B137" s="19" t="s">
        <v>89</v>
      </c>
      <c r="C137" s="61">
        <v>901</v>
      </c>
      <c r="D137" s="17" t="s">
        <v>189</v>
      </c>
      <c r="E137" s="17" t="s">
        <v>176</v>
      </c>
      <c r="F137" s="17" t="s">
        <v>90</v>
      </c>
      <c r="G137" s="17"/>
      <c r="H137" s="21">
        <f>SUM(H138)</f>
        <v>1624.9</v>
      </c>
    </row>
    <row r="138" spans="1:8" ht="52.5" customHeight="1">
      <c r="A138" s="105"/>
      <c r="B138" s="108" t="s">
        <v>91</v>
      </c>
      <c r="C138" s="61">
        <v>901</v>
      </c>
      <c r="D138" s="17" t="s">
        <v>189</v>
      </c>
      <c r="E138" s="17" t="s">
        <v>176</v>
      </c>
      <c r="F138" s="17" t="s">
        <v>92</v>
      </c>
      <c r="G138" s="17"/>
      <c r="H138" s="21">
        <f>SUM(H139)</f>
        <v>1624.9</v>
      </c>
    </row>
    <row r="139" spans="1:8" ht="18.75" customHeight="1">
      <c r="A139" s="105"/>
      <c r="B139" s="100" t="s">
        <v>93</v>
      </c>
      <c r="C139" s="61">
        <v>901</v>
      </c>
      <c r="D139" s="17" t="s">
        <v>189</v>
      </c>
      <c r="E139" s="17" t="s">
        <v>176</v>
      </c>
      <c r="F139" s="17" t="s">
        <v>92</v>
      </c>
      <c r="G139" s="17" t="s">
        <v>94</v>
      </c>
      <c r="H139" s="21">
        <v>1624.9</v>
      </c>
    </row>
    <row r="140" spans="1:8" ht="28.5" customHeight="1">
      <c r="A140" s="105"/>
      <c r="B140" s="30" t="s">
        <v>147</v>
      </c>
      <c r="C140" s="61">
        <v>901</v>
      </c>
      <c r="D140" s="17" t="s">
        <v>189</v>
      </c>
      <c r="E140" s="17" t="s">
        <v>176</v>
      </c>
      <c r="F140" s="17">
        <v>4400000</v>
      </c>
      <c r="G140" s="17"/>
      <c r="H140" s="21">
        <f>SUM(H141)</f>
        <v>6785</v>
      </c>
    </row>
    <row r="141" spans="1:8" ht="26.25" customHeight="1">
      <c r="A141" s="105"/>
      <c r="B141" s="30" t="s">
        <v>38</v>
      </c>
      <c r="C141" s="61">
        <v>901</v>
      </c>
      <c r="D141" s="17" t="s">
        <v>189</v>
      </c>
      <c r="E141" s="17" t="s">
        <v>176</v>
      </c>
      <c r="F141" s="17" t="s">
        <v>39</v>
      </c>
      <c r="G141" s="17"/>
      <c r="H141" s="21">
        <f>SUM(H142+H143)</f>
        <v>6785</v>
      </c>
    </row>
    <row r="142" spans="1:8" ht="63.75" customHeight="1">
      <c r="A142" s="105"/>
      <c r="B142" s="30" t="s">
        <v>158</v>
      </c>
      <c r="C142" s="61">
        <v>901</v>
      </c>
      <c r="D142" s="17" t="s">
        <v>189</v>
      </c>
      <c r="E142" s="17" t="s">
        <v>176</v>
      </c>
      <c r="F142" s="17" t="s">
        <v>39</v>
      </c>
      <c r="G142" s="17" t="s">
        <v>153</v>
      </c>
      <c r="H142" s="21">
        <f>SUM('пр.6 '!F142)</f>
        <v>6435</v>
      </c>
    </row>
    <row r="143" spans="1:8" ht="26.25" customHeight="1">
      <c r="A143" s="105"/>
      <c r="B143" s="92" t="s">
        <v>20</v>
      </c>
      <c r="C143" s="17" t="s">
        <v>160</v>
      </c>
      <c r="D143" s="17" t="s">
        <v>189</v>
      </c>
      <c r="E143" s="17" t="s">
        <v>176</v>
      </c>
      <c r="F143" s="17" t="s">
        <v>39</v>
      </c>
      <c r="G143" s="17" t="s">
        <v>152</v>
      </c>
      <c r="H143" s="21">
        <f>SUM('пр.6 '!F143)</f>
        <v>350</v>
      </c>
    </row>
    <row r="144" spans="1:8" ht="17.25" customHeight="1">
      <c r="A144" s="105"/>
      <c r="B144" s="30" t="s">
        <v>22</v>
      </c>
      <c r="C144" s="61">
        <v>901</v>
      </c>
      <c r="D144" s="17" t="s">
        <v>189</v>
      </c>
      <c r="E144" s="17" t="s">
        <v>176</v>
      </c>
      <c r="F144" s="17">
        <v>4420000</v>
      </c>
      <c r="G144" s="17"/>
      <c r="H144" s="21">
        <f>SUM(H145)</f>
        <v>1000</v>
      </c>
    </row>
    <row r="145" spans="1:8" ht="27" customHeight="1">
      <c r="A145" s="105"/>
      <c r="B145" s="30" t="s">
        <v>38</v>
      </c>
      <c r="C145" s="61">
        <v>901</v>
      </c>
      <c r="D145" s="17" t="s">
        <v>189</v>
      </c>
      <c r="E145" s="17" t="s">
        <v>176</v>
      </c>
      <c r="F145" s="17" t="s">
        <v>23</v>
      </c>
      <c r="G145" s="17"/>
      <c r="H145" s="21">
        <f>SUM(H146)</f>
        <v>1000</v>
      </c>
    </row>
    <row r="146" spans="1:8" ht="63" customHeight="1">
      <c r="A146" s="105"/>
      <c r="B146" s="30" t="s">
        <v>158</v>
      </c>
      <c r="C146" s="61">
        <v>901</v>
      </c>
      <c r="D146" s="17" t="s">
        <v>189</v>
      </c>
      <c r="E146" s="17" t="s">
        <v>176</v>
      </c>
      <c r="F146" s="17" t="s">
        <v>23</v>
      </c>
      <c r="G146" s="17" t="s">
        <v>153</v>
      </c>
      <c r="H146" s="21">
        <f>SUM('пр.6 '!F146)</f>
        <v>1000</v>
      </c>
    </row>
    <row r="147" spans="1:8" ht="24.75" customHeight="1">
      <c r="A147" s="105"/>
      <c r="B147" s="93" t="s">
        <v>211</v>
      </c>
      <c r="C147" s="61">
        <v>901</v>
      </c>
      <c r="D147" s="17" t="s">
        <v>189</v>
      </c>
      <c r="E147" s="17" t="s">
        <v>176</v>
      </c>
      <c r="F147" s="17" t="s">
        <v>212</v>
      </c>
      <c r="G147" s="17"/>
      <c r="H147" s="21">
        <f>SUM(H148+H151)</f>
        <v>1420.4</v>
      </c>
    </row>
    <row r="148" spans="1:8" ht="63" customHeight="1">
      <c r="A148" s="105"/>
      <c r="B148" s="30" t="s">
        <v>209</v>
      </c>
      <c r="C148" s="61">
        <v>901</v>
      </c>
      <c r="D148" s="17" t="s">
        <v>189</v>
      </c>
      <c r="E148" s="17" t="s">
        <v>176</v>
      </c>
      <c r="F148" s="17" t="s">
        <v>208</v>
      </c>
      <c r="G148" s="17"/>
      <c r="H148" s="21">
        <f>H149</f>
        <v>100</v>
      </c>
    </row>
    <row r="149" spans="1:8" ht="26.25" customHeight="1">
      <c r="A149" s="105"/>
      <c r="B149" s="30" t="s">
        <v>210</v>
      </c>
      <c r="C149" s="61">
        <v>901</v>
      </c>
      <c r="D149" s="17" t="s">
        <v>189</v>
      </c>
      <c r="E149" s="17" t="s">
        <v>176</v>
      </c>
      <c r="F149" s="17" t="s">
        <v>207</v>
      </c>
      <c r="G149" s="17"/>
      <c r="H149" s="21">
        <f>SUM(H150)</f>
        <v>100</v>
      </c>
    </row>
    <row r="150" spans="1:8" ht="26.25" customHeight="1">
      <c r="A150" s="105"/>
      <c r="B150" s="30" t="s">
        <v>206</v>
      </c>
      <c r="C150" s="61">
        <v>901</v>
      </c>
      <c r="D150" s="17" t="s">
        <v>189</v>
      </c>
      <c r="E150" s="17" t="s">
        <v>176</v>
      </c>
      <c r="F150" s="17" t="s">
        <v>207</v>
      </c>
      <c r="G150" s="17" t="s">
        <v>205</v>
      </c>
      <c r="H150" s="21">
        <f>SUM('пр.6 '!F150)</f>
        <v>100</v>
      </c>
    </row>
    <row r="151" spans="1:8" ht="26.25" customHeight="1">
      <c r="A151" s="105"/>
      <c r="B151" s="30" t="s">
        <v>34</v>
      </c>
      <c r="C151" s="61">
        <v>901</v>
      </c>
      <c r="D151" s="17" t="s">
        <v>189</v>
      </c>
      <c r="E151" s="17" t="s">
        <v>176</v>
      </c>
      <c r="F151" s="17" t="s">
        <v>57</v>
      </c>
      <c r="G151" s="17"/>
      <c r="H151" s="21">
        <f>SUM(H152)</f>
        <v>1320.4</v>
      </c>
    </row>
    <row r="152" spans="1:8" ht="54" customHeight="1">
      <c r="A152" s="105"/>
      <c r="B152" s="30" t="s">
        <v>224</v>
      </c>
      <c r="C152" s="61">
        <v>901</v>
      </c>
      <c r="D152" s="17" t="s">
        <v>189</v>
      </c>
      <c r="E152" s="17" t="s">
        <v>176</v>
      </c>
      <c r="F152" s="17" t="s">
        <v>223</v>
      </c>
      <c r="G152" s="17"/>
      <c r="H152" s="21">
        <f>SUM(H153)</f>
        <v>1320.4</v>
      </c>
    </row>
    <row r="153" spans="1:8" ht="26.25" customHeight="1">
      <c r="A153" s="105"/>
      <c r="B153" s="30" t="s">
        <v>206</v>
      </c>
      <c r="C153" s="61">
        <v>901</v>
      </c>
      <c r="D153" s="17" t="s">
        <v>189</v>
      </c>
      <c r="E153" s="17" t="s">
        <v>176</v>
      </c>
      <c r="F153" s="17" t="s">
        <v>223</v>
      </c>
      <c r="G153" s="17" t="s">
        <v>205</v>
      </c>
      <c r="H153" s="21">
        <v>1320.4</v>
      </c>
    </row>
    <row r="154" spans="1:8" ht="21.75" customHeight="1">
      <c r="A154" s="105"/>
      <c r="B154" s="19" t="s">
        <v>150</v>
      </c>
      <c r="C154" s="61">
        <v>901</v>
      </c>
      <c r="D154" s="17" t="s">
        <v>189</v>
      </c>
      <c r="E154" s="17" t="s">
        <v>176</v>
      </c>
      <c r="F154" s="17" t="s">
        <v>151</v>
      </c>
      <c r="G154" s="17"/>
      <c r="H154" s="21">
        <f>SUM(H155)</f>
        <v>4200</v>
      </c>
    </row>
    <row r="155" spans="1:8" ht="39" customHeight="1">
      <c r="A155" s="105"/>
      <c r="B155" s="109" t="s">
        <v>165</v>
      </c>
      <c r="C155" s="61">
        <v>901</v>
      </c>
      <c r="D155" s="17" t="s">
        <v>189</v>
      </c>
      <c r="E155" s="17" t="s">
        <v>176</v>
      </c>
      <c r="F155" s="17" t="s">
        <v>167</v>
      </c>
      <c r="G155" s="17"/>
      <c r="H155" s="21">
        <f>SUM(H156)</f>
        <v>4200</v>
      </c>
    </row>
    <row r="156" spans="1:8" ht="24.75" customHeight="1">
      <c r="A156" s="105"/>
      <c r="B156" s="90" t="s">
        <v>163</v>
      </c>
      <c r="C156" s="61">
        <v>901</v>
      </c>
      <c r="D156" s="17" t="s">
        <v>189</v>
      </c>
      <c r="E156" s="17" t="s">
        <v>176</v>
      </c>
      <c r="F156" s="17" t="s">
        <v>164</v>
      </c>
      <c r="G156" s="17"/>
      <c r="H156" s="21">
        <f>SUM(H157)</f>
        <v>4200</v>
      </c>
    </row>
    <row r="157" spans="1:8" ht="17.25" customHeight="1">
      <c r="A157" s="105"/>
      <c r="B157" s="30" t="s">
        <v>30</v>
      </c>
      <c r="C157" s="61">
        <v>901</v>
      </c>
      <c r="D157" s="17" t="s">
        <v>189</v>
      </c>
      <c r="E157" s="17" t="s">
        <v>176</v>
      </c>
      <c r="F157" s="17" t="s">
        <v>164</v>
      </c>
      <c r="G157" s="17" t="s">
        <v>31</v>
      </c>
      <c r="H157" s="21">
        <f>SUM('пр.6 '!F157)</f>
        <v>4200</v>
      </c>
    </row>
    <row r="158" spans="1:8" ht="18" customHeight="1">
      <c r="A158" s="105"/>
      <c r="B158" s="30" t="s">
        <v>33</v>
      </c>
      <c r="C158" s="61">
        <v>901</v>
      </c>
      <c r="D158" s="17" t="s">
        <v>184</v>
      </c>
      <c r="E158" s="17" t="s">
        <v>177</v>
      </c>
      <c r="F158" s="17"/>
      <c r="G158" s="17"/>
      <c r="H158" s="21">
        <f>SUM(H159+H163)</f>
        <v>3675.2000000000003</v>
      </c>
    </row>
    <row r="159" spans="1:8" ht="18" customHeight="1">
      <c r="A159" s="105"/>
      <c r="B159" s="30" t="s">
        <v>10</v>
      </c>
      <c r="C159" s="61">
        <v>901</v>
      </c>
      <c r="D159" s="17" t="s">
        <v>184</v>
      </c>
      <c r="E159" s="17" t="s">
        <v>176</v>
      </c>
      <c r="F159" s="17"/>
      <c r="G159" s="17"/>
      <c r="H159" s="21">
        <f>SUM(H160)</f>
        <v>198</v>
      </c>
    </row>
    <row r="160" spans="1:8" ht="34.5" customHeight="1">
      <c r="A160" s="105"/>
      <c r="B160" s="30" t="s">
        <v>11</v>
      </c>
      <c r="C160" s="61">
        <v>901</v>
      </c>
      <c r="D160" s="17" t="s">
        <v>184</v>
      </c>
      <c r="E160" s="17" t="s">
        <v>176</v>
      </c>
      <c r="F160" s="17" t="s">
        <v>12</v>
      </c>
      <c r="G160" s="17"/>
      <c r="H160" s="21">
        <f>SUM(H161)</f>
        <v>198</v>
      </c>
    </row>
    <row r="161" spans="1:8" ht="39" customHeight="1">
      <c r="A161" s="105"/>
      <c r="B161" s="30" t="s">
        <v>69</v>
      </c>
      <c r="C161" s="61">
        <v>901</v>
      </c>
      <c r="D161" s="17" t="s">
        <v>184</v>
      </c>
      <c r="E161" s="17" t="s">
        <v>176</v>
      </c>
      <c r="F161" s="17" t="s">
        <v>13</v>
      </c>
      <c r="G161" s="17"/>
      <c r="H161" s="21">
        <f>SUM(H162)</f>
        <v>198</v>
      </c>
    </row>
    <row r="162" spans="1:8" ht="17.25" customHeight="1">
      <c r="A162" s="105"/>
      <c r="B162" s="30" t="s">
        <v>3</v>
      </c>
      <c r="C162" s="61">
        <v>901</v>
      </c>
      <c r="D162" s="17" t="s">
        <v>184</v>
      </c>
      <c r="E162" s="17" t="s">
        <v>176</v>
      </c>
      <c r="F162" s="17" t="s">
        <v>13</v>
      </c>
      <c r="G162" s="17" t="s">
        <v>4</v>
      </c>
      <c r="H162" s="21">
        <f>SUM('пр.6 '!F162)</f>
        <v>198</v>
      </c>
    </row>
    <row r="163" spans="1:8" ht="14.25" customHeight="1">
      <c r="A163" s="105"/>
      <c r="B163" s="30" t="s">
        <v>8</v>
      </c>
      <c r="C163" s="61">
        <v>901</v>
      </c>
      <c r="D163" s="17" t="s">
        <v>184</v>
      </c>
      <c r="E163" s="17" t="s">
        <v>178</v>
      </c>
      <c r="F163" s="17"/>
      <c r="G163" s="17"/>
      <c r="H163" s="21">
        <f>SUM(H164+H168+H171)</f>
        <v>3477.2000000000003</v>
      </c>
    </row>
    <row r="164" spans="1:8" ht="26.25" customHeight="1">
      <c r="A164" s="105"/>
      <c r="B164" s="19" t="s">
        <v>195</v>
      </c>
      <c r="C164" s="61">
        <v>901</v>
      </c>
      <c r="D164" s="17" t="s">
        <v>184</v>
      </c>
      <c r="E164" s="17" t="s">
        <v>178</v>
      </c>
      <c r="F164" s="17" t="s">
        <v>196</v>
      </c>
      <c r="G164" s="17"/>
      <c r="H164" s="21">
        <f>SUM(H165)</f>
        <v>311.3</v>
      </c>
    </row>
    <row r="165" spans="1:8" ht="24.75" customHeight="1">
      <c r="A165" s="105"/>
      <c r="B165" s="30" t="s">
        <v>70</v>
      </c>
      <c r="C165" s="61">
        <v>901</v>
      </c>
      <c r="D165" s="17" t="s">
        <v>184</v>
      </c>
      <c r="E165" s="17" t="s">
        <v>178</v>
      </c>
      <c r="F165" s="17" t="s">
        <v>194</v>
      </c>
      <c r="G165" s="17"/>
      <c r="H165" s="21">
        <f>SUM(H167+H166)</f>
        <v>311.3</v>
      </c>
    </row>
    <row r="166" spans="1:8" ht="24.75" customHeight="1" hidden="1">
      <c r="A166" s="105"/>
      <c r="B166" s="30" t="s">
        <v>3</v>
      </c>
      <c r="C166" s="61">
        <v>901</v>
      </c>
      <c r="D166" s="17" t="s">
        <v>184</v>
      </c>
      <c r="E166" s="17" t="s">
        <v>178</v>
      </c>
      <c r="F166" s="17" t="s">
        <v>71</v>
      </c>
      <c r="G166" s="17" t="s">
        <v>4</v>
      </c>
      <c r="H166" s="21">
        <f>SUM('пр.6 '!F166)</f>
        <v>0</v>
      </c>
    </row>
    <row r="167" spans="1:8" ht="17.25" customHeight="1">
      <c r="A167" s="105"/>
      <c r="B167" s="30" t="s">
        <v>30</v>
      </c>
      <c r="C167" s="61">
        <v>901</v>
      </c>
      <c r="D167" s="17" t="s">
        <v>184</v>
      </c>
      <c r="E167" s="17" t="s">
        <v>178</v>
      </c>
      <c r="F167" s="17" t="s">
        <v>194</v>
      </c>
      <c r="G167" s="17" t="s">
        <v>31</v>
      </c>
      <c r="H167" s="21">
        <f>SUM('пр.6 '!F167)</f>
        <v>311.3</v>
      </c>
    </row>
    <row r="168" spans="1:8" ht="17.25" customHeight="1">
      <c r="A168" s="105"/>
      <c r="B168" s="19" t="s">
        <v>150</v>
      </c>
      <c r="C168" s="61">
        <v>901</v>
      </c>
      <c r="D168" s="17" t="s">
        <v>184</v>
      </c>
      <c r="E168" s="17" t="s">
        <v>178</v>
      </c>
      <c r="F168" s="17" t="s">
        <v>151</v>
      </c>
      <c r="G168" s="17"/>
      <c r="H168" s="21">
        <f>SUM(H169)</f>
        <v>2719.5</v>
      </c>
    </row>
    <row r="169" spans="1:8" ht="80.25" customHeight="1">
      <c r="A169" s="105"/>
      <c r="B169" s="90" t="s">
        <v>203</v>
      </c>
      <c r="C169" s="61">
        <v>901</v>
      </c>
      <c r="D169" s="17" t="s">
        <v>184</v>
      </c>
      <c r="E169" s="17" t="s">
        <v>178</v>
      </c>
      <c r="F169" s="17" t="s">
        <v>204</v>
      </c>
      <c r="G169" s="17"/>
      <c r="H169" s="21">
        <f>SUM(H170)</f>
        <v>2719.5</v>
      </c>
    </row>
    <row r="170" spans="1:8" ht="17.25" customHeight="1">
      <c r="A170" s="105"/>
      <c r="B170" s="91" t="s">
        <v>3</v>
      </c>
      <c r="C170" s="61">
        <v>901</v>
      </c>
      <c r="D170" s="17" t="s">
        <v>184</v>
      </c>
      <c r="E170" s="17" t="s">
        <v>178</v>
      </c>
      <c r="F170" s="17" t="s">
        <v>204</v>
      </c>
      <c r="G170" s="17" t="s">
        <v>4</v>
      </c>
      <c r="H170" s="21">
        <f>SUM('пр.6 '!F170)</f>
        <v>2719.5</v>
      </c>
    </row>
    <row r="171" spans="1:8" ht="29.25" customHeight="1">
      <c r="A171" s="105"/>
      <c r="B171" s="92" t="s">
        <v>82</v>
      </c>
      <c r="C171" s="61">
        <v>901</v>
      </c>
      <c r="D171" s="17" t="s">
        <v>184</v>
      </c>
      <c r="E171" s="17" t="s">
        <v>178</v>
      </c>
      <c r="F171" s="107" t="s">
        <v>81</v>
      </c>
      <c r="G171" s="107" t="s">
        <v>166</v>
      </c>
      <c r="H171" s="21">
        <f>SUM(H172)</f>
        <v>446.4</v>
      </c>
    </row>
    <row r="172" spans="1:8" ht="26.25" customHeight="1">
      <c r="A172" s="105"/>
      <c r="B172" s="91" t="s">
        <v>3</v>
      </c>
      <c r="C172" s="61">
        <v>901</v>
      </c>
      <c r="D172" s="17" t="s">
        <v>184</v>
      </c>
      <c r="E172" s="17" t="s">
        <v>178</v>
      </c>
      <c r="F172" s="17" t="s">
        <v>81</v>
      </c>
      <c r="G172" s="17" t="s">
        <v>4</v>
      </c>
      <c r="H172" s="21">
        <f>SUM('пр.6 '!F172)</f>
        <v>446.4</v>
      </c>
    </row>
    <row r="173" spans="1:8" ht="14.25" customHeight="1">
      <c r="A173" s="105"/>
      <c r="B173" s="30" t="s">
        <v>17</v>
      </c>
      <c r="C173" s="61">
        <v>901</v>
      </c>
      <c r="D173" s="17" t="s">
        <v>180</v>
      </c>
      <c r="E173" s="17" t="s">
        <v>177</v>
      </c>
      <c r="F173" s="17"/>
      <c r="G173" s="17"/>
      <c r="H173" s="21">
        <f>SUM(H174+H179)</f>
        <v>2975</v>
      </c>
    </row>
    <row r="174" spans="1:8" ht="16.5" customHeight="1">
      <c r="A174" s="105"/>
      <c r="B174" s="30" t="s">
        <v>142</v>
      </c>
      <c r="C174" s="61">
        <v>901</v>
      </c>
      <c r="D174" s="17" t="s">
        <v>180</v>
      </c>
      <c r="E174" s="17" t="s">
        <v>176</v>
      </c>
      <c r="F174" s="17"/>
      <c r="G174" s="17"/>
      <c r="H174" s="21">
        <f>SUM(H175)</f>
        <v>1775</v>
      </c>
    </row>
    <row r="175" spans="1:8" ht="27" customHeight="1">
      <c r="A175" s="105"/>
      <c r="B175" s="30" t="s">
        <v>18</v>
      </c>
      <c r="C175" s="61">
        <v>901</v>
      </c>
      <c r="D175" s="17" t="s">
        <v>180</v>
      </c>
      <c r="E175" s="17" t="s">
        <v>176</v>
      </c>
      <c r="F175" s="17">
        <v>4820000</v>
      </c>
      <c r="G175" s="17"/>
      <c r="H175" s="21">
        <f>SUM(H176)</f>
        <v>1775</v>
      </c>
    </row>
    <row r="176" spans="1:8" ht="27.75" customHeight="1">
      <c r="A176" s="105"/>
      <c r="B176" s="30" t="s">
        <v>38</v>
      </c>
      <c r="C176" s="61">
        <v>901</v>
      </c>
      <c r="D176" s="17" t="s">
        <v>180</v>
      </c>
      <c r="E176" s="17" t="s">
        <v>176</v>
      </c>
      <c r="F176" s="17" t="s">
        <v>19</v>
      </c>
      <c r="G176" s="17"/>
      <c r="H176" s="21">
        <f>SUM(H177+H178)</f>
        <v>1775</v>
      </c>
    </row>
    <row r="177" spans="1:8" ht="27.75" customHeight="1" hidden="1">
      <c r="A177" s="105"/>
      <c r="B177" s="30" t="s">
        <v>161</v>
      </c>
      <c r="C177" s="61">
        <v>901</v>
      </c>
      <c r="D177" s="17" t="s">
        <v>180</v>
      </c>
      <c r="E177" s="17" t="s">
        <v>176</v>
      </c>
      <c r="F177" s="17" t="s">
        <v>19</v>
      </c>
      <c r="G177" s="17" t="s">
        <v>162</v>
      </c>
      <c r="H177" s="21">
        <f>SUM('пр.6 '!F177)</f>
        <v>0</v>
      </c>
    </row>
    <row r="178" spans="1:8" ht="61.5" customHeight="1">
      <c r="A178" s="105"/>
      <c r="B178" s="30" t="s">
        <v>158</v>
      </c>
      <c r="C178" s="61">
        <v>901</v>
      </c>
      <c r="D178" s="17" t="s">
        <v>180</v>
      </c>
      <c r="E178" s="17" t="s">
        <v>176</v>
      </c>
      <c r="F178" s="17" t="s">
        <v>19</v>
      </c>
      <c r="G178" s="17" t="s">
        <v>153</v>
      </c>
      <c r="H178" s="21">
        <f>SUM('пр.6 '!F178)</f>
        <v>1775</v>
      </c>
    </row>
    <row r="179" spans="1:8" ht="27.75" customHeight="1">
      <c r="A179" s="105"/>
      <c r="B179" s="92" t="s">
        <v>82</v>
      </c>
      <c r="C179" s="61">
        <v>901</v>
      </c>
      <c r="D179" s="17" t="s">
        <v>180</v>
      </c>
      <c r="E179" s="17" t="s">
        <v>176</v>
      </c>
      <c r="F179" s="17" t="s">
        <v>81</v>
      </c>
      <c r="G179" s="17"/>
      <c r="H179" s="21">
        <f>SUM(H180)</f>
        <v>1200</v>
      </c>
    </row>
    <row r="180" spans="1:8" ht="27.75" customHeight="1">
      <c r="A180" s="105"/>
      <c r="B180" s="92" t="s">
        <v>20</v>
      </c>
      <c r="C180" s="61">
        <v>901</v>
      </c>
      <c r="D180" s="17" t="s">
        <v>180</v>
      </c>
      <c r="E180" s="17" t="s">
        <v>176</v>
      </c>
      <c r="F180" s="17" t="s">
        <v>81</v>
      </c>
      <c r="G180" s="17" t="s">
        <v>152</v>
      </c>
      <c r="H180" s="21">
        <f>SUM('пр.6 '!F180)</f>
        <v>1200</v>
      </c>
    </row>
    <row r="181" spans="1:8" ht="19.5" customHeight="1">
      <c r="A181" s="105"/>
      <c r="B181" s="30" t="s">
        <v>143</v>
      </c>
      <c r="C181" s="61">
        <v>901</v>
      </c>
      <c r="D181" s="17" t="s">
        <v>186</v>
      </c>
      <c r="E181" s="17" t="s">
        <v>177</v>
      </c>
      <c r="F181" s="17"/>
      <c r="G181" s="17"/>
      <c r="H181" s="21">
        <f>SUM(H182)</f>
        <v>493.5</v>
      </c>
    </row>
    <row r="182" spans="1:8" ht="21" customHeight="1">
      <c r="A182" s="105"/>
      <c r="B182" s="30" t="s">
        <v>104</v>
      </c>
      <c r="C182" s="61">
        <v>901</v>
      </c>
      <c r="D182" s="17" t="s">
        <v>186</v>
      </c>
      <c r="E182" s="17" t="s">
        <v>181</v>
      </c>
      <c r="F182" s="17"/>
      <c r="G182" s="17"/>
      <c r="H182" s="21">
        <f>SUM(H183)</f>
        <v>493.5</v>
      </c>
    </row>
    <row r="183" spans="1:8" ht="40.5" customHeight="1">
      <c r="A183" s="105"/>
      <c r="B183" s="30" t="s">
        <v>105</v>
      </c>
      <c r="C183" s="61">
        <v>901</v>
      </c>
      <c r="D183" s="17" t="s">
        <v>186</v>
      </c>
      <c r="E183" s="17" t="s">
        <v>181</v>
      </c>
      <c r="F183" s="17" t="s">
        <v>107</v>
      </c>
      <c r="G183" s="17"/>
      <c r="H183" s="21">
        <f>SUM(H184)</f>
        <v>493.5</v>
      </c>
    </row>
    <row r="184" spans="1:8" ht="40.5" customHeight="1">
      <c r="A184" s="105"/>
      <c r="B184" s="30" t="s">
        <v>106</v>
      </c>
      <c r="C184" s="61">
        <v>901</v>
      </c>
      <c r="D184" s="17" t="s">
        <v>186</v>
      </c>
      <c r="E184" s="17" t="s">
        <v>181</v>
      </c>
      <c r="F184" s="17" t="s">
        <v>108</v>
      </c>
      <c r="G184" s="17"/>
      <c r="H184" s="21">
        <f>SUM(H185+H186)</f>
        <v>493.5</v>
      </c>
    </row>
    <row r="185" spans="1:8" ht="14.25" customHeight="1" hidden="1">
      <c r="A185" s="105"/>
      <c r="B185" s="30" t="s">
        <v>36</v>
      </c>
      <c r="C185" s="61">
        <v>901</v>
      </c>
      <c r="D185" s="17" t="s">
        <v>144</v>
      </c>
      <c r="E185" s="17" t="s">
        <v>146</v>
      </c>
      <c r="F185" s="17" t="s">
        <v>108</v>
      </c>
      <c r="G185" s="17" t="s">
        <v>37</v>
      </c>
      <c r="H185" s="21">
        <f>SUM('пр.6 '!F185)</f>
        <v>0</v>
      </c>
    </row>
    <row r="186" spans="1:8" ht="26.25" customHeight="1">
      <c r="A186" s="105"/>
      <c r="B186" s="92" t="s">
        <v>20</v>
      </c>
      <c r="C186" s="61">
        <v>901</v>
      </c>
      <c r="D186" s="17" t="s">
        <v>186</v>
      </c>
      <c r="E186" s="17" t="s">
        <v>181</v>
      </c>
      <c r="F186" s="17" t="s">
        <v>108</v>
      </c>
      <c r="G186" s="17" t="s">
        <v>152</v>
      </c>
      <c r="H186" s="21">
        <f>SUM('пр.6 '!F186)</f>
        <v>493.5</v>
      </c>
    </row>
    <row r="187" spans="2:8" s="98" customFormat="1" ht="30.75" customHeight="1">
      <c r="B187" s="111" t="s">
        <v>229</v>
      </c>
      <c r="C187" s="66">
        <v>901</v>
      </c>
      <c r="D187" s="110" t="s">
        <v>182</v>
      </c>
      <c r="E187" s="110" t="s">
        <v>177</v>
      </c>
      <c r="F187" s="110"/>
      <c r="G187" s="110"/>
      <c r="H187" s="101">
        <f>SUM(H188)</f>
        <v>20</v>
      </c>
    </row>
    <row r="188" spans="2:8" ht="25.5">
      <c r="B188" s="111" t="s">
        <v>231</v>
      </c>
      <c r="C188" s="66">
        <v>901</v>
      </c>
      <c r="D188" s="110" t="s">
        <v>182</v>
      </c>
      <c r="E188" s="110" t="s">
        <v>176</v>
      </c>
      <c r="F188" s="110" t="s">
        <v>225</v>
      </c>
      <c r="G188" s="110"/>
      <c r="H188" s="101">
        <f>SUM(H189)</f>
        <v>20</v>
      </c>
    </row>
    <row r="189" spans="2:8" ht="25.5">
      <c r="B189" s="111" t="s">
        <v>230</v>
      </c>
      <c r="C189" s="66">
        <v>901</v>
      </c>
      <c r="D189" s="110" t="s">
        <v>182</v>
      </c>
      <c r="E189" s="110" t="s">
        <v>176</v>
      </c>
      <c r="F189" s="110" t="s">
        <v>226</v>
      </c>
      <c r="G189" s="110"/>
      <c r="H189" s="101">
        <f>SUM(H190)</f>
        <v>20</v>
      </c>
    </row>
    <row r="190" spans="2:8" ht="12.75">
      <c r="B190" s="112" t="s">
        <v>30</v>
      </c>
      <c r="C190" s="66">
        <v>901</v>
      </c>
      <c r="D190" s="110" t="s">
        <v>182</v>
      </c>
      <c r="E190" s="110" t="s">
        <v>176</v>
      </c>
      <c r="F190" s="110" t="s">
        <v>226</v>
      </c>
      <c r="G190" s="110" t="s">
        <v>31</v>
      </c>
      <c r="H190" s="101">
        <f>SUM('пр.6 '!F190)</f>
        <v>20</v>
      </c>
    </row>
    <row r="191" spans="3:7" ht="12.75">
      <c r="C191" s="98"/>
      <c r="D191" s="98"/>
      <c r="E191" s="98"/>
      <c r="G191" s="98"/>
    </row>
    <row r="192" spans="3:7" ht="12.75">
      <c r="C192" s="98"/>
      <c r="D192" s="98"/>
      <c r="E192" s="98"/>
      <c r="G192" s="98"/>
    </row>
    <row r="193" spans="3:7" ht="12.75">
      <c r="C193" s="98"/>
      <c r="D193" s="98"/>
      <c r="E193" s="98"/>
      <c r="G193" s="98"/>
    </row>
    <row r="194" spans="3:7" ht="12.75">
      <c r="C194" s="98"/>
      <c r="D194" s="98"/>
      <c r="E194" s="98"/>
      <c r="G194" s="98"/>
    </row>
    <row r="195" spans="3:7" ht="12.75">
      <c r="C195" s="98"/>
      <c r="D195" s="98"/>
      <c r="E195" s="98"/>
      <c r="G195" s="98"/>
    </row>
    <row r="196" spans="3:7" ht="12.75">
      <c r="C196" s="98"/>
      <c r="D196" s="98"/>
      <c r="E196" s="98"/>
      <c r="G196" s="98"/>
    </row>
    <row r="197" spans="3:7" ht="12.75">
      <c r="C197" s="98"/>
      <c r="D197" s="98"/>
      <c r="E197" s="98"/>
      <c r="G197" s="98"/>
    </row>
    <row r="198" spans="3:7" ht="12.75">
      <c r="C198" s="98"/>
      <c r="D198" s="98"/>
      <c r="E198" s="98"/>
      <c r="G198" s="98"/>
    </row>
    <row r="199" spans="3:7" ht="12.75">
      <c r="C199" s="98"/>
      <c r="D199" s="98"/>
      <c r="E199" s="98"/>
      <c r="G199" s="98"/>
    </row>
    <row r="200" spans="3:7" ht="12.75">
      <c r="C200" s="98"/>
      <c r="D200" s="98"/>
      <c r="E200" s="98"/>
      <c r="G200" s="98"/>
    </row>
    <row r="201" spans="3:7" ht="12.75">
      <c r="C201" s="98"/>
      <c r="D201" s="98"/>
      <c r="E201" s="98"/>
      <c r="G201" s="98"/>
    </row>
    <row r="202" spans="3:7" ht="12.75">
      <c r="C202" s="98"/>
      <c r="D202" s="98"/>
      <c r="E202" s="98"/>
      <c r="G202" s="98"/>
    </row>
    <row r="203" spans="3:7" ht="12.75">
      <c r="C203" s="98"/>
      <c r="D203" s="98"/>
      <c r="E203" s="98"/>
      <c r="G203" s="98"/>
    </row>
    <row r="204" spans="3:7" ht="12.75">
      <c r="C204" s="98"/>
      <c r="D204" s="98"/>
      <c r="E204" s="98"/>
      <c r="G204" s="98"/>
    </row>
    <row r="205" spans="3:7" ht="12.75">
      <c r="C205" s="98"/>
      <c r="D205" s="98"/>
      <c r="E205" s="98"/>
      <c r="G205" s="98"/>
    </row>
    <row r="206" spans="3:7" ht="12.75">
      <c r="C206" s="98"/>
      <c r="D206" s="98"/>
      <c r="E206" s="98"/>
      <c r="G206" s="98"/>
    </row>
    <row r="207" spans="3:7" ht="12.75">
      <c r="C207" s="98"/>
      <c r="D207" s="98"/>
      <c r="E207" s="98"/>
      <c r="G207" s="98"/>
    </row>
    <row r="208" spans="3:7" ht="12.75">
      <c r="C208" s="98"/>
      <c r="D208" s="98"/>
      <c r="E208" s="98"/>
      <c r="G208" s="98"/>
    </row>
    <row r="209" spans="3:7" ht="12.75">
      <c r="C209" s="98"/>
      <c r="D209" s="98"/>
      <c r="E209" s="98"/>
      <c r="G209" s="98"/>
    </row>
    <row r="210" spans="3:7" ht="12.75">
      <c r="C210" s="98"/>
      <c r="D210" s="98"/>
      <c r="E210" s="98"/>
      <c r="G210" s="98"/>
    </row>
    <row r="211" spans="3:7" ht="12.75">
      <c r="C211" s="98"/>
      <c r="D211" s="98"/>
      <c r="E211" s="98"/>
      <c r="G211" s="98"/>
    </row>
    <row r="212" spans="3:7" ht="12.75">
      <c r="C212" s="98"/>
      <c r="D212" s="98"/>
      <c r="E212" s="98"/>
      <c r="G212" s="98"/>
    </row>
    <row r="213" spans="3:7" ht="12.75">
      <c r="C213" s="98"/>
      <c r="D213" s="98"/>
      <c r="E213" s="98"/>
      <c r="G213" s="98"/>
    </row>
    <row r="214" spans="3:7" ht="12.75">
      <c r="C214" s="98"/>
      <c r="D214" s="98"/>
      <c r="E214" s="98"/>
      <c r="G214" s="98"/>
    </row>
    <row r="215" spans="3:7" ht="12.75">
      <c r="C215" s="98"/>
      <c r="D215" s="98"/>
      <c r="E215" s="98"/>
      <c r="G215" s="98"/>
    </row>
    <row r="216" spans="3:7" ht="12.75">
      <c r="C216" s="98"/>
      <c r="D216" s="98"/>
      <c r="E216" s="98"/>
      <c r="G216" s="98"/>
    </row>
    <row r="217" spans="3:7" ht="12.75">
      <c r="C217" s="98"/>
      <c r="D217" s="98"/>
      <c r="E217" s="98"/>
      <c r="G217" s="98"/>
    </row>
  </sheetData>
  <sheetProtection/>
  <mergeCells count="8">
    <mergeCell ref="B7:H7"/>
    <mergeCell ref="B8:H8"/>
    <mergeCell ref="B9:H9"/>
    <mergeCell ref="G1:H1"/>
    <mergeCell ref="E4:H4"/>
    <mergeCell ref="E5:H5"/>
    <mergeCell ref="E3:H3"/>
    <mergeCell ref="E2:H2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</cp:lastModifiedBy>
  <cp:lastPrinted>2013-10-23T12:15:13Z</cp:lastPrinted>
  <dcterms:created xsi:type="dcterms:W3CDTF">2007-09-04T08:08:49Z</dcterms:created>
  <dcterms:modified xsi:type="dcterms:W3CDTF">2013-10-24T10:30:53Z</dcterms:modified>
  <cp:category/>
  <cp:version/>
  <cp:contentType/>
  <cp:contentStatus/>
</cp:coreProperties>
</file>