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6" yWindow="65476" windowWidth="12390" windowHeight="7005" tabRatio="440" activeTab="0"/>
  </bookViews>
  <sheets>
    <sheet name="прогр 11" sheetId="1" r:id="rId1"/>
    <sheet name="распр.б.а.13" sheetId="2" r:id="rId2"/>
    <sheet name="ведом 15" sheetId="3" r:id="rId3"/>
  </sheets>
  <definedNames>
    <definedName name="_xlnm.Print_Titles" localSheetId="2">'ведом 15'!$10:$10</definedName>
    <definedName name="_xlnm.Print_Titles" localSheetId="0">'прогр 11'!$9:$9</definedName>
    <definedName name="_xlnm.Print_Titles" localSheetId="1">'распр.б.а.13'!$11:$11</definedName>
    <definedName name="_xlnm.Print_Area" localSheetId="2">'ведом 15'!$B$1:$H$276</definedName>
    <definedName name="_xlnm.Print_Area" localSheetId="0">'прогр 11'!$B$1:$G$268</definedName>
    <definedName name="_xlnm.Print_Area" localSheetId="1">'распр.б.а.13'!$B$1:$G$276</definedName>
  </definedNames>
  <calcPr fullCalcOnLoad="1"/>
</workbook>
</file>

<file path=xl/sharedStrings.xml><?xml version="1.0" encoding="utf-8"?>
<sst xmlns="http://schemas.openxmlformats.org/spreadsheetml/2006/main" count="3333" uniqueCount="327">
  <si>
    <t>Наименование</t>
  </si>
  <si>
    <t>Социальное обеспечение населения</t>
  </si>
  <si>
    <t>Жилищно-коммунальное хозяйство</t>
  </si>
  <si>
    <t>Пенсионное обеспечение</t>
  </si>
  <si>
    <t>Физическая культура и спорт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</si>
  <si>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</si>
  <si>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</si>
  <si>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</si>
  <si>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</si>
  <si>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</si>
  <si>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</t>
  </si>
  <si>
    <t>Жилищное хозяйство</t>
  </si>
  <si>
    <t>Коммунальное хозяйство</t>
  </si>
  <si>
    <t>Мероприятия в области социальной политики</t>
  </si>
  <si>
    <t>В С Е Г О   Р А С Х О Д О В</t>
  </si>
  <si>
    <t>МО Аннинское сельское поселение</t>
  </si>
  <si>
    <t>№ п/п</t>
  </si>
  <si>
    <t>ВЕДОМСТВЕННАЯ СТРУКТУРА</t>
  </si>
  <si>
    <t>Бюджетные инвестиции</t>
  </si>
  <si>
    <t>УТВЕРЖДЕНО</t>
  </si>
  <si>
    <t>Другие вопросы в области национальной безопасности и правоохранительной деятельности</t>
  </si>
  <si>
    <t>Периодическая печать и издательства</t>
  </si>
  <si>
    <t>Защита населения и территории от чрезвычайных ситуаций природного и техногенного характера, гражданская оборона</t>
  </si>
  <si>
    <t>Администрация МО Аннинское сельское поселение</t>
  </si>
  <si>
    <t>Мобилизационная и вневойсковая подготовка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</si>
  <si>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</si>
  <si>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</si>
  <si>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Образование</t>
  </si>
  <si>
    <t>Молодежная политика и оздоровление детей</t>
  </si>
  <si>
    <t>Средства массовой информации</t>
  </si>
  <si>
    <t>540</t>
  </si>
  <si>
    <t>901</t>
  </si>
  <si>
    <t/>
  </si>
  <si>
    <t>01</t>
  </si>
  <si>
    <t>00</t>
  </si>
  <si>
    <t>03</t>
  </si>
  <si>
    <t>04</t>
  </si>
  <si>
    <t>11</t>
  </si>
  <si>
    <t>02</t>
  </si>
  <si>
    <t>13</t>
  </si>
  <si>
    <t>09</t>
  </si>
  <si>
    <t>10</t>
  </si>
  <si>
    <t>14</t>
  </si>
  <si>
    <t>12</t>
  </si>
  <si>
    <t>05</t>
  </si>
  <si>
    <t>07</t>
  </si>
  <si>
    <t>08</t>
  </si>
  <si>
    <t xml:space="preserve">Решением совета депутатов </t>
  </si>
  <si>
    <t>Иные межбюджетные трансферты по передаче полномочий по исполнению и контролю за исполнением бюджета поселения</t>
  </si>
  <si>
    <t>Общегосударственные  вопросы</t>
  </si>
  <si>
    <t>Функционирование местных администраций</t>
  </si>
  <si>
    <t>9000000</t>
  </si>
  <si>
    <t>9900000</t>
  </si>
  <si>
    <t>Обеспечение деятельности аппаратов органов местного самоуправления</t>
  </si>
  <si>
    <t>9900021</t>
  </si>
  <si>
    <t>122</t>
  </si>
  <si>
    <t>Прочая закупка товаров, работ и услуг для обеспечения государственных(муниципальных) нужд</t>
  </si>
  <si>
    <t>Обеспечение деятельности главы муниципального образования, главы местной администрации</t>
  </si>
  <si>
    <t>9907134</t>
  </si>
  <si>
    <t>Расходы на софинансирование переданных отдельных государственных полномочий, софинансирование государственных программ</t>
  </si>
  <si>
    <t>Другие общегосударственные  вопросы</t>
  </si>
  <si>
    <t>Мероприятия в рамках полномочий органов местного самоуправления</t>
  </si>
  <si>
    <t>9908000</t>
  </si>
  <si>
    <t xml:space="preserve">Расходы на мероприятия в рамках полномочий  органов местного самоуправления </t>
  </si>
  <si>
    <t>9908022</t>
  </si>
  <si>
    <t>9900022</t>
  </si>
  <si>
    <t>810</t>
  </si>
  <si>
    <t>Другие вопросы в области  национальной экономики</t>
  </si>
  <si>
    <t>Социальная  политика</t>
  </si>
  <si>
    <t>Обеспечение деятельности библиотек в сфере культуры</t>
  </si>
  <si>
    <t>Резервные  фонды</t>
  </si>
  <si>
    <t>Резервные средства</t>
  </si>
  <si>
    <t>870</t>
  </si>
  <si>
    <t>Обслуживание государственого и муниципального долга</t>
  </si>
  <si>
    <t>Обслуживание муниципального долга</t>
  </si>
  <si>
    <t>730</t>
  </si>
  <si>
    <t>9900500</t>
  </si>
  <si>
    <t>9900501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</si>
  <si>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</si>
  <si>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9900503</t>
  </si>
  <si>
    <t>Осуществление отдельных полномочий Лениградской области с сфере административных правоотношений</t>
  </si>
  <si>
    <t>Обеспечение проведения выборов и референдумов</t>
  </si>
  <si>
    <t>9905118</t>
  </si>
  <si>
    <t>Дорожное хозяйство (дорожные фонды)</t>
  </si>
  <si>
    <t>Капитальный ремонт дорог, ремонт и содержание  автомобильных дорог общего пользования местного значения</t>
  </si>
  <si>
    <t xml:space="preserve">Благоустройство </t>
  </si>
  <si>
    <t>Культура, кинематография</t>
  </si>
  <si>
    <t xml:space="preserve">Обеспечение деятельности домов культуры  </t>
  </si>
  <si>
    <t>Иные выплаты населению</t>
  </si>
  <si>
    <t>360</t>
  </si>
  <si>
    <t>Физическая культура</t>
  </si>
  <si>
    <t>Обслуживание государственного внутреннего и муниципального долга</t>
  </si>
  <si>
    <t>Сумма                     (тысяч рублей)</t>
  </si>
  <si>
    <t>Субсидии юридическим лицам (кроме некоммерческих организаций), индивидуальным предпринимателям, физическим лицам</t>
  </si>
  <si>
    <t>Иные межбюджетные трансферты по передаче полномочий по осуществлению внешнего муниципального контроля</t>
  </si>
  <si>
    <t>Субсидии на жилье для молодежи в рамках подпрограммы «Жилье для молодежи» государственной программы ЛО «Обеспечение качественным жильем граждан на территории ЛО»</t>
  </si>
  <si>
    <t>УТВЕРЖДЕНА</t>
  </si>
  <si>
    <t>Софинансирование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</t>
  </si>
  <si>
    <t>Софинансирование капитального ремонта и ремонта автомобильных дорог общего пользования местного значения в рамках подпрограммы "Поддержание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</si>
  <si>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домов культуры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</si>
  <si>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по молодежной политике и физической культуре</t>
  </si>
  <si>
    <t>Расходы на 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подпрограммы "Поддержание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</t>
  </si>
  <si>
    <t>Капитальный ремонт и ремонт автомобильных дорог общего пользования местного значения в рамках подпрограммы "Поддержание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</t>
  </si>
  <si>
    <t>Софинансирование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Ленинградской области в рамках подпрограммы "Поддержание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</t>
  </si>
  <si>
    <t>РАСПРЕДЕЛЕНИЕ</t>
  </si>
  <si>
    <t>Непрограммные направления деятельности органов местного самоуправления</t>
  </si>
  <si>
    <t xml:space="preserve"> Приложение 13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</si>
  <si>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</si>
  <si>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</si>
  <si>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</si>
  <si>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</si>
  <si>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</si>
  <si>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</si>
  <si>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9900020</t>
  </si>
  <si>
    <t xml:space="preserve">Прочие расходы в рамках полномочий органов  местного самоуправления </t>
  </si>
  <si>
    <t>9900028</t>
  </si>
  <si>
    <t>Муниципальная программа "Безопасность"</t>
  </si>
  <si>
    <t>0500000</t>
  </si>
  <si>
    <t>0510000</t>
  </si>
  <si>
    <t>0520000</t>
  </si>
  <si>
    <t>0530000</t>
  </si>
  <si>
    <t>0540000</t>
  </si>
  <si>
    <t>0619000</t>
  </si>
  <si>
    <t>0619088</t>
  </si>
  <si>
    <t>0600000</t>
  </si>
  <si>
    <t>0610000</t>
  </si>
  <si>
    <t>ПР</t>
  </si>
  <si>
    <t>ВР</t>
  </si>
  <si>
    <t>Реализация функций и полномочий  органов местного самоуправления в рамках непрограммных направлений деятельности</t>
  </si>
  <si>
    <t>Муниципальная программа «Развитие части территорий МО Аннинское сельское поселение МО Ломоносовский муниципальный район Ленинградской области на 2015-2017 годы»</t>
  </si>
  <si>
    <t>Муниципальная программа «Совершенствование, модернизация, ремонт улично-дорожной сети и развитие автомобильных дорог МО Аннинское сельское поселение на 2015-2017 годы и плановый период до 2020 годов»</t>
  </si>
  <si>
    <t>0800000</t>
  </si>
  <si>
    <t>0810000</t>
  </si>
  <si>
    <t>0817013</t>
  </si>
  <si>
    <t>0817014</t>
  </si>
  <si>
    <t>0819013</t>
  </si>
  <si>
    <t>0819014</t>
  </si>
  <si>
    <t>0819000</t>
  </si>
  <si>
    <t>Муниципальная программа «Развитие газификации на территории МО Аннинское сельское поселение МО Ломоносовский муниципальный район Ленинградской области на 2015-2017 годы»</t>
  </si>
  <si>
    <t>1000000</t>
  </si>
  <si>
    <t>1010000</t>
  </si>
  <si>
    <t>1010025</t>
  </si>
  <si>
    <t>410</t>
  </si>
  <si>
    <t>1018000</t>
  </si>
  <si>
    <t>1018028</t>
  </si>
  <si>
    <t>Муниципальная программа благоустройства МО Аннинское сельское поселение на 2015-2017 годы</t>
  </si>
  <si>
    <t>0900000</t>
  </si>
  <si>
    <t>0910000</t>
  </si>
  <si>
    <t>0920000</t>
  </si>
  <si>
    <t>0930000</t>
  </si>
  <si>
    <t>0940000</t>
  </si>
  <si>
    <t>0950000</t>
  </si>
  <si>
    <t>0960000</t>
  </si>
  <si>
    <t>0970000</t>
  </si>
  <si>
    <t>0980000</t>
  </si>
  <si>
    <t>0990000</t>
  </si>
  <si>
    <t>Муниципальная программа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</si>
  <si>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0300000</t>
  </si>
  <si>
    <t>0330000</t>
  </si>
  <si>
    <t>0310000</t>
  </si>
  <si>
    <t>0311000</t>
  </si>
  <si>
    <t>0311024</t>
  </si>
  <si>
    <t>Субсидии бюджетным учреждениям</t>
  </si>
  <si>
    <t>610</t>
  </si>
  <si>
    <t>0317036</t>
  </si>
  <si>
    <t>0312000</t>
  </si>
  <si>
    <t>0312024</t>
  </si>
  <si>
    <t>0317202</t>
  </si>
  <si>
    <t>Субсидии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 (библиотеки)</t>
  </si>
  <si>
    <t>Субсидии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 (дома культуры)</t>
  </si>
  <si>
    <t>0100000</t>
  </si>
  <si>
    <t>0110000</t>
  </si>
  <si>
    <t>Муниципальная программа «Устойчивое развитие сельских территорий МО Аннинское сельское поселение МО Ломоносовский муниципальный район Ленинградской области  на 2015-2017 годы и на период до 2020 года»</t>
  </si>
  <si>
    <t>Публичные нормативные социальные выплаты гражданам</t>
  </si>
  <si>
    <t>310</t>
  </si>
  <si>
    <t xml:space="preserve">Пенсионное обеспечение муниципальных служащих </t>
  </si>
  <si>
    <t>Социальные выплаты гражданам, кроме публичных нормативных социальных выплат</t>
  </si>
  <si>
    <t>320</t>
  </si>
  <si>
    <t>0119334</t>
  </si>
  <si>
    <t>Улучшение жилищных условий граждан, проживающих в сельской местности,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</t>
  </si>
  <si>
    <t>0110334</t>
  </si>
  <si>
    <t>0119000</t>
  </si>
  <si>
    <t>Муниципальная программа «Обеспечение жильем граждан на территории МО Аннинское сельское поселение МО Ломоносовский муниципальный район Ленинградской области» на 2014-2016 годы</t>
  </si>
  <si>
    <t>0200000</t>
  </si>
  <si>
    <t>0210000</t>
  </si>
  <si>
    <t>0219075</t>
  </si>
  <si>
    <t>0219000</t>
  </si>
  <si>
    <t>Подпрограмма "Жилье для молодежи"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области» на 2014-2016 годы"</t>
  </si>
  <si>
    <t>0217075</t>
  </si>
  <si>
    <t>Подпрограмма «Поддержка граждан, нуждающихся в улучшении жилищных условий, на основе принципов ипотечного кредитования в Ленинградской области»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области» на 2014-2016 годы"</t>
  </si>
  <si>
    <t>0220000</t>
  </si>
  <si>
    <t>0229336</t>
  </si>
  <si>
    <t>0229000</t>
  </si>
  <si>
    <t>0320000</t>
  </si>
  <si>
    <t>0320024</t>
  </si>
  <si>
    <t>0327202</t>
  </si>
  <si>
    <t>Муниципальная программа «Социальная политика»</t>
  </si>
  <si>
    <t>0400000</t>
  </si>
  <si>
    <t xml:space="preserve"> Приложение 11</t>
  </si>
  <si>
    <t>0230000</t>
  </si>
  <si>
    <t>0239000</t>
  </si>
  <si>
    <t>0239080</t>
  </si>
  <si>
    <t xml:space="preserve">Бюджетные инвестиции </t>
  </si>
  <si>
    <t>0240000</t>
  </si>
  <si>
    <t>0249000</t>
  </si>
  <si>
    <t>0700000</t>
  </si>
  <si>
    <t>Муниципальная программа «Муниципальное имущество МО Аннинское сельское поселение МО Ломоносовский муниципальный район Ленинградской области»</t>
  </si>
  <si>
    <t>0710000</t>
  </si>
  <si>
    <t>0720000</t>
  </si>
  <si>
    <t>0720025</t>
  </si>
  <si>
    <t>0313000</t>
  </si>
  <si>
    <t>0313024</t>
  </si>
  <si>
    <t>Обеспечение деятельности ансамбля</t>
  </si>
  <si>
    <t>Г</t>
  </si>
  <si>
    <t>Рз</t>
  </si>
  <si>
    <t>ЦСР</t>
  </si>
  <si>
    <t>0120000</t>
  </si>
  <si>
    <t>Благоустройство</t>
  </si>
  <si>
    <t>Функционирование законодательных (представи- тельных) органов государственной власти и пред- ставительных органов муниципальных образований</t>
  </si>
  <si>
    <t>Резервные фонды</t>
  </si>
  <si>
    <t>РАСПРЕДЕЛЕНИЕ
бюджетных ассигнований по целевым статьям (муниципальным программам муниципального образования Аннинское сельское поселение 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
на 2015 год</t>
  </si>
  <si>
    <t>бюджетных ассигнований по разделам, подразделам, целевым статьям (муниципальным программам муниципального образования Аннинское сельское поселение и непрограммным направлениям деятельности), группам и подгруппам видов расходов классификации расходов бюджетов на 2015 год</t>
  </si>
  <si>
    <t xml:space="preserve"> Приложение 15</t>
  </si>
  <si>
    <t>Подпрограмма «Оказание поддержки гражданам, пострадавшим в результате пожара муниципального жилищного фонда»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области» на 2014-2016 годы"</t>
  </si>
  <si>
    <t>Подпрограмма «Переселение граждан из аварийного жилищного фонда на территории МО Аннинское сельское поселение МО Ломоносовский муниципальный район Ленинградской области в 2015-2019 годах»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области» на 2014-2016 годы"</t>
  </si>
  <si>
    <t>0330101</t>
  </si>
  <si>
    <t>Мероприятия по реализации творческого потенциала молодежи. Организация и проведение культурно-массовых молодежных мероприятий в рамках подпрограммы «Молодежь МО Аннинское сельское поселение»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</si>
  <si>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Мероприятия по организации отдыха и занятости подростков и молодежи в каникулярное время в рамках подпрограммы «Молодежь МО Аннинское сельское поселение»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</si>
  <si>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0330102</t>
  </si>
  <si>
    <t>Мероприятия в области социальной поддержки семей муниципального образования Аннинское сельское поселение в рамках муниципальной программы "Социальная политика"</t>
  </si>
  <si>
    <t>0400103</t>
  </si>
  <si>
    <t>Мероприятия в области социальной поддержки ветеранов Великой отечественной войны, ветеранов труда  муниципального образования Аннинское сельское поселение в рамках муниципальной программы "Социальная политика"</t>
  </si>
  <si>
    <t>0400104</t>
  </si>
  <si>
    <t>0400105</t>
  </si>
  <si>
    <t>Прочие мероприятия в области социальной политики в рамках муниципальной программы "Социальная политика"</t>
  </si>
  <si>
    <t>Подпрограмма «Обеспечение первичных мер пожарной безопасности на территории МО Аннинское сельское поселение на 2015-2017 годы» муниципальной программы "Безопасность"</t>
  </si>
  <si>
    <t>0510106</t>
  </si>
  <si>
    <t>Мероприятия в области обеспечения первичных мер пожарной безопасности в рамках подпрограммы «Обеспечение первичных мер пожарной безопасности на территории МО Аннинское сельское поселение на 2015-2017 годы» муниципальной программы "Безопасность"</t>
  </si>
  <si>
    <t>0520107</t>
  </si>
  <si>
    <t>Мероприятия в области повышения безопасности дорожного движения в рамках подпрограммы «Обеспечение первичных мер пожарной безопасности на территории МО Аннинское сельское поселение на 2015-2017 годы» муниципальной программы "Безопасность"</t>
  </si>
  <si>
    <t>Подпрограмма «Повышение безопасности дорожного движения в МО Аннинское сельское поселение МО Ломоносовский муниципальный район Ленинградской области на 2015-2017 годы» муниципальной программы "Безопасность"</t>
  </si>
  <si>
    <t>Подпрограмма «Профилактика терроризма и экстремизма на территории МО Аннинское сельское поселение на 2015-2017 годы» муниципальной программы "Безопасность"</t>
  </si>
  <si>
    <t>0530108</t>
  </si>
  <si>
    <t>Мероприятия по профилактике терроризма и экстремизма в рамках подпрограммы «Профилактика терроризма и экстремизма на территории МО Аннинское сельское поселение на 2015-2017 годы» муниципальной программы "Безопасность"</t>
  </si>
  <si>
    <t>Подпрограмма «Осуществление мероприятий по предупреждению и защите населения от чрезвычайных ситуаций на территории МО Аннинское сельское поселение на 2015-2017 годы» муниципальной программы "Безопасность"</t>
  </si>
  <si>
    <t>Мероприятия по предупреждению и защите населения от чрезвычайных ситуаций в рамках подпрограммы «Осуществление мероприятий по предупреждению и защите населения от чрезвычайных ситуаций на территории МО Аннинское сельское поселение на 2015-2017 годы» муниципальной программы "Безопасность"</t>
  </si>
  <si>
    <t>0540109</t>
  </si>
  <si>
    <t>Подпрограмма «Замена газовых, электрических плит и радиаторов отопления в жилищном фонде МО Аннинское сельское поселение в 2014-2016 годах»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</si>
  <si>
    <t>Мероприятия по замене газовых, электрических плит и радиаторов отопленияв рамках подпрограммы «Замена газовых, электрических плит и радиаторов отопления в жилищном фонде МО Аннинское сельское поселение в 2014-2016 годах»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</si>
  <si>
    <t>0710110</t>
  </si>
  <si>
    <t>Подпрограмма «Модернизация, реконструкция, содержание  и ремонт муниципального недвижимого имущества»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</si>
  <si>
    <t>0720111</t>
  </si>
  <si>
    <t>0720112</t>
  </si>
  <si>
    <t>0720113</t>
  </si>
  <si>
    <t>0810114</t>
  </si>
  <si>
    <t>Муниципальная программа "Благоустройство МО Аннинское сельское поселение на 2015-2017 годы"</t>
  </si>
  <si>
    <t>0910115</t>
  </si>
  <si>
    <t>Подпрограмма «Строительство и содержание объектов благоустройства» муниципальной программы "Благоустройство МО Аннинское сельское поселение на 2015-2017 годы"</t>
  </si>
  <si>
    <t>Подпрограмма «Совершенствование, модернизация, ремонт улично-дорожной сети» муниципальной программы "Благоустройство МО Аннинское сельское поселение на 2015-2017 годы"</t>
  </si>
  <si>
    <t>0920116</t>
  </si>
  <si>
    <t>Подпрограмма «Проведение озеленительных работ» муниципальной программы "Благоустройство МО Аннинское сельское поселение на 2015-2017 годы"</t>
  </si>
  <si>
    <t>0930117</t>
  </si>
  <si>
    <t xml:space="preserve"> Подпрограмма «Содержание и обеспечение санитарного состояния территории» муниципальной программы "Благоустройство МО Аннинское сельское поселение на 2015-2017 годы"</t>
  </si>
  <si>
    <t>0940118</t>
  </si>
  <si>
    <t>Подпрограмма «Оказание услуг уличного освещения на территории Аннинского сельского поселения» муниципальной программы "Благоустройство МО Аннинское сельское поселение на 2015-2017 годы"</t>
  </si>
  <si>
    <t>Подпрограмма «Водоотвод ливневых стоков и талых вод от жилых микрорайонов Аннинского сельского поселения» муниципальной программы "Благоустройство МО Аннинское сельское поселение на 2015-2017 годы"</t>
  </si>
  <si>
    <t>Подпрограмма «Установка объектов ориентирующей информации» муниципальной программы "Благоустройство МО Аннинское сельское поселение на 2015-2017 годы"</t>
  </si>
  <si>
    <t>Подпрограмма «Праздничное благоустройство территории» муниципальной программы "Благоустройство МО Аннинское сельское поселение на 2015-2017 годы"</t>
  </si>
  <si>
    <t xml:space="preserve"> Подпрограмма «Содержание и уборка мест воинских захоронений» муниципальной программы "Благоустройство МО Аннинское сельское поселение на 2015-2017 годы"</t>
  </si>
  <si>
    <t>0950119</t>
  </si>
  <si>
    <t>0960120</t>
  </si>
  <si>
    <t>0970121</t>
  </si>
  <si>
    <t>0980122</t>
  </si>
  <si>
    <t>0990123</t>
  </si>
  <si>
    <t>Прочие мероприятия в рамках муниципальной программы «Развитие газификации на территории МО Аннинское сельское поселение МО Ломоносовский муниципальный район Ленинградской области на 2015-2017 годы»</t>
  </si>
  <si>
    <t>1010124</t>
  </si>
  <si>
    <t>Софинансирование проектирования, строительства и реконструкции объектов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</t>
  </si>
  <si>
    <t>0129066</t>
  </si>
  <si>
    <t>Софинансирование улучшения жилищных условий граждан, проживающих в сельской местности,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</t>
  </si>
  <si>
    <t>0129000</t>
  </si>
  <si>
    <t>Софинансирование приобретения жилья для граждан, проживающих в сельской местности, молодых семей и молодых специалистов в рамках муниципальной программы «Устойчивое развитие сельских территорий МО Аннинское сельское поселение МО Ломоносовский муниципальный район Ленинградской области  на 2015-2017 годы и на период до 2020 года»</t>
  </si>
  <si>
    <t>Софинансирование проектирования и строительства сельского дома культуры в рамках муниципальной программы «Устойчивое развитие сельских территорий МО Аннинское сельское поселение МО Ломоносовский муниципальный район Ленинградской области  на 2015-2017 годы и на период до 2020 года»</t>
  </si>
  <si>
    <t>Подпрограмма 1 «Развитие культуры»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</si>
  <si>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Подпрограмма 2 «Развитие массовой физической культуры и спорта»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</si>
  <si>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Подпрограмма 3 «Молодежь МО Аннинское сельское поселение»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</si>
  <si>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0820025</t>
  </si>
  <si>
    <t>Капитальный ремонт дорог, ремонт и содержание 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2015-2017 годы и плановый период до 2020 годов»</t>
  </si>
  <si>
    <t>Строительство автомобильных дорог общего пользования местного значения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2015-2017 годы и плановый период до 2020 годов»</t>
  </si>
  <si>
    <t>0820000</t>
  </si>
  <si>
    <t>Обеспечение деятельности депутатов представительного органа  муниципального образования</t>
  </si>
  <si>
    <t>Функционирование законодательных (представительных) органов государственной власти и пред- ставительных органов муниципальных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</si>
  <si>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</si>
  <si>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расходов местного бюджета МО Аннинское сельское поселение на 2015 год</t>
  </si>
  <si>
    <t>Развитие газификации на территории МО Аннинское сельское поселение в рамках муниципальной программы «Развитие газификации на территории МО Аннинское сельское поселение МО Ломоносовский муниципальный район Ленинградской области на 2015-2017 годы»</t>
  </si>
  <si>
    <t>Подпрограмма «Содержание и уборка мест воинских захоронений» муниципальной программы "Благоустройство МО Аннинское сельское поселение на 2015-2017 годы"</t>
  </si>
  <si>
    <t>0249602</t>
  </si>
  <si>
    <t>0249502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</si>
  <si>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областного бюджета Ленинградской области)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</si>
  <si>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Фонда содействия реформированию ЖКХ)</t>
  </si>
  <si>
    <t>Софинансирование обеспечения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местного бюджета)</t>
  </si>
  <si>
    <t>от  23.12.2014  № 31</t>
  </si>
  <si>
    <t>от 23.12.2014  № 31</t>
  </si>
  <si>
    <t xml:space="preserve">Улучшение жилищных условий молодежи, проживающей в сельской местности в рамках подпрограммы "Жилье для молодежи" </t>
  </si>
  <si>
    <t>Улучшение жилищных условий граждан, проживающих в сельской местности, на основе принципов ипотечного кредитования в рамках подпрограммы «Поддержка граждан, нуждающихся в улучшении жилищных условий, на основе принципов ипотечного кредитования в Ленинградской области»</t>
  </si>
  <si>
    <t>Оказание поддержки гражданам, пострадавшим в результате пожара муниципального жилищного фонда в рамках подпрограммы «Оказание поддержки гражданам, пострадавшим в результате пожара муниципального жилищного фонда»</t>
  </si>
  <si>
    <t>Предоставление муниципальным бюджетным и автономным учреждениям субсидий в рамках обеспечения деятельности библиотек подпрограммы 1 «Развитие культуры»</t>
  </si>
  <si>
    <t>Предоставление муниципальным бюджетным и автономным учреждениям субсидий в рамках обеспечения деятельности домов культуры подпрограммы 1 «Развитие культуры»</t>
  </si>
  <si>
    <t>Предоставление муниципальным бюджетным и автономным учреждениям субсидий в рамках подпрограммы 2 «Развитие массовой физической культуры и спорта»</t>
  </si>
  <si>
    <t xml:space="preserve">Бюджетные инвестиции на проектирование, строительство, реконструкцию объектов муниципальной собственности в рамках подпрограммы «Модернизация, реконструкция, содержание  и ремонт муниципального недвижимого имущества» </t>
  </si>
  <si>
    <t xml:space="preserve">Обеспечение ремонта и капитального ремонта объектов недвижимости, находящихся в муниципальной собственности в рамках подпрограммы «Модернизация, реконструкция, содержание  и ремонт муниципального недвижимого имущества» </t>
  </si>
  <si>
    <t xml:space="preserve">Взносы на капитальный ремонт муниципального жилищного фонда в рамках подпрограммы «Модернизация, реконструкция, содержание  и ремонт муниципального недвижимого имущества» </t>
  </si>
  <si>
    <t xml:space="preserve">Меры финансовой поддержки на капитальный ремонт муниципального жилищного фонда в рамках подпрограммы «Модернизация, реконструкция, содержание  и ремонт муниципального недвижимого имущества» </t>
  </si>
  <si>
    <t>Обеспечение капитального ремонта дорог, ремонт и содержание  автомобильных дорог общего пользования местного значения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2015-2017 годы и плановый период до 2020 годов»</t>
  </si>
  <si>
    <t>Бюджетные инвестиции на проектирование, строительство, реконструкцию объектов муниципальной собственности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2015-2017 годы и плановый период до 2020 годов»</t>
  </si>
  <si>
    <t xml:space="preserve">Обеспечение праздничного благоустройства территории в рамках подпрограммы «Праздничное благоустройство территории» </t>
  </si>
  <si>
    <t>Мероприятия по установке объектов ориентирующей информации в рамках подпрограммы «Установка объектов ориентирующей информации»</t>
  </si>
  <si>
    <t xml:space="preserve">Обеспечение водоотвода ливневых стоков и талых вод от жилых микрорайонов Аннинского сельского поселения в рамках подпрограммы «Водоотвод ливневых стоков и талых вод от жилых микрорайонов Аннинского сельского поселения» </t>
  </si>
  <si>
    <t xml:space="preserve">Мероприятия, направленные на оказание услуг уличного освещения, в рамках подпрограммы «Оказание услуг уличного освещения на территории Аннинского сельского поселения» </t>
  </si>
  <si>
    <t xml:space="preserve">Мероприятия по содержанию и обеспечению санитарного состояния территории в рамках подпрограммы «Содержание и обеспечение санитарного состояния территории» </t>
  </si>
  <si>
    <t xml:space="preserve">Мероприятия по озеленению в рамках подпрограммы «Проведение озеленительных работ» </t>
  </si>
  <si>
    <t xml:space="preserve">Мероприятия в рамках подпрограммы «Строительство и содержание объектов благоустройства» </t>
  </si>
  <si>
    <t xml:space="preserve">Мероприятия по совершенствованию, модернизации и ремонту улично-дорожной сети в рамках подпрограммы «Совершенствование, модернизация, ремонт улично-дорожной сети» </t>
  </si>
  <si>
    <t xml:space="preserve">Мероприятия по содержанию и уборке мест воинских захоронений в рамках подпрограммы «Содержание и уборка мест воинских захоронений» </t>
  </si>
  <si>
    <t>Бюджетные инвестиции на проектирование, строительство, реконструкцию объектов муниципальной собственности в рамках муниципальной программы «Развитие газификации на территории МО Аннинское сельское поселение МО Ломоносовский муниципальный район Ленинградской области на 2015-2017 годы»</t>
  </si>
  <si>
    <t>9900029</t>
  </si>
  <si>
    <t>Предоставление муниципальным бюджетным и автономным учреждениям субсидий в рамках обеспечения деятельности ансамбля подпрограммы 1 "Развитие культуры"</t>
  </si>
  <si>
    <t xml:space="preserve">Обеспечение деятельности ансамбля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</si>
</sst>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"/>
    <numFmt numFmtId="180" formatCode="0000"/>
    <numFmt numFmtId="181" formatCode="0000000"/>
    <numFmt numFmtId="182" formatCode="000"/>
    <numFmt numFmtId="183" formatCode="?"/>
  </numFmts>
  <fonts count="51"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182" fontId="4" fillId="0" borderId="0" xfId="0" applyNumberFormat="1" applyFont="1" applyBorder="1" applyAlignment="1">
      <alignment wrapText="1"/>
    </xf>
    <xf numFmtId="0" fontId="4" fillId="0" borderId="0" xfId="54" applyFont="1" applyFill="1" applyAlignment="1">
      <alignment/>
      <protection/>
    </xf>
    <xf numFmtId="49" fontId="4" fillId="0" borderId="0" xfId="54" applyNumberFormat="1" applyFont="1" applyFill="1" applyAlignment="1">
      <alignment/>
      <protection/>
    </xf>
    <xf numFmtId="0" fontId="4" fillId="0" borderId="0" xfId="54" applyFont="1" applyAlignment="1">
      <alignment/>
      <protection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173" fontId="7" fillId="0" borderId="10" xfId="62" applyNumberFormat="1" applyFont="1" applyBorder="1" applyAlignment="1">
      <alignment horizontal="center" wrapText="1"/>
    </xf>
    <xf numFmtId="179" fontId="7" fillId="0" borderId="10" xfId="54" applyNumberFormat="1" applyFont="1" applyBorder="1" applyAlignment="1">
      <alignment/>
      <protection/>
    </xf>
    <xf numFmtId="179" fontId="4" fillId="0" borderId="10" xfId="54" applyNumberFormat="1" applyFont="1" applyBorder="1" applyAlignment="1">
      <alignment/>
      <protection/>
    </xf>
    <xf numFmtId="49" fontId="4" fillId="0" borderId="10" xfId="0" applyNumberFormat="1" applyFont="1" applyFill="1" applyBorder="1" applyAlignment="1">
      <alignment horizontal="center" wrapText="1"/>
    </xf>
    <xf numFmtId="0" fontId="8" fillId="0" borderId="11" xfId="54" applyFont="1" applyFill="1" applyBorder="1" applyAlignment="1">
      <alignment/>
      <protection/>
    </xf>
    <xf numFmtId="0" fontId="7" fillId="0" borderId="11" xfId="54" applyFont="1" applyFill="1" applyBorder="1" applyAlignment="1">
      <alignment/>
      <protection/>
    </xf>
    <xf numFmtId="49" fontId="4" fillId="0" borderId="10" xfId="54" applyNumberFormat="1" applyFont="1" applyFill="1" applyBorder="1" applyAlignment="1">
      <alignment horizontal="center"/>
      <protection/>
    </xf>
    <xf numFmtId="182" fontId="4" fillId="0" borderId="10" xfId="0" applyNumberFormat="1" applyFont="1" applyFill="1" applyBorder="1" applyAlignment="1">
      <alignment horizontal="center" wrapText="1"/>
    </xf>
    <xf numFmtId="182" fontId="7" fillId="0" borderId="10" xfId="0" applyNumberFormat="1" applyFont="1" applyFill="1" applyBorder="1" applyAlignment="1">
      <alignment horizontal="center" wrapText="1"/>
    </xf>
    <xf numFmtId="0" fontId="4" fillId="0" borderId="11" xfId="54" applyFont="1" applyFill="1" applyBorder="1" applyAlignment="1">
      <alignment/>
      <protection/>
    </xf>
    <xf numFmtId="0" fontId="4" fillId="0" borderId="10" xfId="54" applyFont="1" applyBorder="1" applyAlignment="1">
      <alignment/>
      <protection/>
    </xf>
    <xf numFmtId="0" fontId="7" fillId="0" borderId="0" xfId="54" applyFont="1" applyFill="1" applyBorder="1" applyAlignment="1">
      <alignment/>
      <protection/>
    </xf>
    <xf numFmtId="0" fontId="4" fillId="0" borderId="0" xfId="54" applyFont="1" applyFill="1" applyBorder="1" applyAlignment="1">
      <alignment/>
      <protection/>
    </xf>
    <xf numFmtId="49" fontId="4" fillId="0" borderId="0" xfId="54" applyNumberFormat="1" applyFont="1" applyFill="1" applyBorder="1" applyAlignment="1">
      <alignment/>
      <protection/>
    </xf>
    <xf numFmtId="0" fontId="4" fillId="0" borderId="0" xfId="54" applyFont="1" applyBorder="1" applyAlignment="1">
      <alignment/>
      <protection/>
    </xf>
    <xf numFmtId="0" fontId="4" fillId="33" borderId="10" xfId="0" applyFont="1" applyFill="1" applyBorder="1" applyAlignment="1">
      <alignment wrapText="1"/>
    </xf>
    <xf numFmtId="49" fontId="4" fillId="33" borderId="10" xfId="54" applyNumberFormat="1" applyFont="1" applyFill="1" applyBorder="1" applyAlignment="1">
      <alignment horizontal="center"/>
      <protection/>
    </xf>
    <xf numFmtId="179" fontId="4" fillId="33" borderId="10" xfId="54" applyNumberFormat="1" applyFont="1" applyFill="1" applyBorder="1" applyAlignment="1">
      <alignment/>
      <protection/>
    </xf>
    <xf numFmtId="0" fontId="7" fillId="33" borderId="10" xfId="0" applyFont="1" applyFill="1" applyBorder="1" applyAlignment="1">
      <alignment horizontal="left" wrapText="1" shrinkToFit="1"/>
    </xf>
    <xf numFmtId="179" fontId="7" fillId="33" borderId="10" xfId="54" applyNumberFormat="1" applyFont="1" applyFill="1" applyBorder="1" applyAlignment="1">
      <alignment/>
      <protection/>
    </xf>
    <xf numFmtId="49" fontId="7" fillId="0" borderId="10" xfId="54" applyNumberFormat="1" applyFont="1" applyFill="1" applyBorder="1" applyAlignment="1">
      <alignment horizontal="center"/>
      <protection/>
    </xf>
    <xf numFmtId="49" fontId="7" fillId="33" borderId="10" xfId="54" applyNumberFormat="1" applyFont="1" applyFill="1" applyBorder="1" applyAlignment="1">
      <alignment horizontal="center"/>
      <protection/>
    </xf>
    <xf numFmtId="0" fontId="4" fillId="33" borderId="10" xfId="54" applyFont="1" applyFill="1" applyBorder="1" applyAlignment="1">
      <alignment horizontal="left" wrapText="1" shrinkToFit="1"/>
      <protection/>
    </xf>
    <xf numFmtId="0" fontId="4" fillId="0" borderId="0" xfId="0" applyFont="1" applyBorder="1" applyAlignment="1">
      <alignment horizontal="center" wrapText="1"/>
    </xf>
    <xf numFmtId="0" fontId="4" fillId="0" borderId="0" xfId="54" applyFont="1" applyFill="1" applyAlignment="1">
      <alignment horizontal="center" wrapText="1" shrinkToFit="1"/>
      <protection/>
    </xf>
    <xf numFmtId="0" fontId="7" fillId="0" borderId="10" xfId="0" applyFont="1" applyFill="1" applyBorder="1" applyAlignment="1">
      <alignment horizontal="center" wrapText="1"/>
    </xf>
    <xf numFmtId="0" fontId="4" fillId="0" borderId="0" xfId="54" applyFont="1" applyFill="1" applyBorder="1" applyAlignment="1">
      <alignment horizontal="center" wrapText="1" shrinkToFit="1"/>
      <protection/>
    </xf>
    <xf numFmtId="49" fontId="7" fillId="0" borderId="10" xfId="0" applyNumberFormat="1" applyFont="1" applyFill="1" applyBorder="1" applyAlignment="1">
      <alignment horizontal="center" wrapText="1"/>
    </xf>
    <xf numFmtId="180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7" fillId="0" borderId="0" xfId="54" applyFont="1" applyAlignment="1">
      <alignment/>
      <protection/>
    </xf>
    <xf numFmtId="0" fontId="8" fillId="0" borderId="0" xfId="54" applyFont="1" applyAlignment="1">
      <alignment/>
      <protection/>
    </xf>
    <xf numFmtId="0" fontId="9" fillId="0" borderId="0" xfId="54" applyFont="1" applyAlignment="1">
      <alignment/>
      <protection/>
    </xf>
    <xf numFmtId="0" fontId="7" fillId="0" borderId="0" xfId="54" applyFont="1" applyBorder="1" applyAlignment="1">
      <alignment/>
      <protection/>
    </xf>
    <xf numFmtId="0" fontId="4" fillId="33" borderId="0" xfId="54" applyFont="1" applyFill="1" applyBorder="1" applyAlignment="1">
      <alignment/>
      <protection/>
    </xf>
    <xf numFmtId="0" fontId="7" fillId="33" borderId="0" xfId="54" applyFont="1" applyFill="1" applyBorder="1" applyAlignment="1">
      <alignment/>
      <protection/>
    </xf>
    <xf numFmtId="0" fontId="8" fillId="0" borderId="0" xfId="54" applyFont="1" applyBorder="1" applyAlignment="1">
      <alignment/>
      <protection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 horizontal="left"/>
    </xf>
    <xf numFmtId="0" fontId="7" fillId="0" borderId="12" xfId="54" applyFont="1" applyFill="1" applyBorder="1" applyAlignment="1">
      <alignment horizontal="center" wrapText="1"/>
      <protection/>
    </xf>
    <xf numFmtId="0" fontId="7" fillId="0" borderId="13" xfId="54" applyFont="1" applyFill="1" applyBorder="1" applyAlignment="1">
      <alignment/>
      <protection/>
    </xf>
    <xf numFmtId="49" fontId="7" fillId="0" borderId="11" xfId="54" applyNumberFormat="1" applyFont="1" applyFill="1" applyBorder="1" applyAlignment="1">
      <alignment/>
      <protection/>
    </xf>
    <xf numFmtId="49" fontId="7" fillId="0" borderId="10" xfId="54" applyNumberFormat="1" applyFont="1" applyFill="1" applyBorder="1" applyAlignment="1">
      <alignment horizontal="center" wrapText="1" shrinkToFit="1"/>
      <protection/>
    </xf>
    <xf numFmtId="49" fontId="4" fillId="0" borderId="10" xfId="54" applyNumberFormat="1" applyFont="1" applyFill="1" applyBorder="1" applyAlignment="1">
      <alignment horizontal="center" wrapText="1" shrinkToFit="1"/>
      <protection/>
    </xf>
    <xf numFmtId="0" fontId="7" fillId="33" borderId="11" xfId="54" applyFont="1" applyFill="1" applyBorder="1" applyAlignment="1">
      <alignment/>
      <protection/>
    </xf>
    <xf numFmtId="0" fontId="9" fillId="0" borderId="11" xfId="54" applyFont="1" applyFill="1" applyBorder="1" applyAlignment="1">
      <alignment/>
      <protection/>
    </xf>
    <xf numFmtId="0" fontId="4" fillId="0" borderId="14" xfId="54" applyFont="1" applyFill="1" applyBorder="1" applyAlignment="1">
      <alignment/>
      <protection/>
    </xf>
    <xf numFmtId="49" fontId="4" fillId="0" borderId="0" xfId="54" applyNumberFormat="1" applyFont="1" applyFill="1" applyBorder="1" applyAlignment="1">
      <alignment horizontal="center"/>
      <protection/>
    </xf>
    <xf numFmtId="0" fontId="7" fillId="0" borderId="0" xfId="54" applyFont="1" applyFill="1" applyBorder="1" applyAlignment="1">
      <alignment horizontal="center" wrapText="1" shrinkToFit="1"/>
      <protection/>
    </xf>
    <xf numFmtId="49" fontId="7" fillId="0" borderId="0" xfId="54" applyNumberFormat="1" applyFont="1" applyFill="1" applyBorder="1" applyAlignment="1">
      <alignment horizontal="center"/>
      <protection/>
    </xf>
    <xf numFmtId="0" fontId="14" fillId="33" borderId="10" xfId="54" applyFont="1" applyFill="1" applyBorder="1" applyAlignment="1">
      <alignment horizontal="left" wrapText="1" shrinkToFit="1"/>
      <protection/>
    </xf>
    <xf numFmtId="0" fontId="14" fillId="33" borderId="10" xfId="0" applyFont="1" applyFill="1" applyBorder="1" applyAlignment="1">
      <alignment wrapText="1"/>
    </xf>
    <xf numFmtId="0" fontId="15" fillId="33" borderId="10" xfId="0" applyFont="1" applyFill="1" applyBorder="1" applyAlignment="1">
      <alignment wrapText="1"/>
    </xf>
    <xf numFmtId="0" fontId="8" fillId="33" borderId="11" xfId="54" applyFont="1" applyFill="1" applyBorder="1" applyAlignment="1">
      <alignment/>
      <protection/>
    </xf>
    <xf numFmtId="0" fontId="16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 wrapText="1"/>
    </xf>
    <xf numFmtId="179" fontId="8" fillId="33" borderId="10" xfId="54" applyNumberFormat="1" applyFont="1" applyFill="1" applyBorder="1" applyAlignment="1">
      <alignment/>
      <protection/>
    </xf>
    <xf numFmtId="0" fontId="8" fillId="33" borderId="0" xfId="54" applyFont="1" applyFill="1" applyAlignment="1">
      <alignment/>
      <protection/>
    </xf>
    <xf numFmtId="0" fontId="4" fillId="33" borderId="11" xfId="54" applyFont="1" applyFill="1" applyBorder="1" applyAlignment="1">
      <alignment/>
      <protection/>
    </xf>
    <xf numFmtId="49" fontId="4" fillId="33" borderId="10" xfId="0" applyNumberFormat="1" applyFont="1" applyFill="1" applyBorder="1" applyAlignment="1">
      <alignment horizontal="center" wrapText="1"/>
    </xf>
    <xf numFmtId="0" fontId="4" fillId="33" borderId="0" xfId="54" applyFont="1" applyFill="1" applyAlignment="1">
      <alignment/>
      <protection/>
    </xf>
    <xf numFmtId="0" fontId="16" fillId="33" borderId="10" xfId="54" applyFont="1" applyFill="1" applyBorder="1" applyAlignment="1">
      <alignment horizontal="left" wrapText="1" shrinkToFit="1"/>
      <protection/>
    </xf>
    <xf numFmtId="49" fontId="8" fillId="33" borderId="10" xfId="54" applyNumberFormat="1" applyFont="1" applyFill="1" applyBorder="1" applyAlignment="1">
      <alignment horizontal="center"/>
      <protection/>
    </xf>
    <xf numFmtId="0" fontId="8" fillId="33" borderId="0" xfId="54" applyFont="1" applyFill="1" applyBorder="1" applyAlignment="1">
      <alignment/>
      <protection/>
    </xf>
    <xf numFmtId="0" fontId="14" fillId="33" borderId="10" xfId="0" applyNumberFormat="1" applyFont="1" applyFill="1" applyBorder="1" applyAlignment="1">
      <alignment wrapText="1"/>
    </xf>
    <xf numFmtId="0" fontId="14" fillId="33" borderId="10" xfId="0" applyFont="1" applyFill="1" applyBorder="1" applyAlignment="1">
      <alignment horizontal="left" wrapText="1"/>
    </xf>
    <xf numFmtId="0" fontId="7" fillId="33" borderId="0" xfId="54" applyFont="1" applyFill="1" applyAlignment="1">
      <alignment/>
      <protection/>
    </xf>
    <xf numFmtId="183" fontId="14" fillId="33" borderId="10" xfId="0" applyNumberFormat="1" applyFont="1" applyFill="1" applyBorder="1" applyAlignment="1">
      <alignment horizontal="left" wrapText="1"/>
    </xf>
    <xf numFmtId="0" fontId="11" fillId="33" borderId="0" xfId="0" applyFont="1" applyFill="1" applyAlignment="1">
      <alignment wrapText="1"/>
    </xf>
    <xf numFmtId="0" fontId="13" fillId="33" borderId="0" xfId="0" applyFont="1" applyFill="1" applyAlignment="1">
      <alignment wrapText="1"/>
    </xf>
    <xf numFmtId="0" fontId="11" fillId="33" borderId="0" xfId="0" applyFont="1" applyFill="1" applyAlignment="1">
      <alignment horizontal="center" wrapText="1"/>
    </xf>
    <xf numFmtId="0" fontId="10" fillId="33" borderId="0" xfId="0" applyFont="1" applyFill="1" applyAlignment="1">
      <alignment horizontal="center" wrapText="1"/>
    </xf>
    <xf numFmtId="2" fontId="11" fillId="33" borderId="0" xfId="0" applyNumberFormat="1" applyFont="1" applyFill="1" applyAlignment="1">
      <alignment horizontal="left" wrapText="1"/>
    </xf>
    <xf numFmtId="0" fontId="14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horizontal="center" wrapText="1"/>
    </xf>
    <xf numFmtId="182" fontId="10" fillId="33" borderId="0" xfId="0" applyNumberFormat="1" applyFont="1" applyFill="1" applyBorder="1" applyAlignment="1">
      <alignment horizontal="center" wrapText="1"/>
    </xf>
    <xf numFmtId="180" fontId="10" fillId="33" borderId="0" xfId="0" applyNumberFormat="1" applyFont="1" applyFill="1" applyBorder="1" applyAlignment="1">
      <alignment horizontal="center" wrapText="1"/>
    </xf>
    <xf numFmtId="181" fontId="10" fillId="33" borderId="0" xfId="0" applyNumberFormat="1" applyFont="1" applyFill="1" applyBorder="1" applyAlignment="1">
      <alignment horizontal="center" wrapText="1"/>
    </xf>
    <xf numFmtId="0" fontId="12" fillId="33" borderId="0" xfId="0" applyFont="1" applyFill="1" applyAlignment="1">
      <alignment wrapText="1"/>
    </xf>
    <xf numFmtId="2" fontId="12" fillId="33" borderId="0" xfId="0" applyNumberFormat="1" applyFont="1" applyFill="1" applyAlignment="1">
      <alignment horizontal="left" wrapText="1"/>
    </xf>
    <xf numFmtId="0" fontId="14" fillId="33" borderId="0" xfId="54" applyFont="1" applyFill="1" applyAlignment="1">
      <alignment wrapText="1" shrinkToFit="1"/>
      <protection/>
    </xf>
    <xf numFmtId="49" fontId="4" fillId="33" borderId="0" xfId="54" applyNumberFormat="1" applyFont="1" applyFill="1" applyAlignment="1">
      <alignment/>
      <protection/>
    </xf>
    <xf numFmtId="0" fontId="7" fillId="33" borderId="12" xfId="54" applyFont="1" applyFill="1" applyBorder="1" applyAlignment="1">
      <alignment horizontal="center" wrapText="1"/>
      <protection/>
    </xf>
    <xf numFmtId="0" fontId="15" fillId="33" borderId="10" xfId="0" applyFont="1" applyFill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 wrapText="1"/>
    </xf>
    <xf numFmtId="173" fontId="7" fillId="33" borderId="10" xfId="62" applyNumberFormat="1" applyFont="1" applyFill="1" applyBorder="1" applyAlignment="1">
      <alignment horizontal="center" wrapText="1"/>
    </xf>
    <xf numFmtId="0" fontId="7" fillId="33" borderId="13" xfId="54" applyFont="1" applyFill="1" applyBorder="1" applyAlignment="1">
      <alignment/>
      <protection/>
    </xf>
    <xf numFmtId="0" fontId="15" fillId="33" borderId="10" xfId="0" applyFont="1" applyFill="1" applyBorder="1" applyAlignment="1">
      <alignment horizontal="left" wrapText="1"/>
    </xf>
    <xf numFmtId="0" fontId="15" fillId="33" borderId="10" xfId="42" applyFont="1" applyFill="1" applyBorder="1" applyAlignment="1" applyProtection="1">
      <alignment wrapText="1"/>
      <protection/>
    </xf>
    <xf numFmtId="182" fontId="4" fillId="33" borderId="10" xfId="0" applyNumberFormat="1" applyFont="1" applyFill="1" applyBorder="1" applyAlignment="1">
      <alignment horizontal="center" wrapText="1"/>
    </xf>
    <xf numFmtId="0" fontId="14" fillId="33" borderId="10" xfId="54" applyNumberFormat="1" applyFont="1" applyFill="1" applyBorder="1" applyAlignment="1">
      <alignment horizontal="left" wrapText="1" shrinkToFit="1"/>
      <protection/>
    </xf>
    <xf numFmtId="0" fontId="16" fillId="33" borderId="10" xfId="0" applyFont="1" applyFill="1" applyBorder="1" applyAlignment="1">
      <alignment horizontal="left" wrapText="1"/>
    </xf>
    <xf numFmtId="0" fontId="15" fillId="33" borderId="10" xfId="54" applyFont="1" applyFill="1" applyBorder="1" applyAlignment="1">
      <alignment horizontal="left" wrapText="1" shrinkToFit="1"/>
      <protection/>
    </xf>
    <xf numFmtId="49" fontId="7" fillId="33" borderId="11" xfId="54" applyNumberFormat="1" applyFont="1" applyFill="1" applyBorder="1" applyAlignment="1">
      <alignment/>
      <protection/>
    </xf>
    <xf numFmtId="0" fontId="4" fillId="33" borderId="14" xfId="54" applyFont="1" applyFill="1" applyBorder="1" applyAlignment="1">
      <alignment/>
      <protection/>
    </xf>
    <xf numFmtId="0" fontId="14" fillId="33" borderId="10" xfId="54" applyFont="1" applyFill="1" applyBorder="1" applyAlignment="1">
      <alignment wrapText="1" shrinkToFit="1"/>
      <protection/>
    </xf>
    <xf numFmtId="0" fontId="14" fillId="33" borderId="0" xfId="54" applyFont="1" applyFill="1" applyBorder="1" applyAlignment="1">
      <alignment wrapText="1" shrinkToFit="1"/>
      <protection/>
    </xf>
    <xf numFmtId="49" fontId="4" fillId="33" borderId="0" xfId="54" applyNumberFormat="1" applyFont="1" applyFill="1" applyBorder="1" applyAlignment="1">
      <alignment/>
      <protection/>
    </xf>
    <xf numFmtId="0" fontId="4" fillId="33" borderId="10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wrapText="1"/>
    </xf>
    <xf numFmtId="0" fontId="15" fillId="33" borderId="11" xfId="54" applyFont="1" applyFill="1" applyBorder="1" applyAlignment="1">
      <alignment/>
      <protection/>
    </xf>
    <xf numFmtId="0" fontId="14" fillId="33" borderId="0" xfId="54" applyFont="1" applyFill="1" applyBorder="1" applyAlignment="1">
      <alignment/>
      <protection/>
    </xf>
    <xf numFmtId="0" fontId="15" fillId="33" borderId="0" xfId="54" applyFont="1" applyFill="1" applyBorder="1" applyAlignment="1">
      <alignment/>
      <protection/>
    </xf>
    <xf numFmtId="183" fontId="13" fillId="33" borderId="16" xfId="0" applyNumberFormat="1" applyFont="1" applyFill="1" applyBorder="1" applyAlignment="1">
      <alignment horizontal="left" wrapText="1"/>
    </xf>
    <xf numFmtId="0" fontId="4" fillId="33" borderId="0" xfId="0" applyFont="1" applyFill="1" applyAlignment="1">
      <alignment horizontal="center" wrapText="1"/>
    </xf>
    <xf numFmtId="183" fontId="5" fillId="33" borderId="16" xfId="0" applyNumberFormat="1" applyFont="1" applyFill="1" applyBorder="1" applyAlignment="1">
      <alignment horizontal="left" wrapText="1"/>
    </xf>
    <xf numFmtId="0" fontId="4" fillId="33" borderId="10" xfId="0" applyNumberFormat="1" applyFont="1" applyFill="1" applyBorder="1" applyAlignment="1">
      <alignment wrapText="1"/>
    </xf>
    <xf numFmtId="0" fontId="16" fillId="33" borderId="15" xfId="0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4" fillId="33" borderId="0" xfId="54" applyFont="1" applyFill="1" applyAlignment="1">
      <alignment wrapText="1" shrinkToFit="1"/>
      <protection/>
    </xf>
    <xf numFmtId="0" fontId="4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49" fontId="7" fillId="33" borderId="10" xfId="54" applyNumberFormat="1" applyFont="1" applyFill="1" applyBorder="1" applyAlignment="1">
      <alignment horizontal="left" wrapText="1" shrinkToFit="1"/>
      <protection/>
    </xf>
    <xf numFmtId="0" fontId="7" fillId="33" borderId="10" xfId="54" applyFont="1" applyFill="1" applyBorder="1" applyAlignment="1">
      <alignment horizontal="left" wrapText="1" shrinkToFit="1"/>
      <protection/>
    </xf>
    <xf numFmtId="2" fontId="5" fillId="33" borderId="17" xfId="54" applyNumberFormat="1" applyFont="1" applyFill="1" applyBorder="1" applyAlignment="1">
      <alignment horizontal="left" wrapText="1" shrinkToFit="1"/>
      <protection/>
    </xf>
    <xf numFmtId="2" fontId="4" fillId="33" borderId="10" xfId="54" applyNumberFormat="1" applyFont="1" applyFill="1" applyBorder="1" applyAlignment="1">
      <alignment horizontal="left" wrapText="1" shrinkToFit="1"/>
      <protection/>
    </xf>
    <xf numFmtId="0" fontId="4" fillId="33" borderId="10" xfId="42" applyFont="1" applyFill="1" applyBorder="1" applyAlignment="1" applyProtection="1">
      <alignment wrapText="1"/>
      <protection/>
    </xf>
    <xf numFmtId="0" fontId="4" fillId="33" borderId="10" xfId="54" applyNumberFormat="1" applyFont="1" applyFill="1" applyBorder="1" applyAlignment="1">
      <alignment horizontal="left" wrapText="1" shrinkToFit="1"/>
      <protection/>
    </xf>
    <xf numFmtId="0" fontId="4" fillId="33" borderId="16" xfId="0" applyNumberFormat="1" applyFont="1" applyFill="1" applyBorder="1" applyAlignment="1">
      <alignment horizontal="left" wrapText="1"/>
    </xf>
    <xf numFmtId="183" fontId="4" fillId="33" borderId="10" xfId="0" applyNumberFormat="1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 shrinkToFit="1"/>
    </xf>
    <xf numFmtId="0" fontId="7" fillId="33" borderId="10" xfId="54" applyFont="1" applyFill="1" applyBorder="1" applyAlignment="1">
      <alignment wrapText="1" shrinkToFit="1"/>
      <protection/>
    </xf>
    <xf numFmtId="0" fontId="4" fillId="33" borderId="0" xfId="54" applyFont="1" applyFill="1" applyBorder="1" applyAlignment="1">
      <alignment horizontal="left" wrapText="1" shrinkToFit="1"/>
      <protection/>
    </xf>
    <xf numFmtId="0" fontId="4" fillId="33" borderId="0" xfId="54" applyFont="1" applyFill="1" applyBorder="1" applyAlignment="1">
      <alignment wrapText="1" shrinkToFit="1"/>
      <protection/>
    </xf>
    <xf numFmtId="0" fontId="7" fillId="33" borderId="10" xfId="0" applyFont="1" applyFill="1" applyBorder="1" applyAlignment="1">
      <alignment horizontal="left" wrapText="1"/>
    </xf>
    <xf numFmtId="183" fontId="13" fillId="33" borderId="16" xfId="0" applyNumberFormat="1" applyFont="1" applyFill="1" applyBorder="1" applyAlignment="1">
      <alignment horizontal="left" vertical="top" wrapText="1"/>
    </xf>
    <xf numFmtId="0" fontId="14" fillId="33" borderId="16" xfId="0" applyNumberFormat="1" applyFont="1" applyFill="1" applyBorder="1" applyAlignment="1">
      <alignment horizontal="left" vertical="top" wrapText="1"/>
    </xf>
    <xf numFmtId="0" fontId="5" fillId="33" borderId="0" xfId="0" applyNumberFormat="1" applyFont="1" applyFill="1" applyBorder="1" applyAlignment="1">
      <alignment horizontal="left" vertical="top" wrapText="1"/>
    </xf>
    <xf numFmtId="49" fontId="5" fillId="33" borderId="0" xfId="0" applyNumberFormat="1" applyFont="1" applyFill="1" applyBorder="1" applyAlignment="1">
      <alignment horizontal="center" vertical="top" wrapText="1"/>
    </xf>
    <xf numFmtId="2" fontId="14" fillId="33" borderId="10" xfId="54" applyNumberFormat="1" applyFont="1" applyFill="1" applyBorder="1" applyAlignment="1">
      <alignment horizontal="left" wrapText="1" shrinkToFit="1"/>
      <protection/>
    </xf>
    <xf numFmtId="2" fontId="13" fillId="33" borderId="17" xfId="54" applyNumberFormat="1" applyFont="1" applyFill="1" applyBorder="1" applyAlignment="1">
      <alignment horizontal="left" wrapText="1" shrinkToFit="1"/>
      <protection/>
    </xf>
    <xf numFmtId="0" fontId="4" fillId="33" borderId="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/>
    </xf>
    <xf numFmtId="182" fontId="4" fillId="33" borderId="0" xfId="0" applyNumberFormat="1" applyFont="1" applyFill="1" applyBorder="1" applyAlignment="1">
      <alignment horizontal="right" wrapText="1"/>
    </xf>
    <xf numFmtId="0" fontId="5" fillId="33" borderId="0" xfId="0" applyFont="1" applyFill="1" applyAlignment="1">
      <alignment wrapText="1"/>
    </xf>
    <xf numFmtId="0" fontId="6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182" fontId="4" fillId="33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182" fontId="4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82" fontId="4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ИзмПрил 3-4-2006-н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2"/>
  <sheetViews>
    <sheetView tabSelected="1" zoomScalePageLayoutView="0" workbookViewId="0" topLeftCell="B1">
      <selection activeCell="C11" sqref="C11"/>
    </sheetView>
  </sheetViews>
  <sheetFormatPr defaultColWidth="8.7109375" defaultRowHeight="19.5" customHeight="1"/>
  <cols>
    <col min="1" max="1" width="4.8515625" style="71" hidden="1" customWidth="1"/>
    <col min="2" max="2" width="54.28125" style="91" customWidth="1"/>
    <col min="3" max="3" width="10.140625" style="92" customWidth="1"/>
    <col min="4" max="4" width="6.421875" style="92" customWidth="1"/>
    <col min="5" max="6" width="6.28125" style="92" customWidth="1"/>
    <col min="7" max="7" width="11.8515625" style="71" customWidth="1"/>
    <col min="8" max="8" width="15.7109375" style="71" customWidth="1"/>
    <col min="9" max="16384" width="8.7109375" style="71" customWidth="1"/>
  </cols>
  <sheetData>
    <row r="1" spans="2:8" s="79" customFormat="1" ht="15" customHeight="1">
      <c r="B1" s="80"/>
      <c r="C1" s="81"/>
      <c r="D1" s="82"/>
      <c r="E1" s="147" t="s">
        <v>198</v>
      </c>
      <c r="F1" s="148"/>
      <c r="G1" s="148"/>
      <c r="H1" s="83"/>
    </row>
    <row r="2" spans="2:8" s="79" customFormat="1" ht="27.75" customHeight="1">
      <c r="B2" s="84" t="s">
        <v>10</v>
      </c>
      <c r="C2" s="150" t="s">
        <v>19</v>
      </c>
      <c r="D2" s="151"/>
      <c r="E2" s="151"/>
      <c r="F2" s="151"/>
      <c r="G2" s="151"/>
      <c r="H2" s="83"/>
    </row>
    <row r="3" spans="2:8" s="79" customFormat="1" ht="15" customHeight="1">
      <c r="B3" s="84"/>
      <c r="C3" s="150" t="s">
        <v>47</v>
      </c>
      <c r="D3" s="151"/>
      <c r="E3" s="151"/>
      <c r="F3" s="151"/>
      <c r="G3" s="151"/>
      <c r="H3" s="83"/>
    </row>
    <row r="4" spans="2:8" s="79" customFormat="1" ht="15" customHeight="1">
      <c r="B4" s="84"/>
      <c r="C4" s="151" t="s">
        <v>15</v>
      </c>
      <c r="D4" s="151"/>
      <c r="E4" s="151"/>
      <c r="F4" s="151"/>
      <c r="G4" s="151"/>
      <c r="H4" s="83"/>
    </row>
    <row r="5" spans="2:8" s="79" customFormat="1" ht="15" customHeight="1">
      <c r="B5" s="84"/>
      <c r="C5" s="152" t="s">
        <v>301</v>
      </c>
      <c r="D5" s="151"/>
      <c r="E5" s="151"/>
      <c r="F5" s="151"/>
      <c r="G5" s="151"/>
      <c r="H5" s="83"/>
    </row>
    <row r="6" spans="2:8" s="79" customFormat="1" ht="15" customHeight="1">
      <c r="B6" s="84"/>
      <c r="C6" s="85"/>
      <c r="D6" s="86"/>
      <c r="E6" s="87"/>
      <c r="F6" s="88"/>
      <c r="G6" s="82"/>
      <c r="H6" s="83"/>
    </row>
    <row r="7" spans="2:8" s="89" customFormat="1" ht="115.5" customHeight="1">
      <c r="B7" s="149" t="s">
        <v>220</v>
      </c>
      <c r="C7" s="149"/>
      <c r="D7" s="149"/>
      <c r="E7" s="149"/>
      <c r="F7" s="149"/>
      <c r="G7" s="149"/>
      <c r="H7" s="90"/>
    </row>
    <row r="8" ht="19.5" customHeight="1" thickBot="1"/>
    <row r="9" spans="1:7" ht="45.75" customHeight="1" thickBot="1">
      <c r="A9" s="93" t="s">
        <v>16</v>
      </c>
      <c r="B9" s="94" t="s">
        <v>0</v>
      </c>
      <c r="C9" s="95" t="s">
        <v>215</v>
      </c>
      <c r="D9" s="95" t="s">
        <v>127</v>
      </c>
      <c r="E9" s="95" t="s">
        <v>214</v>
      </c>
      <c r="F9" s="95" t="s">
        <v>126</v>
      </c>
      <c r="G9" s="96" t="s">
        <v>92</v>
      </c>
    </row>
    <row r="10" spans="1:7" s="77" customFormat="1" ht="19.5" customHeight="1" thickBot="1">
      <c r="A10" s="97">
        <v>1</v>
      </c>
      <c r="B10" s="98" t="s">
        <v>14</v>
      </c>
      <c r="C10" s="30"/>
      <c r="D10" s="30"/>
      <c r="E10" s="30"/>
      <c r="F10" s="30"/>
      <c r="G10" s="28">
        <f>SUM(G11+G25+G54+G91+G101+G118+G124+G143+G165+G206+G218)</f>
        <v>95090.2</v>
      </c>
    </row>
    <row r="11" spans="1:7" s="77" customFormat="1" ht="75" customHeight="1">
      <c r="A11" s="55"/>
      <c r="B11" s="63" t="s">
        <v>172</v>
      </c>
      <c r="C11" s="30" t="s">
        <v>170</v>
      </c>
      <c r="D11" s="30"/>
      <c r="E11" s="30"/>
      <c r="F11" s="30"/>
      <c r="G11" s="28">
        <f>SUM(G12+G20)</f>
        <v>1935.5</v>
      </c>
    </row>
    <row r="12" spans="1:7" s="68" customFormat="1" ht="126" customHeight="1">
      <c r="A12" s="64"/>
      <c r="B12" s="118" t="s">
        <v>280</v>
      </c>
      <c r="C12" s="73" t="s">
        <v>171</v>
      </c>
      <c r="D12" s="73"/>
      <c r="E12" s="73"/>
      <c r="F12" s="73"/>
      <c r="G12" s="67">
        <f>SUM(G13+G16)</f>
        <v>1062.5</v>
      </c>
    </row>
    <row r="13" spans="1:7" ht="80.25" customHeight="1" hidden="1">
      <c r="A13" s="69"/>
      <c r="B13" s="78" t="s">
        <v>179</v>
      </c>
      <c r="C13" s="70" t="s">
        <v>180</v>
      </c>
      <c r="D13" s="70"/>
      <c r="E13" s="70"/>
      <c r="F13" s="70"/>
      <c r="G13" s="26">
        <f>SUM(G14)</f>
        <v>0</v>
      </c>
    </row>
    <row r="14" spans="1:7" ht="39.75" customHeight="1" hidden="1">
      <c r="A14" s="69"/>
      <c r="B14" s="61" t="s">
        <v>176</v>
      </c>
      <c r="C14" s="70" t="s">
        <v>180</v>
      </c>
      <c r="D14" s="70" t="s">
        <v>177</v>
      </c>
      <c r="E14" s="70"/>
      <c r="F14" s="70"/>
      <c r="G14" s="26">
        <f>SUM(G15)</f>
        <v>0</v>
      </c>
    </row>
    <row r="15" spans="1:7" ht="19.5" customHeight="1" hidden="1">
      <c r="A15" s="69"/>
      <c r="B15" s="61" t="s">
        <v>1</v>
      </c>
      <c r="C15" s="70" t="s">
        <v>180</v>
      </c>
      <c r="D15" s="70" t="s">
        <v>177</v>
      </c>
      <c r="E15" s="70" t="s">
        <v>41</v>
      </c>
      <c r="F15" s="70" t="s">
        <v>35</v>
      </c>
      <c r="G15" s="26"/>
    </row>
    <row r="16" spans="1:7" ht="47.25" customHeight="1">
      <c r="A16" s="69"/>
      <c r="B16" s="61" t="s">
        <v>59</v>
      </c>
      <c r="C16" s="70" t="s">
        <v>181</v>
      </c>
      <c r="D16" s="70"/>
      <c r="E16" s="70"/>
      <c r="F16" s="70"/>
      <c r="G16" s="26">
        <f>SUM(G17)</f>
        <v>1062.5</v>
      </c>
    </row>
    <row r="17" spans="1:7" ht="94.5" customHeight="1">
      <c r="A17" s="69"/>
      <c r="B17" s="137" t="s">
        <v>278</v>
      </c>
      <c r="C17" s="70" t="s">
        <v>178</v>
      </c>
      <c r="D17" s="70"/>
      <c r="E17" s="70"/>
      <c r="F17" s="70"/>
      <c r="G17" s="26">
        <f>SUM(G18)</f>
        <v>1062.5</v>
      </c>
    </row>
    <row r="18" spans="1:7" ht="37.5" customHeight="1">
      <c r="A18" s="69"/>
      <c r="B18" s="61" t="s">
        <v>176</v>
      </c>
      <c r="C18" s="70" t="s">
        <v>178</v>
      </c>
      <c r="D18" s="70" t="s">
        <v>177</v>
      </c>
      <c r="E18" s="70"/>
      <c r="F18" s="70"/>
      <c r="G18" s="26">
        <f>SUM(G19)</f>
        <v>1062.5</v>
      </c>
    </row>
    <row r="19" spans="1:7" ht="24" customHeight="1">
      <c r="A19" s="69"/>
      <c r="B19" s="61" t="s">
        <v>1</v>
      </c>
      <c r="C19" s="70" t="s">
        <v>178</v>
      </c>
      <c r="D19" s="70" t="s">
        <v>177</v>
      </c>
      <c r="E19" s="70" t="s">
        <v>41</v>
      </c>
      <c r="F19" s="70" t="s">
        <v>35</v>
      </c>
      <c r="G19" s="26">
        <v>1062.5</v>
      </c>
    </row>
    <row r="20" spans="1:7" s="74" customFormat="1" ht="111" customHeight="1">
      <c r="A20" s="64"/>
      <c r="B20" s="102" t="s">
        <v>281</v>
      </c>
      <c r="C20" s="73" t="s">
        <v>216</v>
      </c>
      <c r="D20" s="73"/>
      <c r="E20" s="73"/>
      <c r="F20" s="73"/>
      <c r="G20" s="67">
        <f>SUM(G21)</f>
        <v>873</v>
      </c>
    </row>
    <row r="21" spans="1:7" ht="47.25" customHeight="1">
      <c r="A21" s="69"/>
      <c r="B21" s="61" t="s">
        <v>59</v>
      </c>
      <c r="C21" s="70" t="s">
        <v>279</v>
      </c>
      <c r="D21" s="70"/>
      <c r="E21" s="70"/>
      <c r="F21" s="70"/>
      <c r="G21" s="26">
        <f>SUM(G22)</f>
        <v>873</v>
      </c>
    </row>
    <row r="22" spans="1:9" s="43" customFormat="1" ht="93" customHeight="1">
      <c r="A22" s="69"/>
      <c r="B22" s="138" t="s">
        <v>276</v>
      </c>
      <c r="C22" s="25" t="s">
        <v>277</v>
      </c>
      <c r="D22" s="25"/>
      <c r="E22" s="25"/>
      <c r="F22" s="25"/>
      <c r="G22" s="26">
        <f>SUM(G23)</f>
        <v>873</v>
      </c>
      <c r="H22" s="139"/>
      <c r="I22" s="140"/>
    </row>
    <row r="23" spans="1:7" s="43" customFormat="1" ht="19.5" customHeight="1">
      <c r="A23" s="69"/>
      <c r="B23" s="61" t="s">
        <v>18</v>
      </c>
      <c r="C23" s="25" t="s">
        <v>277</v>
      </c>
      <c r="D23" s="25" t="s">
        <v>142</v>
      </c>
      <c r="E23" s="25"/>
      <c r="F23" s="25"/>
      <c r="G23" s="26">
        <f>SUM(G24)</f>
        <v>873</v>
      </c>
    </row>
    <row r="24" spans="1:7" s="43" customFormat="1" ht="19.5" customHeight="1">
      <c r="A24" s="69"/>
      <c r="B24" s="61" t="s">
        <v>5</v>
      </c>
      <c r="C24" s="25" t="s">
        <v>277</v>
      </c>
      <c r="D24" s="25" t="s">
        <v>142</v>
      </c>
      <c r="E24" s="25" t="s">
        <v>46</v>
      </c>
      <c r="F24" s="25" t="s">
        <v>33</v>
      </c>
      <c r="G24" s="26">
        <v>873</v>
      </c>
    </row>
    <row r="25" spans="1:7" s="44" customFormat="1" ht="68.25" customHeight="1">
      <c r="A25" s="55"/>
      <c r="B25" s="63" t="s">
        <v>182</v>
      </c>
      <c r="C25" s="30" t="s">
        <v>183</v>
      </c>
      <c r="D25" s="30"/>
      <c r="E25" s="30"/>
      <c r="F25" s="30"/>
      <c r="G25" s="28">
        <f>SUM(G26+G33+G38+G43)</f>
        <v>18106.2</v>
      </c>
    </row>
    <row r="26" spans="1:7" s="68" customFormat="1" ht="84.75" customHeight="1">
      <c r="A26" s="64"/>
      <c r="B26" s="65" t="s">
        <v>187</v>
      </c>
      <c r="C26" s="66" t="s">
        <v>184</v>
      </c>
      <c r="D26" s="66"/>
      <c r="E26" s="66"/>
      <c r="F26" s="66"/>
      <c r="G26" s="67">
        <f>SUM(G27+G29)</f>
        <v>362</v>
      </c>
    </row>
    <row r="27" spans="1:7" ht="73.5" customHeight="1" hidden="1">
      <c r="A27" s="69"/>
      <c r="B27" s="62" t="s">
        <v>95</v>
      </c>
      <c r="C27" s="70" t="s">
        <v>188</v>
      </c>
      <c r="D27" s="70"/>
      <c r="E27" s="70"/>
      <c r="F27" s="70"/>
      <c r="G27" s="26">
        <f>SUM(G28)</f>
        <v>0</v>
      </c>
    </row>
    <row r="28" spans="1:7" ht="43.5" customHeight="1" hidden="1">
      <c r="A28" s="69"/>
      <c r="B28" s="61" t="s">
        <v>176</v>
      </c>
      <c r="C28" s="70" t="s">
        <v>188</v>
      </c>
      <c r="D28" s="70" t="s">
        <v>177</v>
      </c>
      <c r="E28" s="70"/>
      <c r="F28" s="70"/>
      <c r="G28" s="26"/>
    </row>
    <row r="29" spans="1:7" ht="48.75" customHeight="1">
      <c r="A29" s="69"/>
      <c r="B29" s="61" t="s">
        <v>59</v>
      </c>
      <c r="C29" s="70" t="s">
        <v>186</v>
      </c>
      <c r="D29" s="70"/>
      <c r="E29" s="70"/>
      <c r="F29" s="70"/>
      <c r="G29" s="26">
        <f>SUM(G30)</f>
        <v>362</v>
      </c>
    </row>
    <row r="30" spans="1:7" ht="46.5" customHeight="1">
      <c r="A30" s="69"/>
      <c r="B30" s="61" t="s">
        <v>302</v>
      </c>
      <c r="C30" s="25" t="s">
        <v>185</v>
      </c>
      <c r="D30" s="25"/>
      <c r="E30" s="25"/>
      <c r="F30" s="25"/>
      <c r="G30" s="26">
        <f>SUM(G31)</f>
        <v>362</v>
      </c>
    </row>
    <row r="31" spans="1:7" ht="40.5" customHeight="1">
      <c r="A31" s="69"/>
      <c r="B31" s="61" t="s">
        <v>176</v>
      </c>
      <c r="C31" s="25" t="s">
        <v>185</v>
      </c>
      <c r="D31" s="25" t="s">
        <v>177</v>
      </c>
      <c r="E31" s="25"/>
      <c r="F31" s="25"/>
      <c r="G31" s="26">
        <f>SUM(G32)</f>
        <v>362</v>
      </c>
    </row>
    <row r="32" spans="1:7" ht="23.25" customHeight="1">
      <c r="A32" s="69"/>
      <c r="B32" s="61" t="s">
        <v>1</v>
      </c>
      <c r="C32" s="25" t="s">
        <v>185</v>
      </c>
      <c r="D32" s="25" t="s">
        <v>177</v>
      </c>
      <c r="E32" s="25" t="s">
        <v>41</v>
      </c>
      <c r="F32" s="25" t="s">
        <v>35</v>
      </c>
      <c r="G32" s="26">
        <v>362</v>
      </c>
    </row>
    <row r="33" spans="1:7" s="68" customFormat="1" ht="117" customHeight="1">
      <c r="A33" s="64"/>
      <c r="B33" s="72" t="s">
        <v>189</v>
      </c>
      <c r="C33" s="73" t="s">
        <v>190</v>
      </c>
      <c r="D33" s="73"/>
      <c r="E33" s="73"/>
      <c r="F33" s="73"/>
      <c r="G33" s="67">
        <f>SUM(G34)</f>
        <v>82.5</v>
      </c>
    </row>
    <row r="34" spans="1:7" ht="52.5" customHeight="1">
      <c r="A34" s="69"/>
      <c r="B34" s="61" t="s">
        <v>59</v>
      </c>
      <c r="C34" s="25" t="s">
        <v>192</v>
      </c>
      <c r="D34" s="25"/>
      <c r="E34" s="25"/>
      <c r="F34" s="25"/>
      <c r="G34" s="26">
        <f>SUM(G35)</f>
        <v>82.5</v>
      </c>
    </row>
    <row r="35" spans="1:7" ht="90" customHeight="1">
      <c r="A35" s="69"/>
      <c r="B35" s="61" t="s">
        <v>303</v>
      </c>
      <c r="C35" s="25" t="s">
        <v>191</v>
      </c>
      <c r="D35" s="25"/>
      <c r="E35" s="25"/>
      <c r="F35" s="25"/>
      <c r="G35" s="26">
        <f>SUM(G36)</f>
        <v>82.5</v>
      </c>
    </row>
    <row r="36" spans="1:7" ht="39" customHeight="1">
      <c r="A36" s="69"/>
      <c r="B36" s="61" t="s">
        <v>176</v>
      </c>
      <c r="C36" s="25" t="s">
        <v>191</v>
      </c>
      <c r="D36" s="25" t="s">
        <v>177</v>
      </c>
      <c r="E36" s="25"/>
      <c r="F36" s="25"/>
      <c r="G36" s="26">
        <f>SUM(G37)</f>
        <v>82.5</v>
      </c>
    </row>
    <row r="37" spans="1:7" ht="23.25" customHeight="1">
      <c r="A37" s="69"/>
      <c r="B37" s="61" t="s">
        <v>1</v>
      </c>
      <c r="C37" s="25" t="s">
        <v>191</v>
      </c>
      <c r="D37" s="25" t="s">
        <v>177</v>
      </c>
      <c r="E37" s="25" t="s">
        <v>41</v>
      </c>
      <c r="F37" s="25" t="s">
        <v>35</v>
      </c>
      <c r="G37" s="26">
        <v>82.5</v>
      </c>
    </row>
    <row r="38" spans="1:7" s="74" customFormat="1" ht="106.5" customHeight="1">
      <c r="A38" s="64"/>
      <c r="B38" s="65" t="s">
        <v>223</v>
      </c>
      <c r="C38" s="73" t="s">
        <v>199</v>
      </c>
      <c r="D38" s="73"/>
      <c r="E38" s="73"/>
      <c r="F38" s="73"/>
      <c r="G38" s="67">
        <f>SUM(G39)</f>
        <v>175</v>
      </c>
    </row>
    <row r="39" spans="1:8" s="44" customFormat="1" ht="50.25" customHeight="1">
      <c r="A39" s="55"/>
      <c r="B39" s="61" t="s">
        <v>59</v>
      </c>
      <c r="C39" s="25" t="s">
        <v>200</v>
      </c>
      <c r="D39" s="25"/>
      <c r="E39" s="25"/>
      <c r="F39" s="25"/>
      <c r="G39" s="26">
        <f>G40</f>
        <v>175</v>
      </c>
      <c r="H39" s="43"/>
    </row>
    <row r="40" spans="1:8" s="44" customFormat="1" ht="80.25" customHeight="1">
      <c r="A40" s="55"/>
      <c r="B40" s="61" t="s">
        <v>304</v>
      </c>
      <c r="C40" s="25" t="s">
        <v>201</v>
      </c>
      <c r="D40" s="25"/>
      <c r="E40" s="25"/>
      <c r="F40" s="25"/>
      <c r="G40" s="26">
        <f>G41</f>
        <v>175</v>
      </c>
      <c r="H40" s="43"/>
    </row>
    <row r="41" spans="1:8" s="44" customFormat="1" ht="21" customHeight="1">
      <c r="A41" s="55"/>
      <c r="B41" s="61" t="s">
        <v>202</v>
      </c>
      <c r="C41" s="25" t="s">
        <v>201</v>
      </c>
      <c r="D41" s="25" t="s">
        <v>142</v>
      </c>
      <c r="E41" s="25"/>
      <c r="F41" s="25"/>
      <c r="G41" s="26">
        <f>SUM(G42)</f>
        <v>175</v>
      </c>
      <c r="H41" s="43"/>
    </row>
    <row r="42" spans="1:8" s="44" customFormat="1" ht="17.25" customHeight="1">
      <c r="A42" s="55"/>
      <c r="B42" s="61" t="s">
        <v>11</v>
      </c>
      <c r="C42" s="25" t="s">
        <v>201</v>
      </c>
      <c r="D42" s="25" t="s">
        <v>142</v>
      </c>
      <c r="E42" s="25" t="s">
        <v>44</v>
      </c>
      <c r="F42" s="25" t="s">
        <v>33</v>
      </c>
      <c r="G42" s="26">
        <v>175</v>
      </c>
      <c r="H42" s="43"/>
    </row>
    <row r="43" spans="1:7" s="74" customFormat="1" ht="118.5" customHeight="1">
      <c r="A43" s="64"/>
      <c r="B43" s="65" t="s">
        <v>224</v>
      </c>
      <c r="C43" s="73" t="s">
        <v>203</v>
      </c>
      <c r="D43" s="73"/>
      <c r="E43" s="73"/>
      <c r="F43" s="73"/>
      <c r="G43" s="67">
        <f>SUM(G44+G47+G50)</f>
        <v>17486.7</v>
      </c>
    </row>
    <row r="44" spans="1:8" s="44" customFormat="1" ht="123" customHeight="1">
      <c r="A44" s="55"/>
      <c r="B44" s="137" t="s">
        <v>298</v>
      </c>
      <c r="C44" s="25" t="s">
        <v>296</v>
      </c>
      <c r="D44" s="25"/>
      <c r="E44" s="25"/>
      <c r="F44" s="25"/>
      <c r="G44" s="26">
        <f>SUM(G45)</f>
        <v>7054.1</v>
      </c>
      <c r="H44" s="43"/>
    </row>
    <row r="45" spans="1:8" s="44" customFormat="1" ht="19.5" customHeight="1">
      <c r="A45" s="55"/>
      <c r="B45" s="61" t="s">
        <v>202</v>
      </c>
      <c r="C45" s="25" t="s">
        <v>296</v>
      </c>
      <c r="D45" s="25" t="s">
        <v>142</v>
      </c>
      <c r="E45" s="25"/>
      <c r="F45" s="25"/>
      <c r="G45" s="26">
        <f>SUM(G46)</f>
        <v>7054.1</v>
      </c>
      <c r="H45" s="43"/>
    </row>
    <row r="46" spans="1:8" s="44" customFormat="1" ht="17.25" customHeight="1">
      <c r="A46" s="55"/>
      <c r="B46" s="61" t="s">
        <v>11</v>
      </c>
      <c r="C46" s="25" t="s">
        <v>296</v>
      </c>
      <c r="D46" s="25" t="s">
        <v>142</v>
      </c>
      <c r="E46" s="25" t="s">
        <v>44</v>
      </c>
      <c r="F46" s="25" t="s">
        <v>33</v>
      </c>
      <c r="G46" s="26">
        <v>7054.1</v>
      </c>
      <c r="H46" s="43"/>
    </row>
    <row r="47" spans="1:8" s="113" customFormat="1" ht="127.5" customHeight="1">
      <c r="A47" s="111"/>
      <c r="B47" s="114" t="s">
        <v>297</v>
      </c>
      <c r="C47" s="25" t="s">
        <v>295</v>
      </c>
      <c r="D47" s="25"/>
      <c r="E47" s="25"/>
      <c r="F47" s="25"/>
      <c r="G47" s="26">
        <f>PRODUCT(G48)</f>
        <v>3532.6</v>
      </c>
      <c r="H47" s="112"/>
    </row>
    <row r="48" spans="1:8" s="44" customFormat="1" ht="19.5" customHeight="1">
      <c r="A48" s="55"/>
      <c r="B48" s="61" t="s">
        <v>202</v>
      </c>
      <c r="C48" s="25" t="s">
        <v>295</v>
      </c>
      <c r="D48" s="25" t="s">
        <v>142</v>
      </c>
      <c r="E48" s="25"/>
      <c r="F48" s="25"/>
      <c r="G48" s="26">
        <f>SUM(G49)</f>
        <v>3532.6</v>
      </c>
      <c r="H48" s="43"/>
    </row>
    <row r="49" spans="1:8" s="44" customFormat="1" ht="17.25" customHeight="1">
      <c r="A49" s="55"/>
      <c r="B49" s="61" t="s">
        <v>11</v>
      </c>
      <c r="C49" s="25" t="s">
        <v>295</v>
      </c>
      <c r="D49" s="25" t="s">
        <v>142</v>
      </c>
      <c r="E49" s="25" t="s">
        <v>44</v>
      </c>
      <c r="F49" s="25" t="s">
        <v>33</v>
      </c>
      <c r="G49" s="26">
        <v>3532.6</v>
      </c>
      <c r="H49" s="43"/>
    </row>
    <row r="50" spans="1:8" s="44" customFormat="1" ht="55.5" customHeight="1">
      <c r="A50" s="55"/>
      <c r="B50" s="61" t="s">
        <v>59</v>
      </c>
      <c r="C50" s="25" t="s">
        <v>204</v>
      </c>
      <c r="D50" s="25"/>
      <c r="E50" s="25"/>
      <c r="F50" s="25"/>
      <c r="G50" s="26">
        <f>SUM(G51)</f>
        <v>6900</v>
      </c>
      <c r="H50" s="43"/>
    </row>
    <row r="51" spans="1:8" s="44" customFormat="1" ht="120.75" customHeight="1">
      <c r="A51" s="55"/>
      <c r="B51" s="75" t="s">
        <v>299</v>
      </c>
      <c r="C51" s="25" t="s">
        <v>295</v>
      </c>
      <c r="D51" s="25"/>
      <c r="E51" s="25"/>
      <c r="F51" s="25"/>
      <c r="G51" s="26">
        <f>SUM(G52)</f>
        <v>6900</v>
      </c>
      <c r="H51" s="43"/>
    </row>
    <row r="52" spans="1:8" s="44" customFormat="1" ht="19.5" customHeight="1">
      <c r="A52" s="55"/>
      <c r="B52" s="61" t="s">
        <v>202</v>
      </c>
      <c r="C52" s="25" t="s">
        <v>295</v>
      </c>
      <c r="D52" s="25" t="s">
        <v>142</v>
      </c>
      <c r="E52" s="25"/>
      <c r="F52" s="25"/>
      <c r="G52" s="26">
        <f>SUM(G53)</f>
        <v>6900</v>
      </c>
      <c r="H52" s="43"/>
    </row>
    <row r="53" spans="1:8" s="44" customFormat="1" ht="17.25" customHeight="1">
      <c r="A53" s="55"/>
      <c r="B53" s="61" t="s">
        <v>11</v>
      </c>
      <c r="C53" s="25" t="s">
        <v>295</v>
      </c>
      <c r="D53" s="25" t="s">
        <v>142</v>
      </c>
      <c r="E53" s="25" t="s">
        <v>44</v>
      </c>
      <c r="F53" s="25" t="s">
        <v>33</v>
      </c>
      <c r="G53" s="26">
        <v>6900</v>
      </c>
      <c r="H53" s="43"/>
    </row>
    <row r="54" spans="1:7" s="44" customFormat="1" ht="81.75" customHeight="1">
      <c r="A54" s="55"/>
      <c r="B54" s="63" t="s">
        <v>156</v>
      </c>
      <c r="C54" s="30" t="s">
        <v>157</v>
      </c>
      <c r="D54" s="30"/>
      <c r="E54" s="30"/>
      <c r="F54" s="30"/>
      <c r="G54" s="28">
        <f>SUM(G55+G77+G84)</f>
        <v>18796.399999999998</v>
      </c>
    </row>
    <row r="55" spans="1:7" s="74" customFormat="1" ht="90.75" customHeight="1">
      <c r="A55" s="64"/>
      <c r="B55" s="65" t="s">
        <v>282</v>
      </c>
      <c r="C55" s="73" t="s">
        <v>159</v>
      </c>
      <c r="D55" s="73"/>
      <c r="E55" s="73"/>
      <c r="F55" s="73"/>
      <c r="G55" s="67">
        <f>SUM(G56+G60+G64+G68+G71+G74)</f>
        <v>14040.399999999998</v>
      </c>
    </row>
    <row r="56" spans="1:7" s="44" customFormat="1" ht="17.25" customHeight="1">
      <c r="A56" s="55"/>
      <c r="B56" s="76" t="s">
        <v>69</v>
      </c>
      <c r="C56" s="70" t="s">
        <v>160</v>
      </c>
      <c r="D56" s="70" t="s">
        <v>32</v>
      </c>
      <c r="E56" s="25"/>
      <c r="F56" s="25"/>
      <c r="G56" s="26">
        <f>G57</f>
        <v>1207.8</v>
      </c>
    </row>
    <row r="57" spans="1:7" s="44" customFormat="1" ht="62.25" customHeight="1">
      <c r="A57" s="55"/>
      <c r="B57" s="76" t="s">
        <v>305</v>
      </c>
      <c r="C57" s="70" t="s">
        <v>161</v>
      </c>
      <c r="D57" s="70"/>
      <c r="E57" s="25"/>
      <c r="F57" s="25"/>
      <c r="G57" s="26">
        <f>SUM(G58)</f>
        <v>1207.8</v>
      </c>
    </row>
    <row r="58" spans="1:7" s="44" customFormat="1" ht="21.75" customHeight="1">
      <c r="A58" s="55"/>
      <c r="B58" s="76" t="s">
        <v>162</v>
      </c>
      <c r="C58" s="70" t="s">
        <v>161</v>
      </c>
      <c r="D58" s="70" t="s">
        <v>163</v>
      </c>
      <c r="E58" s="25"/>
      <c r="F58" s="25"/>
      <c r="G58" s="26">
        <f>SUM(G59)</f>
        <v>1207.8</v>
      </c>
    </row>
    <row r="59" spans="1:7" s="44" customFormat="1" ht="21.75" customHeight="1">
      <c r="A59" s="55"/>
      <c r="B59" s="76" t="s">
        <v>5</v>
      </c>
      <c r="C59" s="70" t="s">
        <v>161</v>
      </c>
      <c r="D59" s="70" t="s">
        <v>163</v>
      </c>
      <c r="E59" s="25" t="s">
        <v>46</v>
      </c>
      <c r="F59" s="25" t="s">
        <v>33</v>
      </c>
      <c r="G59" s="26">
        <v>1207.8</v>
      </c>
    </row>
    <row r="60" spans="1:7" s="44" customFormat="1" ht="19.5" customHeight="1">
      <c r="A60" s="55"/>
      <c r="B60" s="61" t="s">
        <v>87</v>
      </c>
      <c r="C60" s="70" t="s">
        <v>165</v>
      </c>
      <c r="D60" s="70"/>
      <c r="E60" s="25"/>
      <c r="F60" s="25"/>
      <c r="G60" s="26">
        <f>SUM(G61)</f>
        <v>11003.8</v>
      </c>
    </row>
    <row r="61" spans="1:7" s="44" customFormat="1" ht="63" customHeight="1">
      <c r="A61" s="55"/>
      <c r="B61" s="76" t="s">
        <v>306</v>
      </c>
      <c r="C61" s="70" t="s">
        <v>166</v>
      </c>
      <c r="D61" s="70"/>
      <c r="E61" s="25"/>
      <c r="F61" s="25"/>
      <c r="G61" s="26">
        <f>SUM(G62)</f>
        <v>11003.8</v>
      </c>
    </row>
    <row r="62" spans="1:7" s="44" customFormat="1" ht="17.25" customHeight="1">
      <c r="A62" s="55"/>
      <c r="B62" s="76" t="s">
        <v>162</v>
      </c>
      <c r="C62" s="70" t="s">
        <v>166</v>
      </c>
      <c r="D62" s="70" t="s">
        <v>163</v>
      </c>
      <c r="E62" s="25"/>
      <c r="F62" s="25"/>
      <c r="G62" s="26">
        <f>SUM(G63)</f>
        <v>11003.8</v>
      </c>
    </row>
    <row r="63" spans="1:7" s="44" customFormat="1" ht="17.25" customHeight="1">
      <c r="A63" s="55"/>
      <c r="B63" s="76" t="s">
        <v>5</v>
      </c>
      <c r="C63" s="70" t="s">
        <v>166</v>
      </c>
      <c r="D63" s="70" t="s">
        <v>163</v>
      </c>
      <c r="E63" s="25" t="s">
        <v>46</v>
      </c>
      <c r="F63" s="25" t="s">
        <v>33</v>
      </c>
      <c r="G63" s="26">
        <v>11003.8</v>
      </c>
    </row>
    <row r="64" spans="1:7" s="44" customFormat="1" ht="18" customHeight="1">
      <c r="A64" s="55"/>
      <c r="B64" s="61" t="s">
        <v>326</v>
      </c>
      <c r="C64" s="70" t="s">
        <v>210</v>
      </c>
      <c r="D64" s="70"/>
      <c r="E64" s="25"/>
      <c r="F64" s="25"/>
      <c r="G64" s="26">
        <f>SUM(G65)</f>
        <v>1828.8</v>
      </c>
    </row>
    <row r="65" spans="1:7" s="44" customFormat="1" ht="64.5" customHeight="1">
      <c r="A65" s="55"/>
      <c r="B65" s="76" t="s">
        <v>325</v>
      </c>
      <c r="C65" s="70" t="s">
        <v>211</v>
      </c>
      <c r="D65" s="70"/>
      <c r="E65" s="25"/>
      <c r="F65" s="25"/>
      <c r="G65" s="26">
        <f>SUM(G66)</f>
        <v>1828.8</v>
      </c>
    </row>
    <row r="66" spans="1:7" s="44" customFormat="1" ht="17.25" customHeight="1">
      <c r="A66" s="55"/>
      <c r="B66" s="76" t="s">
        <v>162</v>
      </c>
      <c r="C66" s="70" t="s">
        <v>211</v>
      </c>
      <c r="D66" s="70" t="s">
        <v>163</v>
      </c>
      <c r="E66" s="25"/>
      <c r="F66" s="25"/>
      <c r="G66" s="26">
        <f>SUM(G67)</f>
        <v>1828.8</v>
      </c>
    </row>
    <row r="67" spans="1:7" s="44" customFormat="1" ht="17.25" customHeight="1">
      <c r="A67" s="55"/>
      <c r="B67" s="76" t="s">
        <v>5</v>
      </c>
      <c r="C67" s="70" t="s">
        <v>211</v>
      </c>
      <c r="D67" s="70" t="s">
        <v>163</v>
      </c>
      <c r="E67" s="25" t="s">
        <v>46</v>
      </c>
      <c r="F67" s="25" t="s">
        <v>33</v>
      </c>
      <c r="G67" s="26">
        <v>1828.8</v>
      </c>
    </row>
    <row r="68" spans="1:7" s="43" customFormat="1" ht="114" customHeight="1" hidden="1">
      <c r="A68" s="69"/>
      <c r="B68" s="78" t="s">
        <v>168</v>
      </c>
      <c r="C68" s="70" t="s">
        <v>164</v>
      </c>
      <c r="D68" s="70"/>
      <c r="E68" s="25"/>
      <c r="F68" s="25"/>
      <c r="G68" s="26">
        <f>G69</f>
        <v>0</v>
      </c>
    </row>
    <row r="69" spans="1:7" s="43" customFormat="1" ht="21" customHeight="1" hidden="1">
      <c r="A69" s="69"/>
      <c r="B69" s="76" t="s">
        <v>162</v>
      </c>
      <c r="C69" s="70" t="s">
        <v>164</v>
      </c>
      <c r="D69" s="70" t="s">
        <v>163</v>
      </c>
      <c r="E69" s="25"/>
      <c r="F69" s="25"/>
      <c r="G69" s="26">
        <f>SUM(G70)</f>
        <v>0</v>
      </c>
    </row>
    <row r="70" spans="1:7" s="43" customFormat="1" ht="21" customHeight="1" hidden="1">
      <c r="A70" s="69"/>
      <c r="B70" s="76" t="s">
        <v>5</v>
      </c>
      <c r="C70" s="70" t="s">
        <v>164</v>
      </c>
      <c r="D70" s="70" t="s">
        <v>163</v>
      </c>
      <c r="E70" s="25" t="s">
        <v>46</v>
      </c>
      <c r="F70" s="25" t="s">
        <v>33</v>
      </c>
      <c r="G70" s="26"/>
    </row>
    <row r="71" spans="1:7" s="43" customFormat="1" ht="114.75" customHeight="1" hidden="1">
      <c r="A71" s="69"/>
      <c r="B71" s="78" t="s">
        <v>169</v>
      </c>
      <c r="C71" s="70" t="s">
        <v>164</v>
      </c>
      <c r="D71" s="70"/>
      <c r="E71" s="25"/>
      <c r="F71" s="25"/>
      <c r="G71" s="26">
        <f>G72</f>
        <v>0</v>
      </c>
    </row>
    <row r="72" spans="1:7" s="43" customFormat="1" ht="21" customHeight="1" hidden="1">
      <c r="A72" s="69"/>
      <c r="B72" s="76" t="s">
        <v>162</v>
      </c>
      <c r="C72" s="70" t="s">
        <v>164</v>
      </c>
      <c r="D72" s="70" t="s">
        <v>163</v>
      </c>
      <c r="E72" s="25"/>
      <c r="F72" s="25"/>
      <c r="G72" s="26">
        <f>SUM(G73)</f>
        <v>0</v>
      </c>
    </row>
    <row r="73" spans="1:7" s="43" customFormat="1" ht="21" customHeight="1" hidden="1">
      <c r="A73" s="69"/>
      <c r="B73" s="76" t="s">
        <v>5</v>
      </c>
      <c r="C73" s="70" t="s">
        <v>164</v>
      </c>
      <c r="D73" s="70" t="s">
        <v>163</v>
      </c>
      <c r="E73" s="25" t="s">
        <v>46</v>
      </c>
      <c r="F73" s="25" t="s">
        <v>33</v>
      </c>
      <c r="G73" s="26"/>
    </row>
    <row r="74" spans="1:7" s="43" customFormat="1" ht="68.25" customHeight="1" hidden="1">
      <c r="A74" s="69"/>
      <c r="B74" s="62" t="s">
        <v>99</v>
      </c>
      <c r="C74" s="70" t="s">
        <v>167</v>
      </c>
      <c r="D74" s="70"/>
      <c r="E74" s="25"/>
      <c r="F74" s="25"/>
      <c r="G74" s="26">
        <f>SUM(G75)</f>
        <v>0</v>
      </c>
    </row>
    <row r="75" spans="1:7" s="43" customFormat="1" ht="20.25" customHeight="1" hidden="1">
      <c r="A75" s="69"/>
      <c r="B75" s="76" t="s">
        <v>162</v>
      </c>
      <c r="C75" s="70" t="s">
        <v>167</v>
      </c>
      <c r="D75" s="70" t="s">
        <v>163</v>
      </c>
      <c r="E75" s="25"/>
      <c r="F75" s="25"/>
      <c r="G75" s="26">
        <f>SUM(G76)</f>
        <v>0</v>
      </c>
    </row>
    <row r="76" spans="1:7" s="43" customFormat="1" ht="20.25" customHeight="1" hidden="1">
      <c r="A76" s="69"/>
      <c r="B76" s="76" t="s">
        <v>5</v>
      </c>
      <c r="C76" s="70" t="s">
        <v>167</v>
      </c>
      <c r="D76" s="70" t="s">
        <v>163</v>
      </c>
      <c r="E76" s="25" t="s">
        <v>46</v>
      </c>
      <c r="F76" s="25" t="s">
        <v>33</v>
      </c>
      <c r="G76" s="26"/>
    </row>
    <row r="77" spans="1:7" s="68" customFormat="1" ht="93" customHeight="1">
      <c r="A77" s="64"/>
      <c r="B77" s="65" t="s">
        <v>283</v>
      </c>
      <c r="C77" s="73" t="s">
        <v>193</v>
      </c>
      <c r="D77" s="73"/>
      <c r="E77" s="73"/>
      <c r="F77" s="73"/>
      <c r="G77" s="67">
        <f>SUM(G78+G81)</f>
        <v>4504</v>
      </c>
    </row>
    <row r="78" spans="1:7" ht="62.25" customHeight="1">
      <c r="A78" s="69"/>
      <c r="B78" s="76" t="s">
        <v>307</v>
      </c>
      <c r="C78" s="70" t="s">
        <v>194</v>
      </c>
      <c r="D78" s="70"/>
      <c r="E78" s="25"/>
      <c r="F78" s="25"/>
      <c r="G78" s="26">
        <f>SUM(G79)</f>
        <v>4504</v>
      </c>
    </row>
    <row r="79" spans="1:7" ht="24.75" customHeight="1">
      <c r="A79" s="69"/>
      <c r="B79" s="76" t="s">
        <v>162</v>
      </c>
      <c r="C79" s="70" t="s">
        <v>194</v>
      </c>
      <c r="D79" s="70" t="s">
        <v>163</v>
      </c>
      <c r="E79" s="25"/>
      <c r="F79" s="25"/>
      <c r="G79" s="26">
        <f>SUM(G80)</f>
        <v>4504</v>
      </c>
    </row>
    <row r="80" spans="1:7" ht="24.75" customHeight="1">
      <c r="A80" s="69"/>
      <c r="B80" s="61" t="s">
        <v>90</v>
      </c>
      <c r="C80" s="70" t="s">
        <v>194</v>
      </c>
      <c r="D80" s="70" t="s">
        <v>163</v>
      </c>
      <c r="E80" s="25" t="s">
        <v>37</v>
      </c>
      <c r="F80" s="25" t="s">
        <v>33</v>
      </c>
      <c r="G80" s="26">
        <v>4504</v>
      </c>
    </row>
    <row r="81" spans="1:7" ht="83.25" customHeight="1" hidden="1">
      <c r="A81" s="69"/>
      <c r="B81" s="62" t="s">
        <v>100</v>
      </c>
      <c r="C81" s="70" t="s">
        <v>195</v>
      </c>
      <c r="D81" s="70"/>
      <c r="E81" s="25"/>
      <c r="F81" s="25"/>
      <c r="G81" s="26">
        <f>SUM(G82)</f>
        <v>0</v>
      </c>
    </row>
    <row r="82" spans="1:7" ht="19.5" customHeight="1" hidden="1">
      <c r="A82" s="69"/>
      <c r="B82" s="76" t="s">
        <v>162</v>
      </c>
      <c r="C82" s="70" t="s">
        <v>195</v>
      </c>
      <c r="D82" s="70" t="s">
        <v>163</v>
      </c>
      <c r="E82" s="25"/>
      <c r="F82" s="25"/>
      <c r="G82" s="26">
        <f>SUM(G83)</f>
        <v>0</v>
      </c>
    </row>
    <row r="83" spans="1:7" ht="19.5" customHeight="1" hidden="1">
      <c r="A83" s="69"/>
      <c r="B83" s="61" t="s">
        <v>90</v>
      </c>
      <c r="C83" s="70" t="s">
        <v>195</v>
      </c>
      <c r="D83" s="70" t="s">
        <v>163</v>
      </c>
      <c r="E83" s="25" t="s">
        <v>37</v>
      </c>
      <c r="F83" s="25" t="s">
        <v>33</v>
      </c>
      <c r="G83" s="26"/>
    </row>
    <row r="84" spans="1:7" s="74" customFormat="1" ht="92.25" customHeight="1">
      <c r="A84" s="64"/>
      <c r="B84" s="65" t="s">
        <v>284</v>
      </c>
      <c r="C84" s="73" t="s">
        <v>158</v>
      </c>
      <c r="D84" s="73"/>
      <c r="E84" s="73"/>
      <c r="F84" s="73"/>
      <c r="G84" s="67">
        <f>SUM(G85+G88)</f>
        <v>252</v>
      </c>
    </row>
    <row r="85" spans="1:7" s="43" customFormat="1" ht="138" customHeight="1">
      <c r="A85" s="69"/>
      <c r="B85" s="62" t="s">
        <v>226</v>
      </c>
      <c r="C85" s="25" t="s">
        <v>225</v>
      </c>
      <c r="D85" s="25"/>
      <c r="E85" s="25"/>
      <c r="F85" s="25"/>
      <c r="G85" s="26">
        <f>SUM(G86)</f>
        <v>152</v>
      </c>
    </row>
    <row r="86" spans="1:7" s="44" customFormat="1" ht="31.5" customHeight="1">
      <c r="A86" s="55"/>
      <c r="B86" s="61" t="s">
        <v>109</v>
      </c>
      <c r="C86" s="25" t="s">
        <v>225</v>
      </c>
      <c r="D86" s="25" t="s">
        <v>110</v>
      </c>
      <c r="E86" s="25"/>
      <c r="F86" s="25"/>
      <c r="G86" s="26">
        <f>SUM(G87)</f>
        <v>152</v>
      </c>
    </row>
    <row r="87" spans="1:7" s="44" customFormat="1" ht="23.25" customHeight="1">
      <c r="A87" s="55"/>
      <c r="B87" s="62" t="s">
        <v>28</v>
      </c>
      <c r="C87" s="25" t="s">
        <v>225</v>
      </c>
      <c r="D87" s="25" t="s">
        <v>110</v>
      </c>
      <c r="E87" s="25" t="s">
        <v>45</v>
      </c>
      <c r="F87" s="25" t="s">
        <v>45</v>
      </c>
      <c r="G87" s="26">
        <v>152</v>
      </c>
    </row>
    <row r="88" spans="1:7" s="43" customFormat="1" ht="127.5" customHeight="1">
      <c r="A88" s="69"/>
      <c r="B88" s="62" t="s">
        <v>227</v>
      </c>
      <c r="C88" s="25" t="s">
        <v>228</v>
      </c>
      <c r="D88" s="25"/>
      <c r="E88" s="25"/>
      <c r="F88" s="25"/>
      <c r="G88" s="26">
        <f>SUM(G89)</f>
        <v>100</v>
      </c>
    </row>
    <row r="89" spans="1:7" s="44" customFormat="1" ht="31.5" customHeight="1">
      <c r="A89" s="55"/>
      <c r="B89" s="61" t="s">
        <v>109</v>
      </c>
      <c r="C89" s="25" t="s">
        <v>228</v>
      </c>
      <c r="D89" s="25" t="s">
        <v>110</v>
      </c>
      <c r="E89" s="25"/>
      <c r="F89" s="25"/>
      <c r="G89" s="26">
        <f>SUM(G90)</f>
        <v>100</v>
      </c>
    </row>
    <row r="90" spans="1:7" s="44" customFormat="1" ht="23.25" customHeight="1">
      <c r="A90" s="55"/>
      <c r="B90" s="62" t="s">
        <v>28</v>
      </c>
      <c r="C90" s="25" t="s">
        <v>228</v>
      </c>
      <c r="D90" s="25" t="s">
        <v>110</v>
      </c>
      <c r="E90" s="25" t="s">
        <v>45</v>
      </c>
      <c r="F90" s="25" t="s">
        <v>45</v>
      </c>
      <c r="G90" s="26">
        <v>100</v>
      </c>
    </row>
    <row r="91" spans="1:7" s="44" customFormat="1" ht="33" customHeight="1">
      <c r="A91" s="55"/>
      <c r="B91" s="63" t="s">
        <v>196</v>
      </c>
      <c r="C91" s="30" t="s">
        <v>197</v>
      </c>
      <c r="D91" s="30"/>
      <c r="E91" s="30"/>
      <c r="F91" s="30"/>
      <c r="G91" s="28">
        <f>SUM(G92+G95+G98)</f>
        <v>416</v>
      </c>
    </row>
    <row r="92" spans="1:8" s="44" customFormat="1" ht="60.75" customHeight="1">
      <c r="A92" s="55"/>
      <c r="B92" s="62" t="s">
        <v>229</v>
      </c>
      <c r="C92" s="25" t="s">
        <v>230</v>
      </c>
      <c r="D92" s="25"/>
      <c r="E92" s="25"/>
      <c r="F92" s="25"/>
      <c r="G92" s="26">
        <f>SUM(G93)</f>
        <v>125</v>
      </c>
      <c r="H92" s="43"/>
    </row>
    <row r="93" spans="1:8" s="44" customFormat="1" ht="37.5" customHeight="1">
      <c r="A93" s="55"/>
      <c r="B93" s="61" t="s">
        <v>109</v>
      </c>
      <c r="C93" s="25" t="s">
        <v>230</v>
      </c>
      <c r="D93" s="25" t="s">
        <v>110</v>
      </c>
      <c r="E93" s="25"/>
      <c r="F93" s="25"/>
      <c r="G93" s="26">
        <f>SUM(G94)</f>
        <v>125</v>
      </c>
      <c r="H93" s="43"/>
    </row>
    <row r="94" spans="1:8" s="44" customFormat="1" ht="21.75" customHeight="1">
      <c r="A94" s="55"/>
      <c r="B94" s="61" t="s">
        <v>60</v>
      </c>
      <c r="C94" s="25" t="s">
        <v>230</v>
      </c>
      <c r="D94" s="25" t="s">
        <v>110</v>
      </c>
      <c r="E94" s="25" t="s">
        <v>33</v>
      </c>
      <c r="F94" s="25" t="s">
        <v>39</v>
      </c>
      <c r="G94" s="26">
        <v>125</v>
      </c>
      <c r="H94" s="43"/>
    </row>
    <row r="95" spans="1:8" s="44" customFormat="1" ht="77.25" customHeight="1">
      <c r="A95" s="55"/>
      <c r="B95" s="62" t="s">
        <v>231</v>
      </c>
      <c r="C95" s="25" t="s">
        <v>232</v>
      </c>
      <c r="D95" s="25"/>
      <c r="E95" s="25"/>
      <c r="F95" s="25"/>
      <c r="G95" s="26">
        <f>SUM(G96)</f>
        <v>186</v>
      </c>
      <c r="H95" s="43"/>
    </row>
    <row r="96" spans="1:8" s="44" customFormat="1" ht="37.5" customHeight="1">
      <c r="A96" s="55"/>
      <c r="B96" s="61" t="s">
        <v>109</v>
      </c>
      <c r="C96" s="25" t="s">
        <v>232</v>
      </c>
      <c r="D96" s="25" t="s">
        <v>110</v>
      </c>
      <c r="E96" s="25"/>
      <c r="F96" s="25"/>
      <c r="G96" s="26">
        <f>SUM(G97)</f>
        <v>186</v>
      </c>
      <c r="H96" s="43"/>
    </row>
    <row r="97" spans="1:8" s="44" customFormat="1" ht="21.75" customHeight="1">
      <c r="A97" s="55"/>
      <c r="B97" s="61" t="s">
        <v>60</v>
      </c>
      <c r="C97" s="25" t="s">
        <v>232</v>
      </c>
      <c r="D97" s="25" t="s">
        <v>110</v>
      </c>
      <c r="E97" s="25" t="s">
        <v>33</v>
      </c>
      <c r="F97" s="25" t="s">
        <v>39</v>
      </c>
      <c r="G97" s="26">
        <v>186</v>
      </c>
      <c r="H97" s="43"/>
    </row>
    <row r="98" spans="1:8" s="44" customFormat="1" ht="33" customHeight="1">
      <c r="A98" s="55"/>
      <c r="B98" s="62" t="s">
        <v>234</v>
      </c>
      <c r="C98" s="25" t="s">
        <v>233</v>
      </c>
      <c r="D98" s="25"/>
      <c r="E98" s="25"/>
      <c r="F98" s="25"/>
      <c r="G98" s="26">
        <f>SUM(G99)</f>
        <v>105</v>
      </c>
      <c r="H98" s="43"/>
    </row>
    <row r="99" spans="1:8" s="44" customFormat="1" ht="37.5" customHeight="1">
      <c r="A99" s="55"/>
      <c r="B99" s="61" t="s">
        <v>109</v>
      </c>
      <c r="C99" s="25" t="s">
        <v>233</v>
      </c>
      <c r="D99" s="25" t="s">
        <v>110</v>
      </c>
      <c r="E99" s="25"/>
      <c r="F99" s="25"/>
      <c r="G99" s="26">
        <f>SUM(G100)</f>
        <v>105</v>
      </c>
      <c r="H99" s="43"/>
    </row>
    <row r="100" spans="1:8" s="44" customFormat="1" ht="21.75" customHeight="1">
      <c r="A100" s="55"/>
      <c r="B100" s="61" t="s">
        <v>60</v>
      </c>
      <c r="C100" s="25" t="s">
        <v>233</v>
      </c>
      <c r="D100" s="25" t="s">
        <v>110</v>
      </c>
      <c r="E100" s="25" t="s">
        <v>33</v>
      </c>
      <c r="F100" s="25" t="s">
        <v>39</v>
      </c>
      <c r="G100" s="26">
        <v>105</v>
      </c>
      <c r="H100" s="43"/>
    </row>
    <row r="101" spans="1:7" s="68" customFormat="1" ht="19.5" customHeight="1">
      <c r="A101" s="64"/>
      <c r="B101" s="99" t="s">
        <v>116</v>
      </c>
      <c r="C101" s="30" t="s">
        <v>117</v>
      </c>
      <c r="D101" s="30"/>
      <c r="E101" s="30"/>
      <c r="F101" s="30"/>
      <c r="G101" s="28">
        <f>SUM(G102+G106+G110+G114)</f>
        <v>1440.4</v>
      </c>
    </row>
    <row r="102" spans="1:7" s="68" customFormat="1" ht="63.75" customHeight="1">
      <c r="A102" s="64"/>
      <c r="B102" s="65" t="s">
        <v>235</v>
      </c>
      <c r="C102" s="73" t="s">
        <v>118</v>
      </c>
      <c r="D102" s="73"/>
      <c r="E102" s="73"/>
      <c r="F102" s="73"/>
      <c r="G102" s="67">
        <f>SUM(G103)</f>
        <v>740.4</v>
      </c>
    </row>
    <row r="103" spans="1:7" ht="73.5" customHeight="1">
      <c r="A103" s="43"/>
      <c r="B103" s="61" t="s">
        <v>237</v>
      </c>
      <c r="C103" s="25" t="s">
        <v>236</v>
      </c>
      <c r="D103" s="25"/>
      <c r="E103" s="25"/>
      <c r="F103" s="25"/>
      <c r="G103" s="26">
        <f>SUM(G104)</f>
        <v>740.4</v>
      </c>
    </row>
    <row r="104" spans="1:7" ht="39" customHeight="1">
      <c r="A104" s="43"/>
      <c r="B104" s="61" t="s">
        <v>109</v>
      </c>
      <c r="C104" s="25" t="s">
        <v>236</v>
      </c>
      <c r="D104" s="25" t="s">
        <v>110</v>
      </c>
      <c r="E104" s="25"/>
      <c r="F104" s="25"/>
      <c r="G104" s="26">
        <f>SUM(G105)</f>
        <v>740.4</v>
      </c>
    </row>
    <row r="105" spans="1:7" ht="36.75" customHeight="1">
      <c r="A105" s="43"/>
      <c r="B105" s="61" t="s">
        <v>22</v>
      </c>
      <c r="C105" s="25" t="s">
        <v>236</v>
      </c>
      <c r="D105" s="25" t="s">
        <v>110</v>
      </c>
      <c r="E105" s="25" t="s">
        <v>35</v>
      </c>
      <c r="F105" s="25" t="s">
        <v>40</v>
      </c>
      <c r="G105" s="26">
        <v>740.4</v>
      </c>
    </row>
    <row r="106" spans="1:7" s="68" customFormat="1" ht="79.5" customHeight="1">
      <c r="A106" s="74"/>
      <c r="B106" s="65" t="s">
        <v>240</v>
      </c>
      <c r="C106" s="73" t="s">
        <v>119</v>
      </c>
      <c r="D106" s="73"/>
      <c r="E106" s="73"/>
      <c r="F106" s="73"/>
      <c r="G106" s="67">
        <f>SUM(G107)</f>
        <v>100</v>
      </c>
    </row>
    <row r="107" spans="1:7" ht="73.5" customHeight="1">
      <c r="A107" s="43"/>
      <c r="B107" s="61" t="s">
        <v>239</v>
      </c>
      <c r="C107" s="25" t="s">
        <v>238</v>
      </c>
      <c r="D107" s="25"/>
      <c r="E107" s="25"/>
      <c r="F107" s="25"/>
      <c r="G107" s="26">
        <f>SUM(G108)</f>
        <v>100</v>
      </c>
    </row>
    <row r="108" spans="1:7" ht="36.75" customHeight="1">
      <c r="A108" s="43"/>
      <c r="B108" s="61" t="s">
        <v>109</v>
      </c>
      <c r="C108" s="25" t="s">
        <v>238</v>
      </c>
      <c r="D108" s="25" t="s">
        <v>110</v>
      </c>
      <c r="E108" s="25"/>
      <c r="F108" s="25"/>
      <c r="G108" s="26">
        <f>SUM(G109)</f>
        <v>100</v>
      </c>
    </row>
    <row r="109" spans="1:7" ht="22.5" customHeight="1">
      <c r="A109" s="43"/>
      <c r="B109" s="61" t="s">
        <v>217</v>
      </c>
      <c r="C109" s="25" t="s">
        <v>238</v>
      </c>
      <c r="D109" s="25" t="s">
        <v>110</v>
      </c>
      <c r="E109" s="25" t="s">
        <v>44</v>
      </c>
      <c r="F109" s="25" t="s">
        <v>35</v>
      </c>
      <c r="G109" s="26">
        <v>100</v>
      </c>
    </row>
    <row r="110" spans="1:7" s="68" customFormat="1" ht="57.75" customHeight="1">
      <c r="A110" s="74"/>
      <c r="B110" s="65" t="s">
        <v>241</v>
      </c>
      <c r="C110" s="73" t="s">
        <v>120</v>
      </c>
      <c r="D110" s="73"/>
      <c r="E110" s="73"/>
      <c r="F110" s="73"/>
      <c r="G110" s="67">
        <f>SUM(G111)</f>
        <v>500</v>
      </c>
    </row>
    <row r="111" spans="1:7" ht="78" customHeight="1">
      <c r="A111" s="43"/>
      <c r="B111" s="61" t="s">
        <v>243</v>
      </c>
      <c r="C111" s="25" t="s">
        <v>242</v>
      </c>
      <c r="D111" s="25"/>
      <c r="E111" s="25"/>
      <c r="F111" s="25"/>
      <c r="G111" s="26">
        <f>SUM(G112)</f>
        <v>500</v>
      </c>
    </row>
    <row r="112" spans="1:7" ht="34.5" customHeight="1">
      <c r="A112" s="43"/>
      <c r="B112" s="61" t="s">
        <v>109</v>
      </c>
      <c r="C112" s="25" t="s">
        <v>242</v>
      </c>
      <c r="D112" s="25" t="s">
        <v>110</v>
      </c>
      <c r="E112" s="25"/>
      <c r="F112" s="25"/>
      <c r="G112" s="26">
        <f>SUM(G113)</f>
        <v>500</v>
      </c>
    </row>
    <row r="113" spans="1:7" ht="33.75" customHeight="1">
      <c r="A113" s="43"/>
      <c r="B113" s="61" t="s">
        <v>22</v>
      </c>
      <c r="C113" s="25" t="s">
        <v>242</v>
      </c>
      <c r="D113" s="25" t="s">
        <v>110</v>
      </c>
      <c r="E113" s="25" t="s">
        <v>35</v>
      </c>
      <c r="F113" s="25" t="s">
        <v>40</v>
      </c>
      <c r="G113" s="26">
        <v>500</v>
      </c>
    </row>
    <row r="114" spans="1:7" s="68" customFormat="1" ht="78.75" customHeight="1">
      <c r="A114" s="74"/>
      <c r="B114" s="65" t="s">
        <v>244</v>
      </c>
      <c r="C114" s="73" t="s">
        <v>121</v>
      </c>
      <c r="D114" s="73"/>
      <c r="E114" s="73"/>
      <c r="F114" s="73"/>
      <c r="G114" s="67">
        <f>SUM(G115)</f>
        <v>100</v>
      </c>
    </row>
    <row r="115" spans="1:7" ht="88.5" customHeight="1">
      <c r="A115" s="43"/>
      <c r="B115" s="61" t="s">
        <v>245</v>
      </c>
      <c r="C115" s="25" t="s">
        <v>246</v>
      </c>
      <c r="D115" s="25"/>
      <c r="E115" s="25"/>
      <c r="F115" s="25"/>
      <c r="G115" s="26">
        <f>SUM(G116)</f>
        <v>100</v>
      </c>
    </row>
    <row r="116" spans="1:7" ht="34.5" customHeight="1">
      <c r="A116" s="43"/>
      <c r="B116" s="61" t="s">
        <v>109</v>
      </c>
      <c r="C116" s="25" t="s">
        <v>246</v>
      </c>
      <c r="D116" s="25" t="s">
        <v>110</v>
      </c>
      <c r="E116" s="25"/>
      <c r="F116" s="25"/>
      <c r="G116" s="26">
        <f>SUM(G117)</f>
        <v>100</v>
      </c>
    </row>
    <row r="117" spans="1:7" ht="32.25" customHeight="1">
      <c r="A117" s="43"/>
      <c r="B117" s="61" t="s">
        <v>22</v>
      </c>
      <c r="C117" s="25" t="s">
        <v>246</v>
      </c>
      <c r="D117" s="25" t="s">
        <v>110</v>
      </c>
      <c r="E117" s="25" t="s">
        <v>35</v>
      </c>
      <c r="F117" s="25" t="s">
        <v>40</v>
      </c>
      <c r="G117" s="26">
        <v>100</v>
      </c>
    </row>
    <row r="118" spans="1:7" s="44" customFormat="1" ht="65.25" customHeight="1">
      <c r="A118" s="55"/>
      <c r="B118" s="63" t="s">
        <v>129</v>
      </c>
      <c r="C118" s="30" t="s">
        <v>124</v>
      </c>
      <c r="D118" s="30"/>
      <c r="E118" s="30"/>
      <c r="F118" s="30"/>
      <c r="G118" s="28">
        <f>SUM(G119)</f>
        <v>150</v>
      </c>
    </row>
    <row r="119" spans="1:7" s="74" customFormat="1" ht="55.5" customHeight="1">
      <c r="A119" s="64"/>
      <c r="B119" s="72" t="s">
        <v>84</v>
      </c>
      <c r="C119" s="73" t="s">
        <v>125</v>
      </c>
      <c r="D119" s="73"/>
      <c r="E119" s="73"/>
      <c r="F119" s="73"/>
      <c r="G119" s="67">
        <f>SUM(G120)</f>
        <v>150</v>
      </c>
    </row>
    <row r="120" spans="1:7" s="44" customFormat="1" ht="54" customHeight="1">
      <c r="A120" s="55"/>
      <c r="B120" s="61" t="s">
        <v>59</v>
      </c>
      <c r="C120" s="25" t="s">
        <v>122</v>
      </c>
      <c r="D120" s="100"/>
      <c r="E120" s="25"/>
      <c r="F120" s="25"/>
      <c r="G120" s="26">
        <f>SUM(G121)</f>
        <v>150</v>
      </c>
    </row>
    <row r="121" spans="1:7" s="44" customFormat="1" ht="114.75" customHeight="1">
      <c r="A121" s="55"/>
      <c r="B121" s="75" t="s">
        <v>97</v>
      </c>
      <c r="C121" s="25" t="s">
        <v>123</v>
      </c>
      <c r="D121" s="100"/>
      <c r="E121" s="25"/>
      <c r="F121" s="25"/>
      <c r="G121" s="26">
        <f>SUM(G122)</f>
        <v>150</v>
      </c>
    </row>
    <row r="122" spans="1:7" s="44" customFormat="1" ht="39.75" customHeight="1">
      <c r="A122" s="55"/>
      <c r="B122" s="61" t="s">
        <v>109</v>
      </c>
      <c r="C122" s="25" t="s">
        <v>123</v>
      </c>
      <c r="D122" s="100">
        <v>240</v>
      </c>
      <c r="E122" s="25"/>
      <c r="F122" s="25"/>
      <c r="G122" s="26">
        <f>SUM(G123)</f>
        <v>150</v>
      </c>
    </row>
    <row r="123" spans="1:7" s="44" customFormat="1" ht="25.5" customHeight="1">
      <c r="A123" s="55"/>
      <c r="B123" s="61" t="s">
        <v>83</v>
      </c>
      <c r="C123" s="25" t="s">
        <v>123</v>
      </c>
      <c r="D123" s="100">
        <v>240</v>
      </c>
      <c r="E123" s="25" t="s">
        <v>36</v>
      </c>
      <c r="F123" s="25" t="s">
        <v>40</v>
      </c>
      <c r="G123" s="26">
        <v>150</v>
      </c>
    </row>
    <row r="124" spans="1:7" s="44" customFormat="1" ht="68.25" customHeight="1">
      <c r="A124" s="55"/>
      <c r="B124" s="63" t="s">
        <v>206</v>
      </c>
      <c r="C124" s="30" t="s">
        <v>205</v>
      </c>
      <c r="D124" s="30"/>
      <c r="E124" s="30"/>
      <c r="F124" s="30"/>
      <c r="G124" s="28">
        <f>SUM(G125+G129)</f>
        <v>11743</v>
      </c>
    </row>
    <row r="125" spans="1:7" s="74" customFormat="1" ht="103.5" customHeight="1">
      <c r="A125" s="64"/>
      <c r="B125" s="65" t="s">
        <v>247</v>
      </c>
      <c r="C125" s="73" t="s">
        <v>207</v>
      </c>
      <c r="D125" s="73"/>
      <c r="E125" s="73"/>
      <c r="F125" s="73"/>
      <c r="G125" s="67">
        <f>SUM(G126)</f>
        <v>1000</v>
      </c>
    </row>
    <row r="126" spans="1:8" s="44" customFormat="1" ht="120" customHeight="1">
      <c r="A126" s="55"/>
      <c r="B126" s="61" t="s">
        <v>248</v>
      </c>
      <c r="C126" s="25" t="s">
        <v>249</v>
      </c>
      <c r="D126" s="25"/>
      <c r="E126" s="25"/>
      <c r="F126" s="25"/>
      <c r="G126" s="26">
        <f>SUM(G127)</f>
        <v>1000</v>
      </c>
      <c r="H126" s="43"/>
    </row>
    <row r="127" spans="1:8" s="44" customFormat="1" ht="37.5" customHeight="1">
      <c r="A127" s="55"/>
      <c r="B127" s="61" t="s">
        <v>109</v>
      </c>
      <c r="C127" s="25" t="s">
        <v>249</v>
      </c>
      <c r="D127" s="25" t="s">
        <v>110</v>
      </c>
      <c r="E127" s="25"/>
      <c r="F127" s="25"/>
      <c r="G127" s="26">
        <f>SUM(G128)</f>
        <v>1000</v>
      </c>
      <c r="H127" s="43"/>
    </row>
    <row r="128" spans="1:8" s="44" customFormat="1" ht="22.5" customHeight="1">
      <c r="A128" s="55"/>
      <c r="B128" s="61" t="s">
        <v>11</v>
      </c>
      <c r="C128" s="25" t="s">
        <v>249</v>
      </c>
      <c r="D128" s="25" t="s">
        <v>110</v>
      </c>
      <c r="E128" s="25" t="s">
        <v>44</v>
      </c>
      <c r="F128" s="25" t="s">
        <v>33</v>
      </c>
      <c r="G128" s="26">
        <v>1000</v>
      </c>
      <c r="H128" s="43"/>
    </row>
    <row r="129" spans="1:7" s="74" customFormat="1" ht="93.75" customHeight="1">
      <c r="A129" s="64"/>
      <c r="B129" s="65" t="s">
        <v>250</v>
      </c>
      <c r="C129" s="73" t="s">
        <v>208</v>
      </c>
      <c r="D129" s="73"/>
      <c r="E129" s="73"/>
      <c r="F129" s="73"/>
      <c r="G129" s="67">
        <f>SUM(G130+G133+G137+G140)</f>
        <v>10743</v>
      </c>
    </row>
    <row r="130" spans="1:8" s="44" customFormat="1" ht="77.25" customHeight="1">
      <c r="A130" s="55"/>
      <c r="B130" s="141" t="s">
        <v>308</v>
      </c>
      <c r="C130" s="25" t="s">
        <v>209</v>
      </c>
      <c r="D130" s="25"/>
      <c r="E130" s="25"/>
      <c r="F130" s="25"/>
      <c r="G130" s="26">
        <f>SUM(G131)</f>
        <v>2000</v>
      </c>
      <c r="H130" s="43"/>
    </row>
    <row r="131" spans="1:8" s="44" customFormat="1" ht="24" customHeight="1">
      <c r="A131" s="55"/>
      <c r="B131" s="61" t="s">
        <v>18</v>
      </c>
      <c r="C131" s="25" t="s">
        <v>209</v>
      </c>
      <c r="D131" s="25" t="s">
        <v>142</v>
      </c>
      <c r="E131" s="25"/>
      <c r="F131" s="25"/>
      <c r="G131" s="26">
        <f>SUM(G132)</f>
        <v>2000</v>
      </c>
      <c r="H131" s="43"/>
    </row>
    <row r="132" spans="1:8" s="44" customFormat="1" ht="24" customHeight="1">
      <c r="A132" s="55"/>
      <c r="B132" s="61" t="s">
        <v>60</v>
      </c>
      <c r="C132" s="25" t="s">
        <v>209</v>
      </c>
      <c r="D132" s="25" t="s">
        <v>142</v>
      </c>
      <c r="E132" s="25" t="s">
        <v>33</v>
      </c>
      <c r="F132" s="25" t="s">
        <v>36</v>
      </c>
      <c r="G132" s="26">
        <v>2000</v>
      </c>
      <c r="H132" s="43"/>
    </row>
    <row r="133" spans="1:8" s="44" customFormat="1" ht="79.5" customHeight="1">
      <c r="A133" s="55"/>
      <c r="B133" s="62" t="s">
        <v>309</v>
      </c>
      <c r="C133" s="25" t="s">
        <v>251</v>
      </c>
      <c r="D133" s="25"/>
      <c r="E133" s="25"/>
      <c r="F133" s="25"/>
      <c r="G133" s="26">
        <f>SUM(G134)</f>
        <v>2220</v>
      </c>
      <c r="H133" s="43"/>
    </row>
    <row r="134" spans="1:8" s="44" customFormat="1" ht="37.5" customHeight="1">
      <c r="A134" s="55"/>
      <c r="B134" s="61" t="s">
        <v>109</v>
      </c>
      <c r="C134" s="25" t="s">
        <v>251</v>
      </c>
      <c r="D134" s="25" t="s">
        <v>110</v>
      </c>
      <c r="E134" s="25"/>
      <c r="F134" s="25"/>
      <c r="G134" s="26">
        <f>SUM(G135+G136)</f>
        <v>2220</v>
      </c>
      <c r="H134" s="43"/>
    </row>
    <row r="135" spans="1:8" s="44" customFormat="1" ht="22.5" customHeight="1">
      <c r="A135" s="55"/>
      <c r="B135" s="61" t="s">
        <v>60</v>
      </c>
      <c r="C135" s="25" t="s">
        <v>251</v>
      </c>
      <c r="D135" s="25" t="s">
        <v>110</v>
      </c>
      <c r="E135" s="25" t="s">
        <v>33</v>
      </c>
      <c r="F135" s="25" t="s">
        <v>39</v>
      </c>
      <c r="G135" s="26">
        <v>1000</v>
      </c>
      <c r="H135" s="43"/>
    </row>
    <row r="136" spans="1:8" s="44" customFormat="1" ht="22.5" customHeight="1">
      <c r="A136" s="55"/>
      <c r="B136" s="61" t="s">
        <v>11</v>
      </c>
      <c r="C136" s="25" t="s">
        <v>251</v>
      </c>
      <c r="D136" s="25" t="s">
        <v>110</v>
      </c>
      <c r="E136" s="25" t="s">
        <v>44</v>
      </c>
      <c r="F136" s="25" t="s">
        <v>33</v>
      </c>
      <c r="G136" s="26">
        <v>1220</v>
      </c>
      <c r="H136" s="43"/>
    </row>
    <row r="137" spans="1:8" s="44" customFormat="1" ht="60" customHeight="1">
      <c r="A137" s="55"/>
      <c r="B137" s="61" t="s">
        <v>310</v>
      </c>
      <c r="C137" s="25" t="s">
        <v>252</v>
      </c>
      <c r="D137" s="25"/>
      <c r="E137" s="25"/>
      <c r="F137" s="25"/>
      <c r="G137" s="26">
        <f>SUM(G138)</f>
        <v>1400</v>
      </c>
      <c r="H137" s="43"/>
    </row>
    <row r="138" spans="1:8" s="44" customFormat="1" ht="38.25" customHeight="1">
      <c r="A138" s="55"/>
      <c r="B138" s="61" t="s">
        <v>109</v>
      </c>
      <c r="C138" s="25" t="s">
        <v>252</v>
      </c>
      <c r="D138" s="25" t="s">
        <v>110</v>
      </c>
      <c r="E138" s="25"/>
      <c r="F138" s="25"/>
      <c r="G138" s="26">
        <f>SUM(G139)</f>
        <v>1400</v>
      </c>
      <c r="H138" s="43"/>
    </row>
    <row r="139" spans="1:8" s="44" customFormat="1" ht="21.75" customHeight="1">
      <c r="A139" s="55"/>
      <c r="B139" s="61" t="s">
        <v>11</v>
      </c>
      <c r="C139" s="25" t="s">
        <v>252</v>
      </c>
      <c r="D139" s="25" t="s">
        <v>110</v>
      </c>
      <c r="E139" s="25" t="s">
        <v>44</v>
      </c>
      <c r="F139" s="25" t="s">
        <v>33</v>
      </c>
      <c r="G139" s="26">
        <v>1400</v>
      </c>
      <c r="H139" s="43"/>
    </row>
    <row r="140" spans="1:8" s="44" customFormat="1" ht="67.5" customHeight="1">
      <c r="A140" s="55"/>
      <c r="B140" s="61" t="s">
        <v>311</v>
      </c>
      <c r="C140" s="25" t="s">
        <v>253</v>
      </c>
      <c r="D140" s="25"/>
      <c r="E140" s="25"/>
      <c r="F140" s="25"/>
      <c r="G140" s="26">
        <f>SUM(G141)</f>
        <v>5123</v>
      </c>
      <c r="H140" s="43"/>
    </row>
    <row r="141" spans="1:8" s="44" customFormat="1" ht="44.25" customHeight="1">
      <c r="A141" s="55"/>
      <c r="B141" s="61" t="s">
        <v>93</v>
      </c>
      <c r="C141" s="25" t="s">
        <v>253</v>
      </c>
      <c r="D141" s="25" t="s">
        <v>66</v>
      </c>
      <c r="E141" s="25"/>
      <c r="F141" s="25"/>
      <c r="G141" s="26">
        <f>SUM(G142)</f>
        <v>5123</v>
      </c>
      <c r="H141" s="43"/>
    </row>
    <row r="142" spans="1:8" s="44" customFormat="1" ht="21.75" customHeight="1">
      <c r="A142" s="55"/>
      <c r="B142" s="61" t="s">
        <v>11</v>
      </c>
      <c r="C142" s="25" t="s">
        <v>253</v>
      </c>
      <c r="D142" s="25" t="s">
        <v>66</v>
      </c>
      <c r="E142" s="25" t="s">
        <v>44</v>
      </c>
      <c r="F142" s="25" t="s">
        <v>33</v>
      </c>
      <c r="G142" s="26">
        <v>5123</v>
      </c>
      <c r="H142" s="43"/>
    </row>
    <row r="143" spans="1:7" s="74" customFormat="1" ht="71.25" customHeight="1">
      <c r="A143" s="64"/>
      <c r="B143" s="63" t="s">
        <v>130</v>
      </c>
      <c r="C143" s="30" t="s">
        <v>131</v>
      </c>
      <c r="D143" s="30"/>
      <c r="E143" s="30"/>
      <c r="F143" s="30"/>
      <c r="G143" s="28">
        <f>SUM(G144+G161)</f>
        <v>13950</v>
      </c>
    </row>
    <row r="144" spans="1:7" s="74" customFormat="1" ht="170.25" customHeight="1">
      <c r="A144" s="64"/>
      <c r="B144" s="72" t="s">
        <v>286</v>
      </c>
      <c r="C144" s="73" t="s">
        <v>132</v>
      </c>
      <c r="D144" s="73"/>
      <c r="E144" s="73"/>
      <c r="F144" s="73"/>
      <c r="G144" s="67">
        <f>G145+G148+G151+G154</f>
        <v>11950</v>
      </c>
    </row>
    <row r="145" spans="1:7" s="44" customFormat="1" ht="112.5" customHeight="1">
      <c r="A145" s="55"/>
      <c r="B145" s="62" t="s">
        <v>312</v>
      </c>
      <c r="C145" s="25" t="s">
        <v>254</v>
      </c>
      <c r="D145" s="25"/>
      <c r="E145" s="25"/>
      <c r="F145" s="25"/>
      <c r="G145" s="26">
        <f>SUM(G146)</f>
        <v>11500</v>
      </c>
    </row>
    <row r="146" spans="1:7" s="44" customFormat="1" ht="38.25" customHeight="1">
      <c r="A146" s="55"/>
      <c r="B146" s="61" t="s">
        <v>109</v>
      </c>
      <c r="C146" s="25" t="s">
        <v>254</v>
      </c>
      <c r="D146" s="25" t="s">
        <v>110</v>
      </c>
      <c r="E146" s="25"/>
      <c r="F146" s="25"/>
      <c r="G146" s="26">
        <f>SUM(G147)</f>
        <v>11500</v>
      </c>
    </row>
    <row r="147" spans="1:7" s="44" customFormat="1" ht="18" customHeight="1">
      <c r="A147" s="55"/>
      <c r="B147" s="61" t="s">
        <v>83</v>
      </c>
      <c r="C147" s="25" t="s">
        <v>254</v>
      </c>
      <c r="D147" s="25" t="s">
        <v>110</v>
      </c>
      <c r="E147" s="25" t="s">
        <v>36</v>
      </c>
      <c r="F147" s="25" t="s">
        <v>40</v>
      </c>
      <c r="G147" s="26">
        <v>11500</v>
      </c>
    </row>
    <row r="148" spans="1:7" s="44" customFormat="1" ht="149.25" customHeight="1" hidden="1">
      <c r="A148" s="55"/>
      <c r="B148" s="75" t="s">
        <v>101</v>
      </c>
      <c r="C148" s="25" t="s">
        <v>133</v>
      </c>
      <c r="D148" s="25"/>
      <c r="E148" s="25"/>
      <c r="F148" s="25"/>
      <c r="G148" s="26">
        <f>G149</f>
        <v>0</v>
      </c>
    </row>
    <row r="149" spans="1:7" s="44" customFormat="1" ht="29.25" customHeight="1" hidden="1">
      <c r="A149" s="55"/>
      <c r="B149" s="61" t="s">
        <v>109</v>
      </c>
      <c r="C149" s="25" t="s">
        <v>133</v>
      </c>
      <c r="D149" s="25" t="s">
        <v>110</v>
      </c>
      <c r="E149" s="25"/>
      <c r="F149" s="25"/>
      <c r="G149" s="26">
        <f>SUM(G150)</f>
        <v>0</v>
      </c>
    </row>
    <row r="150" spans="1:7" s="44" customFormat="1" ht="29.25" customHeight="1" hidden="1">
      <c r="A150" s="55"/>
      <c r="B150" s="61" t="s">
        <v>83</v>
      </c>
      <c r="C150" s="25" t="s">
        <v>133</v>
      </c>
      <c r="D150" s="25" t="s">
        <v>110</v>
      </c>
      <c r="E150" s="25" t="s">
        <v>36</v>
      </c>
      <c r="F150" s="25" t="s">
        <v>40</v>
      </c>
      <c r="G150" s="26"/>
    </row>
    <row r="151" spans="1:7" s="44" customFormat="1" ht="114" customHeight="1" hidden="1">
      <c r="A151" s="55"/>
      <c r="B151" s="62" t="s">
        <v>102</v>
      </c>
      <c r="C151" s="25" t="s">
        <v>134</v>
      </c>
      <c r="D151" s="25"/>
      <c r="E151" s="25"/>
      <c r="F151" s="25"/>
      <c r="G151" s="26">
        <f>G152</f>
        <v>0</v>
      </c>
    </row>
    <row r="152" spans="1:7" s="44" customFormat="1" ht="36.75" customHeight="1" hidden="1">
      <c r="A152" s="55"/>
      <c r="B152" s="61" t="s">
        <v>109</v>
      </c>
      <c r="C152" s="25" t="s">
        <v>134</v>
      </c>
      <c r="D152" s="25" t="s">
        <v>110</v>
      </c>
      <c r="E152" s="25"/>
      <c r="F152" s="25"/>
      <c r="G152" s="26">
        <f>SUM(G153)</f>
        <v>0</v>
      </c>
    </row>
    <row r="153" spans="1:7" s="44" customFormat="1" ht="25.5" customHeight="1" hidden="1">
      <c r="A153" s="55"/>
      <c r="B153" s="61" t="s">
        <v>83</v>
      </c>
      <c r="C153" s="25" t="s">
        <v>134</v>
      </c>
      <c r="D153" s="25" t="s">
        <v>110</v>
      </c>
      <c r="E153" s="25" t="s">
        <v>36</v>
      </c>
      <c r="F153" s="25" t="s">
        <v>40</v>
      </c>
      <c r="G153" s="26"/>
    </row>
    <row r="154" spans="1:7" s="44" customFormat="1" ht="50.25" customHeight="1">
      <c r="A154" s="55"/>
      <c r="B154" s="61" t="s">
        <v>59</v>
      </c>
      <c r="C154" s="25" t="s">
        <v>137</v>
      </c>
      <c r="D154" s="25"/>
      <c r="E154" s="25"/>
      <c r="F154" s="25"/>
      <c r="G154" s="26">
        <f>G155+G158</f>
        <v>450</v>
      </c>
    </row>
    <row r="155" spans="1:7" s="44" customFormat="1" ht="129.75" customHeight="1">
      <c r="A155" s="55"/>
      <c r="B155" s="101" t="s">
        <v>103</v>
      </c>
      <c r="C155" s="25" t="s">
        <v>135</v>
      </c>
      <c r="D155" s="25"/>
      <c r="E155" s="25"/>
      <c r="F155" s="25"/>
      <c r="G155" s="26">
        <f>G156</f>
        <v>300</v>
      </c>
    </row>
    <row r="156" spans="1:7" s="44" customFormat="1" ht="35.25" customHeight="1">
      <c r="A156" s="55"/>
      <c r="B156" s="61" t="s">
        <v>109</v>
      </c>
      <c r="C156" s="25" t="s">
        <v>135</v>
      </c>
      <c r="D156" s="25" t="s">
        <v>110</v>
      </c>
      <c r="E156" s="25"/>
      <c r="F156" s="25"/>
      <c r="G156" s="26">
        <f>SUM(G157)</f>
        <v>300</v>
      </c>
    </row>
    <row r="157" spans="1:7" s="44" customFormat="1" ht="19.5" customHeight="1">
      <c r="A157" s="55"/>
      <c r="B157" s="61" t="s">
        <v>83</v>
      </c>
      <c r="C157" s="25" t="s">
        <v>135</v>
      </c>
      <c r="D157" s="25" t="s">
        <v>110</v>
      </c>
      <c r="E157" s="25" t="s">
        <v>36</v>
      </c>
      <c r="F157" s="25" t="s">
        <v>40</v>
      </c>
      <c r="G157" s="26">
        <v>300</v>
      </c>
    </row>
    <row r="158" spans="1:7" s="44" customFormat="1" ht="108.75" customHeight="1">
      <c r="A158" s="55"/>
      <c r="B158" s="62" t="s">
        <v>98</v>
      </c>
      <c r="C158" s="25" t="s">
        <v>136</v>
      </c>
      <c r="D158" s="25"/>
      <c r="E158" s="25"/>
      <c r="F158" s="25"/>
      <c r="G158" s="26">
        <f>SUM(G159)</f>
        <v>150</v>
      </c>
    </row>
    <row r="159" spans="1:7" s="44" customFormat="1" ht="32.25" customHeight="1">
      <c r="A159" s="55"/>
      <c r="B159" s="61" t="s">
        <v>109</v>
      </c>
      <c r="C159" s="25" t="s">
        <v>136</v>
      </c>
      <c r="D159" s="25" t="s">
        <v>110</v>
      </c>
      <c r="E159" s="25"/>
      <c r="F159" s="25"/>
      <c r="G159" s="26">
        <f>SUM(G160)</f>
        <v>150</v>
      </c>
    </row>
    <row r="160" spans="1:7" s="44" customFormat="1" ht="22.5" customHeight="1">
      <c r="A160" s="55"/>
      <c r="B160" s="61" t="s">
        <v>83</v>
      </c>
      <c r="C160" s="25" t="s">
        <v>136</v>
      </c>
      <c r="D160" s="25" t="s">
        <v>110</v>
      </c>
      <c r="E160" s="25" t="s">
        <v>36</v>
      </c>
      <c r="F160" s="25" t="s">
        <v>40</v>
      </c>
      <c r="G160" s="26">
        <v>150</v>
      </c>
    </row>
    <row r="161" spans="1:7" s="74" customFormat="1" ht="111" customHeight="1">
      <c r="A161" s="64"/>
      <c r="B161" s="72" t="s">
        <v>287</v>
      </c>
      <c r="C161" s="73" t="s">
        <v>288</v>
      </c>
      <c r="D161" s="73"/>
      <c r="E161" s="73"/>
      <c r="F161" s="73"/>
      <c r="G161" s="67">
        <f>SUM(G162)</f>
        <v>2000</v>
      </c>
    </row>
    <row r="162" spans="1:8" s="44" customFormat="1" ht="97.5" customHeight="1">
      <c r="A162" s="55"/>
      <c r="B162" s="141" t="s">
        <v>313</v>
      </c>
      <c r="C162" s="25" t="s">
        <v>285</v>
      </c>
      <c r="D162" s="25"/>
      <c r="E162" s="25"/>
      <c r="F162" s="25"/>
      <c r="G162" s="26">
        <f>SUM(G163)</f>
        <v>2000</v>
      </c>
      <c r="H162" s="43"/>
    </row>
    <row r="163" spans="1:8" s="44" customFormat="1" ht="24" customHeight="1">
      <c r="A163" s="55"/>
      <c r="B163" s="61" t="s">
        <v>18</v>
      </c>
      <c r="C163" s="25" t="s">
        <v>285</v>
      </c>
      <c r="D163" s="25" t="s">
        <v>142</v>
      </c>
      <c r="E163" s="25"/>
      <c r="F163" s="25"/>
      <c r="G163" s="26">
        <f>SUM(G164)</f>
        <v>2000</v>
      </c>
      <c r="H163" s="43"/>
    </row>
    <row r="164" spans="1:8" s="44" customFormat="1" ht="24" customHeight="1">
      <c r="A164" s="55"/>
      <c r="B164" s="61" t="s">
        <v>60</v>
      </c>
      <c r="C164" s="25" t="s">
        <v>285</v>
      </c>
      <c r="D164" s="25" t="s">
        <v>142</v>
      </c>
      <c r="E164" s="25" t="s">
        <v>36</v>
      </c>
      <c r="F164" s="25" t="s">
        <v>40</v>
      </c>
      <c r="G164" s="26">
        <v>2000</v>
      </c>
      <c r="H164" s="43"/>
    </row>
    <row r="165" spans="1:7" s="44" customFormat="1" ht="40.5" customHeight="1">
      <c r="A165" s="55"/>
      <c r="B165" s="99" t="s">
        <v>255</v>
      </c>
      <c r="C165" s="30" t="s">
        <v>146</v>
      </c>
      <c r="D165" s="30"/>
      <c r="E165" s="30"/>
      <c r="F165" s="30"/>
      <c r="G165" s="28">
        <f>SUM(G166+G170+G174+G178+G184+G190+G194+G198+G202)</f>
        <v>9353.3</v>
      </c>
    </row>
    <row r="166" spans="1:7" s="74" customFormat="1" ht="59.25" customHeight="1">
      <c r="A166" s="64"/>
      <c r="B166" s="65" t="s">
        <v>258</v>
      </c>
      <c r="C166" s="73" t="s">
        <v>147</v>
      </c>
      <c r="D166" s="73"/>
      <c r="E166" s="73"/>
      <c r="F166" s="73"/>
      <c r="G166" s="67">
        <f>SUM(G167)</f>
        <v>1150</v>
      </c>
    </row>
    <row r="167" spans="1:7" s="44" customFormat="1" ht="69" customHeight="1">
      <c r="A167" s="55"/>
      <c r="B167" s="62" t="s">
        <v>321</v>
      </c>
      <c r="C167" s="25" t="s">
        <v>256</v>
      </c>
      <c r="D167" s="25"/>
      <c r="E167" s="25"/>
      <c r="F167" s="25"/>
      <c r="G167" s="26">
        <f>SUM(G168)</f>
        <v>1150</v>
      </c>
    </row>
    <row r="168" spans="1:7" s="44" customFormat="1" ht="36" customHeight="1">
      <c r="A168" s="55"/>
      <c r="B168" s="61" t="s">
        <v>109</v>
      </c>
      <c r="C168" s="25" t="s">
        <v>256</v>
      </c>
      <c r="D168" s="25" t="s">
        <v>110</v>
      </c>
      <c r="E168" s="25"/>
      <c r="F168" s="25"/>
      <c r="G168" s="26">
        <f>SUM(G169)</f>
        <v>1150</v>
      </c>
    </row>
    <row r="169" spans="1:7" s="44" customFormat="1" ht="18.75" customHeight="1">
      <c r="A169" s="55"/>
      <c r="B169" s="61" t="s">
        <v>217</v>
      </c>
      <c r="C169" s="25" t="s">
        <v>256</v>
      </c>
      <c r="D169" s="25" t="s">
        <v>110</v>
      </c>
      <c r="E169" s="25" t="s">
        <v>44</v>
      </c>
      <c r="F169" s="25" t="s">
        <v>35</v>
      </c>
      <c r="G169" s="26">
        <v>1150</v>
      </c>
    </row>
    <row r="170" spans="1:7" s="74" customFormat="1" ht="63.75" customHeight="1">
      <c r="A170" s="64"/>
      <c r="B170" s="65" t="s">
        <v>257</v>
      </c>
      <c r="C170" s="73" t="s">
        <v>148</v>
      </c>
      <c r="D170" s="73"/>
      <c r="E170" s="73"/>
      <c r="F170" s="73"/>
      <c r="G170" s="67">
        <f>SUM(G171)</f>
        <v>1200</v>
      </c>
    </row>
    <row r="171" spans="1:7" s="44" customFormat="1" ht="41.25" customHeight="1">
      <c r="A171" s="55"/>
      <c r="B171" s="61" t="s">
        <v>320</v>
      </c>
      <c r="C171" s="25" t="s">
        <v>259</v>
      </c>
      <c r="D171" s="25"/>
      <c r="E171" s="25"/>
      <c r="F171" s="25"/>
      <c r="G171" s="26">
        <f>SUM(G172)</f>
        <v>1200</v>
      </c>
    </row>
    <row r="172" spans="1:7" s="44" customFormat="1" ht="33.75" customHeight="1">
      <c r="A172" s="55"/>
      <c r="B172" s="61" t="s">
        <v>109</v>
      </c>
      <c r="C172" s="25" t="s">
        <v>259</v>
      </c>
      <c r="D172" s="25" t="s">
        <v>110</v>
      </c>
      <c r="E172" s="25"/>
      <c r="F172" s="25"/>
      <c r="G172" s="26">
        <f>SUM(G173)</f>
        <v>1200</v>
      </c>
    </row>
    <row r="173" spans="1:7" s="44" customFormat="1" ht="19.5" customHeight="1">
      <c r="A173" s="55"/>
      <c r="B173" s="61" t="s">
        <v>217</v>
      </c>
      <c r="C173" s="25" t="s">
        <v>259</v>
      </c>
      <c r="D173" s="25" t="s">
        <v>110</v>
      </c>
      <c r="E173" s="25" t="s">
        <v>44</v>
      </c>
      <c r="F173" s="25" t="s">
        <v>35</v>
      </c>
      <c r="G173" s="26">
        <v>1200</v>
      </c>
    </row>
    <row r="174" spans="1:7" s="74" customFormat="1" ht="50.25" customHeight="1">
      <c r="A174" s="64"/>
      <c r="B174" s="65" t="s">
        <v>260</v>
      </c>
      <c r="C174" s="73" t="s">
        <v>149</v>
      </c>
      <c r="D174" s="73"/>
      <c r="E174" s="73"/>
      <c r="F174" s="73"/>
      <c r="G174" s="67">
        <f>SUM(G175)</f>
        <v>300</v>
      </c>
    </row>
    <row r="175" spans="1:7" s="44" customFormat="1" ht="41.25" customHeight="1">
      <c r="A175" s="55"/>
      <c r="B175" s="62" t="s">
        <v>319</v>
      </c>
      <c r="C175" s="25" t="s">
        <v>261</v>
      </c>
      <c r="D175" s="25"/>
      <c r="E175" s="25"/>
      <c r="F175" s="25"/>
      <c r="G175" s="26">
        <f>SUM(G176)</f>
        <v>300</v>
      </c>
    </row>
    <row r="176" spans="1:7" s="44" customFormat="1" ht="33.75" customHeight="1">
      <c r="A176" s="55"/>
      <c r="B176" s="61" t="s">
        <v>109</v>
      </c>
      <c r="C176" s="25" t="s">
        <v>261</v>
      </c>
      <c r="D176" s="25" t="s">
        <v>110</v>
      </c>
      <c r="E176" s="25"/>
      <c r="F176" s="25"/>
      <c r="G176" s="26">
        <f>SUM(G177)</f>
        <v>300</v>
      </c>
    </row>
    <row r="177" spans="1:7" s="44" customFormat="1" ht="18.75" customHeight="1">
      <c r="A177" s="55"/>
      <c r="B177" s="61" t="s">
        <v>217</v>
      </c>
      <c r="C177" s="25" t="s">
        <v>261</v>
      </c>
      <c r="D177" s="25" t="s">
        <v>110</v>
      </c>
      <c r="E177" s="25" t="s">
        <v>44</v>
      </c>
      <c r="F177" s="25" t="s">
        <v>35</v>
      </c>
      <c r="G177" s="26">
        <v>300</v>
      </c>
    </row>
    <row r="178" spans="1:7" s="74" customFormat="1" ht="66" customHeight="1">
      <c r="A178" s="64"/>
      <c r="B178" s="65" t="s">
        <v>262</v>
      </c>
      <c r="C178" s="73" t="s">
        <v>150</v>
      </c>
      <c r="D178" s="73"/>
      <c r="E178" s="73"/>
      <c r="F178" s="73"/>
      <c r="G178" s="67">
        <f>SUM(G179)</f>
        <v>3753</v>
      </c>
    </row>
    <row r="179" spans="1:7" s="44" customFormat="1" ht="68.25" customHeight="1">
      <c r="A179" s="55"/>
      <c r="B179" s="61" t="s">
        <v>318</v>
      </c>
      <c r="C179" s="25" t="s">
        <v>263</v>
      </c>
      <c r="D179" s="25"/>
      <c r="E179" s="25"/>
      <c r="F179" s="25"/>
      <c r="G179" s="26">
        <f>SUM(G180+G182)</f>
        <v>3753</v>
      </c>
    </row>
    <row r="180" spans="1:7" s="44" customFormat="1" ht="33.75" customHeight="1">
      <c r="A180" s="55"/>
      <c r="B180" s="61" t="s">
        <v>109</v>
      </c>
      <c r="C180" s="25" t="s">
        <v>263</v>
      </c>
      <c r="D180" s="25" t="s">
        <v>110</v>
      </c>
      <c r="E180" s="25"/>
      <c r="F180" s="25"/>
      <c r="G180" s="26">
        <f>SUM(G181)</f>
        <v>3751</v>
      </c>
    </row>
    <row r="181" spans="1:7" s="44" customFormat="1" ht="18.75" customHeight="1">
      <c r="A181" s="55"/>
      <c r="B181" s="61" t="s">
        <v>217</v>
      </c>
      <c r="C181" s="25" t="s">
        <v>263</v>
      </c>
      <c r="D181" s="25" t="s">
        <v>110</v>
      </c>
      <c r="E181" s="25" t="s">
        <v>44</v>
      </c>
      <c r="F181" s="25" t="s">
        <v>35</v>
      </c>
      <c r="G181" s="26">
        <v>3751</v>
      </c>
    </row>
    <row r="182" spans="1:7" s="44" customFormat="1" ht="16.5" customHeight="1">
      <c r="A182" s="55"/>
      <c r="B182" s="62" t="s">
        <v>111</v>
      </c>
      <c r="C182" s="25" t="s">
        <v>263</v>
      </c>
      <c r="D182" s="25" t="s">
        <v>112</v>
      </c>
      <c r="E182" s="25"/>
      <c r="F182" s="25"/>
      <c r="G182" s="26">
        <f>SUM(G183)</f>
        <v>2</v>
      </c>
    </row>
    <row r="183" spans="1:7" s="44" customFormat="1" ht="20.25" customHeight="1">
      <c r="A183" s="55"/>
      <c r="B183" s="61" t="s">
        <v>217</v>
      </c>
      <c r="C183" s="25" t="s">
        <v>263</v>
      </c>
      <c r="D183" s="25" t="s">
        <v>112</v>
      </c>
      <c r="E183" s="25" t="s">
        <v>44</v>
      </c>
      <c r="F183" s="25" t="s">
        <v>35</v>
      </c>
      <c r="G183" s="26">
        <v>2</v>
      </c>
    </row>
    <row r="184" spans="1:7" s="74" customFormat="1" ht="60" customHeight="1">
      <c r="A184" s="64"/>
      <c r="B184" s="65" t="s">
        <v>264</v>
      </c>
      <c r="C184" s="73" t="s">
        <v>151</v>
      </c>
      <c r="D184" s="73"/>
      <c r="E184" s="73"/>
      <c r="F184" s="73"/>
      <c r="G184" s="67">
        <f>SUM(G185)</f>
        <v>2450.3</v>
      </c>
    </row>
    <row r="185" spans="1:7" s="44" customFormat="1" ht="64.5" customHeight="1">
      <c r="A185" s="55"/>
      <c r="B185" s="62" t="s">
        <v>317</v>
      </c>
      <c r="C185" s="25" t="s">
        <v>269</v>
      </c>
      <c r="D185" s="25"/>
      <c r="E185" s="25"/>
      <c r="F185" s="25"/>
      <c r="G185" s="26">
        <f>SUM(G186+G188)</f>
        <v>2450.3</v>
      </c>
    </row>
    <row r="186" spans="1:7" s="44" customFormat="1" ht="31.5" customHeight="1">
      <c r="A186" s="55"/>
      <c r="B186" s="61" t="s">
        <v>109</v>
      </c>
      <c r="C186" s="25" t="s">
        <v>269</v>
      </c>
      <c r="D186" s="25" t="s">
        <v>110</v>
      </c>
      <c r="E186" s="25"/>
      <c r="F186" s="25"/>
      <c r="G186" s="26">
        <f>SUM(G187)</f>
        <v>2448.3</v>
      </c>
    </row>
    <row r="187" spans="1:7" s="44" customFormat="1" ht="18" customHeight="1">
      <c r="A187" s="55"/>
      <c r="B187" s="61" t="s">
        <v>217</v>
      </c>
      <c r="C187" s="25" t="s">
        <v>269</v>
      </c>
      <c r="D187" s="25" t="s">
        <v>110</v>
      </c>
      <c r="E187" s="25" t="s">
        <v>44</v>
      </c>
      <c r="F187" s="25" t="s">
        <v>35</v>
      </c>
      <c r="G187" s="26">
        <v>2448.3</v>
      </c>
    </row>
    <row r="188" spans="1:7" s="44" customFormat="1" ht="18" customHeight="1">
      <c r="A188" s="55"/>
      <c r="B188" s="62" t="s">
        <v>111</v>
      </c>
      <c r="C188" s="25" t="s">
        <v>269</v>
      </c>
      <c r="D188" s="25" t="s">
        <v>112</v>
      </c>
      <c r="E188" s="25"/>
      <c r="F188" s="25"/>
      <c r="G188" s="26">
        <f>SUM(G189)</f>
        <v>2</v>
      </c>
    </row>
    <row r="189" spans="1:7" s="44" customFormat="1" ht="18" customHeight="1">
      <c r="A189" s="55"/>
      <c r="B189" s="61" t="s">
        <v>217</v>
      </c>
      <c r="C189" s="25" t="s">
        <v>269</v>
      </c>
      <c r="D189" s="25" t="s">
        <v>112</v>
      </c>
      <c r="E189" s="25" t="s">
        <v>44</v>
      </c>
      <c r="F189" s="25" t="s">
        <v>35</v>
      </c>
      <c r="G189" s="26">
        <v>2</v>
      </c>
    </row>
    <row r="190" spans="1:7" s="74" customFormat="1" ht="76.5" customHeight="1">
      <c r="A190" s="64"/>
      <c r="B190" s="65" t="s">
        <v>265</v>
      </c>
      <c r="C190" s="73" t="s">
        <v>152</v>
      </c>
      <c r="D190" s="73"/>
      <c r="E190" s="73"/>
      <c r="F190" s="73"/>
      <c r="G190" s="67">
        <f>SUM(G191)</f>
        <v>100</v>
      </c>
    </row>
    <row r="191" spans="1:7" s="44" customFormat="1" ht="87.75" customHeight="1">
      <c r="A191" s="55"/>
      <c r="B191" s="62" t="s">
        <v>316</v>
      </c>
      <c r="C191" s="25" t="s">
        <v>270</v>
      </c>
      <c r="D191" s="25"/>
      <c r="E191" s="25"/>
      <c r="F191" s="25"/>
      <c r="G191" s="26">
        <f>SUM(G192)</f>
        <v>100</v>
      </c>
    </row>
    <row r="192" spans="1:7" s="44" customFormat="1" ht="35.25" customHeight="1">
      <c r="A192" s="55"/>
      <c r="B192" s="61" t="s">
        <v>109</v>
      </c>
      <c r="C192" s="25" t="s">
        <v>270</v>
      </c>
      <c r="D192" s="25" t="s">
        <v>110</v>
      </c>
      <c r="E192" s="25"/>
      <c r="F192" s="25"/>
      <c r="G192" s="26">
        <f>SUM(G193)</f>
        <v>100</v>
      </c>
    </row>
    <row r="193" spans="1:7" s="44" customFormat="1" ht="17.25" customHeight="1">
      <c r="A193" s="55"/>
      <c r="B193" s="61" t="s">
        <v>217</v>
      </c>
      <c r="C193" s="25" t="s">
        <v>270</v>
      </c>
      <c r="D193" s="25" t="s">
        <v>110</v>
      </c>
      <c r="E193" s="25" t="s">
        <v>44</v>
      </c>
      <c r="F193" s="25" t="s">
        <v>35</v>
      </c>
      <c r="G193" s="26">
        <v>100</v>
      </c>
    </row>
    <row r="194" spans="1:7" s="74" customFormat="1" ht="60.75" customHeight="1">
      <c r="A194" s="64"/>
      <c r="B194" s="65" t="s">
        <v>266</v>
      </c>
      <c r="C194" s="73" t="s">
        <v>153</v>
      </c>
      <c r="D194" s="66"/>
      <c r="E194" s="73"/>
      <c r="F194" s="73"/>
      <c r="G194" s="67">
        <f>SUM(G195)</f>
        <v>150</v>
      </c>
    </row>
    <row r="195" spans="1:7" s="44" customFormat="1" ht="52.5" customHeight="1">
      <c r="A195" s="55"/>
      <c r="B195" s="62" t="s">
        <v>315</v>
      </c>
      <c r="C195" s="25" t="s">
        <v>271</v>
      </c>
      <c r="D195" s="25"/>
      <c r="E195" s="25"/>
      <c r="F195" s="25"/>
      <c r="G195" s="26">
        <f>SUM(G196)</f>
        <v>150</v>
      </c>
    </row>
    <row r="196" spans="1:7" s="44" customFormat="1" ht="35.25" customHeight="1">
      <c r="A196" s="55"/>
      <c r="B196" s="61" t="s">
        <v>109</v>
      </c>
      <c r="C196" s="25" t="s">
        <v>271</v>
      </c>
      <c r="D196" s="25" t="s">
        <v>110</v>
      </c>
      <c r="E196" s="25"/>
      <c r="F196" s="25"/>
      <c r="G196" s="26">
        <f>SUM(G197)</f>
        <v>150</v>
      </c>
    </row>
    <row r="197" spans="1:7" s="44" customFormat="1" ht="20.25" customHeight="1">
      <c r="A197" s="55"/>
      <c r="B197" s="61" t="s">
        <v>217</v>
      </c>
      <c r="C197" s="25" t="s">
        <v>271</v>
      </c>
      <c r="D197" s="25" t="s">
        <v>110</v>
      </c>
      <c r="E197" s="25" t="s">
        <v>44</v>
      </c>
      <c r="F197" s="25" t="s">
        <v>35</v>
      </c>
      <c r="G197" s="26">
        <v>150</v>
      </c>
    </row>
    <row r="198" spans="1:7" s="74" customFormat="1" ht="59.25" customHeight="1">
      <c r="A198" s="64"/>
      <c r="B198" s="65" t="s">
        <v>267</v>
      </c>
      <c r="C198" s="73" t="s">
        <v>154</v>
      </c>
      <c r="D198" s="73"/>
      <c r="E198" s="73"/>
      <c r="F198" s="73"/>
      <c r="G198" s="67">
        <f>SUM(G199)</f>
        <v>200</v>
      </c>
    </row>
    <row r="199" spans="1:7" s="44" customFormat="1" ht="45.75" customHeight="1">
      <c r="A199" s="55"/>
      <c r="B199" s="62" t="s">
        <v>314</v>
      </c>
      <c r="C199" s="25" t="s">
        <v>272</v>
      </c>
      <c r="D199" s="25"/>
      <c r="E199" s="25"/>
      <c r="F199" s="25"/>
      <c r="G199" s="26">
        <f>SUM(G200)</f>
        <v>200</v>
      </c>
    </row>
    <row r="200" spans="1:7" s="44" customFormat="1" ht="34.5" customHeight="1">
      <c r="A200" s="55"/>
      <c r="B200" s="61" t="s">
        <v>109</v>
      </c>
      <c r="C200" s="25" t="s">
        <v>272</v>
      </c>
      <c r="D200" s="25" t="s">
        <v>110</v>
      </c>
      <c r="E200" s="25"/>
      <c r="F200" s="25"/>
      <c r="G200" s="26">
        <f>SUM(G201)</f>
        <v>200</v>
      </c>
    </row>
    <row r="201" spans="1:7" s="44" customFormat="1" ht="18" customHeight="1">
      <c r="A201" s="55"/>
      <c r="B201" s="61" t="s">
        <v>217</v>
      </c>
      <c r="C201" s="25" t="s">
        <v>272</v>
      </c>
      <c r="D201" s="25" t="s">
        <v>110</v>
      </c>
      <c r="E201" s="25" t="s">
        <v>44</v>
      </c>
      <c r="F201" s="25" t="s">
        <v>35</v>
      </c>
      <c r="G201" s="26">
        <v>200</v>
      </c>
    </row>
    <row r="202" spans="1:7" s="74" customFormat="1" ht="63" customHeight="1">
      <c r="A202" s="64"/>
      <c r="B202" s="65" t="s">
        <v>268</v>
      </c>
      <c r="C202" s="73" t="s">
        <v>155</v>
      </c>
      <c r="D202" s="73"/>
      <c r="E202" s="73"/>
      <c r="F202" s="73"/>
      <c r="G202" s="67">
        <f>SUM(G203)</f>
        <v>50</v>
      </c>
    </row>
    <row r="203" spans="1:7" s="44" customFormat="1" ht="51.75" customHeight="1">
      <c r="A203" s="55"/>
      <c r="B203" s="62" t="s">
        <v>322</v>
      </c>
      <c r="C203" s="25" t="s">
        <v>273</v>
      </c>
      <c r="D203" s="25"/>
      <c r="E203" s="25"/>
      <c r="F203" s="25"/>
      <c r="G203" s="26">
        <f>SUM(G204)</f>
        <v>50</v>
      </c>
    </row>
    <row r="204" spans="1:7" s="44" customFormat="1" ht="34.5" customHeight="1">
      <c r="A204" s="55"/>
      <c r="B204" s="61" t="s">
        <v>109</v>
      </c>
      <c r="C204" s="25" t="s">
        <v>273</v>
      </c>
      <c r="D204" s="25" t="s">
        <v>110</v>
      </c>
      <c r="E204" s="25"/>
      <c r="F204" s="25"/>
      <c r="G204" s="26">
        <f>SUM(G205)</f>
        <v>50</v>
      </c>
    </row>
    <row r="205" spans="1:7" s="44" customFormat="1" ht="20.25" customHeight="1">
      <c r="A205" s="55"/>
      <c r="B205" s="61" t="s">
        <v>217</v>
      </c>
      <c r="C205" s="25" t="s">
        <v>273</v>
      </c>
      <c r="D205" s="25" t="s">
        <v>110</v>
      </c>
      <c r="E205" s="25" t="s">
        <v>44</v>
      </c>
      <c r="F205" s="25" t="s">
        <v>35</v>
      </c>
      <c r="G205" s="26">
        <v>50</v>
      </c>
    </row>
    <row r="206" spans="1:7" s="44" customFormat="1" ht="63" customHeight="1">
      <c r="A206" s="55"/>
      <c r="B206" s="63" t="s">
        <v>138</v>
      </c>
      <c r="C206" s="30" t="s">
        <v>139</v>
      </c>
      <c r="D206" s="30"/>
      <c r="E206" s="30" t="s">
        <v>44</v>
      </c>
      <c r="F206" s="30" t="s">
        <v>38</v>
      </c>
      <c r="G206" s="28">
        <f>SUM(G207)</f>
        <v>2900</v>
      </c>
    </row>
    <row r="207" spans="1:7" s="74" customFormat="1" ht="93" customHeight="1">
      <c r="A207" s="64"/>
      <c r="B207" s="102" t="s">
        <v>293</v>
      </c>
      <c r="C207" s="73" t="s">
        <v>140</v>
      </c>
      <c r="D207" s="73"/>
      <c r="E207" s="73"/>
      <c r="F207" s="73"/>
      <c r="G207" s="67">
        <f>SUM(G208+G211+G214)</f>
        <v>2900</v>
      </c>
    </row>
    <row r="208" spans="1:7" s="44" customFormat="1" ht="93" customHeight="1">
      <c r="A208" s="55"/>
      <c r="B208" s="141" t="s">
        <v>323</v>
      </c>
      <c r="C208" s="25" t="s">
        <v>141</v>
      </c>
      <c r="D208" s="25"/>
      <c r="E208" s="25"/>
      <c r="F208" s="25"/>
      <c r="G208" s="26">
        <f>SUM(G209)</f>
        <v>2600</v>
      </c>
    </row>
    <row r="209" spans="1:7" s="44" customFormat="1" ht="21.75" customHeight="1">
      <c r="A209" s="55"/>
      <c r="B209" s="61" t="s">
        <v>18</v>
      </c>
      <c r="C209" s="25" t="s">
        <v>141</v>
      </c>
      <c r="D209" s="25" t="s">
        <v>142</v>
      </c>
      <c r="E209" s="25"/>
      <c r="F209" s="25"/>
      <c r="G209" s="26">
        <f>SUM(G210)</f>
        <v>2600</v>
      </c>
    </row>
    <row r="210" spans="1:7" s="44" customFormat="1" ht="21.75" customHeight="1">
      <c r="A210" s="55"/>
      <c r="B210" s="61" t="s">
        <v>12</v>
      </c>
      <c r="C210" s="25" t="s">
        <v>141</v>
      </c>
      <c r="D210" s="25" t="s">
        <v>142</v>
      </c>
      <c r="E210" s="25" t="s">
        <v>44</v>
      </c>
      <c r="F210" s="25" t="s">
        <v>38</v>
      </c>
      <c r="G210" s="26">
        <v>2600</v>
      </c>
    </row>
    <row r="211" spans="1:7" s="44" customFormat="1" ht="58.5" customHeight="1">
      <c r="A211" s="55"/>
      <c r="B211" s="62" t="s">
        <v>274</v>
      </c>
      <c r="C211" s="25" t="s">
        <v>275</v>
      </c>
      <c r="D211" s="25"/>
      <c r="E211" s="25"/>
      <c r="F211" s="25"/>
      <c r="G211" s="26">
        <f>SUM(G212)</f>
        <v>300</v>
      </c>
    </row>
    <row r="212" spans="1:7" s="44" customFormat="1" ht="40.5" customHeight="1">
      <c r="A212" s="55"/>
      <c r="B212" s="61" t="s">
        <v>109</v>
      </c>
      <c r="C212" s="25" t="s">
        <v>275</v>
      </c>
      <c r="D212" s="25" t="s">
        <v>110</v>
      </c>
      <c r="E212" s="25"/>
      <c r="F212" s="25"/>
      <c r="G212" s="26">
        <f>SUM(G213)</f>
        <v>300</v>
      </c>
    </row>
    <row r="213" spans="1:7" s="44" customFormat="1" ht="15" customHeight="1">
      <c r="A213" s="55"/>
      <c r="B213" s="61" t="s">
        <v>12</v>
      </c>
      <c r="C213" s="25" t="s">
        <v>275</v>
      </c>
      <c r="D213" s="25" t="s">
        <v>110</v>
      </c>
      <c r="E213" s="25" t="s">
        <v>44</v>
      </c>
      <c r="F213" s="25" t="s">
        <v>38</v>
      </c>
      <c r="G213" s="26">
        <v>300</v>
      </c>
    </row>
    <row r="214" spans="1:7" s="44" customFormat="1" ht="33.75" customHeight="1" hidden="1">
      <c r="A214" s="55"/>
      <c r="B214" s="61" t="s">
        <v>61</v>
      </c>
      <c r="C214" s="25" t="s">
        <v>143</v>
      </c>
      <c r="D214" s="25"/>
      <c r="E214" s="25"/>
      <c r="F214" s="25"/>
      <c r="G214" s="26">
        <f>SUM(G215)</f>
        <v>0</v>
      </c>
    </row>
    <row r="215" spans="1:7" s="44" customFormat="1" ht="31.5" customHeight="1" hidden="1">
      <c r="A215" s="55"/>
      <c r="B215" s="61" t="s">
        <v>63</v>
      </c>
      <c r="C215" s="25" t="s">
        <v>144</v>
      </c>
      <c r="D215" s="25"/>
      <c r="E215" s="25"/>
      <c r="F215" s="25"/>
      <c r="G215" s="26">
        <f>SUM(G216)</f>
        <v>0</v>
      </c>
    </row>
    <row r="216" spans="1:7" s="44" customFormat="1" ht="43.5" customHeight="1" hidden="1">
      <c r="A216" s="55"/>
      <c r="B216" s="61" t="s">
        <v>109</v>
      </c>
      <c r="C216" s="25" t="s">
        <v>144</v>
      </c>
      <c r="D216" s="25" t="s">
        <v>110</v>
      </c>
      <c r="E216" s="25"/>
      <c r="F216" s="25"/>
      <c r="G216" s="26">
        <f>SUM(G217)</f>
        <v>0</v>
      </c>
    </row>
    <row r="217" spans="1:7" ht="19.5" customHeight="1" hidden="1">
      <c r="A217" s="69"/>
      <c r="B217" s="61" t="s">
        <v>12</v>
      </c>
      <c r="C217" s="25" t="s">
        <v>144</v>
      </c>
      <c r="D217" s="25" t="s">
        <v>110</v>
      </c>
      <c r="E217" s="25" t="s">
        <v>44</v>
      </c>
      <c r="F217" s="25" t="s">
        <v>38</v>
      </c>
      <c r="G217" s="26"/>
    </row>
    <row r="218" spans="1:7" s="77" customFormat="1" ht="40.5" customHeight="1">
      <c r="A218" s="55"/>
      <c r="B218" s="103" t="s">
        <v>105</v>
      </c>
      <c r="C218" s="30" t="s">
        <v>51</v>
      </c>
      <c r="D218" s="30"/>
      <c r="E218" s="30"/>
      <c r="F218" s="30"/>
      <c r="G218" s="28">
        <f>SUM(G219)</f>
        <v>16299.4</v>
      </c>
    </row>
    <row r="219" spans="1:7" s="77" customFormat="1" ht="46.5" customHeight="1">
      <c r="A219" s="104"/>
      <c r="B219" s="61" t="s">
        <v>128</v>
      </c>
      <c r="C219" s="25" t="s">
        <v>52</v>
      </c>
      <c r="D219" s="25"/>
      <c r="E219" s="25"/>
      <c r="F219" s="25"/>
      <c r="G219" s="26">
        <f>SUM(G220+G223+G232+G235+G248+G251+G258+G263)</f>
        <v>16299.4</v>
      </c>
    </row>
    <row r="220" spans="1:7" s="44" customFormat="1" ht="35.25" customHeight="1">
      <c r="A220" s="55"/>
      <c r="B220" s="61" t="s">
        <v>57</v>
      </c>
      <c r="C220" s="25" t="s">
        <v>113</v>
      </c>
      <c r="D220" s="25"/>
      <c r="E220" s="25"/>
      <c r="F220" s="25"/>
      <c r="G220" s="26">
        <f>SUM(G221)</f>
        <v>1127.5</v>
      </c>
    </row>
    <row r="221" spans="1:7" s="44" customFormat="1" ht="36.75" customHeight="1">
      <c r="A221" s="55"/>
      <c r="B221" s="61" t="s">
        <v>107</v>
      </c>
      <c r="C221" s="25" t="s">
        <v>113</v>
      </c>
      <c r="D221" s="25" t="s">
        <v>108</v>
      </c>
      <c r="E221" s="25"/>
      <c r="F221" s="25"/>
      <c r="G221" s="26">
        <f>SUM(G222)</f>
        <v>1127.5</v>
      </c>
    </row>
    <row r="222" spans="1:7" s="77" customFormat="1" ht="19.5" customHeight="1">
      <c r="A222" s="104"/>
      <c r="B222" s="61" t="s">
        <v>50</v>
      </c>
      <c r="C222" s="25" t="s">
        <v>113</v>
      </c>
      <c r="D222" s="25" t="s">
        <v>108</v>
      </c>
      <c r="E222" s="25" t="s">
        <v>33</v>
      </c>
      <c r="F222" s="25" t="s">
        <v>36</v>
      </c>
      <c r="G222" s="26">
        <v>1127.5</v>
      </c>
    </row>
    <row r="223" spans="1:7" s="44" customFormat="1" ht="30" customHeight="1">
      <c r="A223" s="55"/>
      <c r="B223" s="61" t="s">
        <v>53</v>
      </c>
      <c r="C223" s="25" t="s">
        <v>54</v>
      </c>
      <c r="D223" s="25"/>
      <c r="E223" s="25"/>
      <c r="F223" s="25"/>
      <c r="G223" s="26">
        <f>SUM(G224+G226+G229)</f>
        <v>10642.5</v>
      </c>
    </row>
    <row r="224" spans="1:7" s="44" customFormat="1" ht="29.25" customHeight="1">
      <c r="A224" s="55"/>
      <c r="B224" s="61" t="s">
        <v>107</v>
      </c>
      <c r="C224" s="25" t="s">
        <v>54</v>
      </c>
      <c r="D224" s="25" t="s">
        <v>108</v>
      </c>
      <c r="E224" s="25"/>
      <c r="F224" s="25"/>
      <c r="G224" s="26">
        <f>SUM(G225)</f>
        <v>6594.5</v>
      </c>
    </row>
    <row r="225" spans="1:7" s="77" customFormat="1" ht="23.25" customHeight="1">
      <c r="A225" s="104"/>
      <c r="B225" s="61" t="s">
        <v>50</v>
      </c>
      <c r="C225" s="25" t="s">
        <v>54</v>
      </c>
      <c r="D225" s="25" t="s">
        <v>108</v>
      </c>
      <c r="E225" s="25" t="s">
        <v>33</v>
      </c>
      <c r="F225" s="25" t="s">
        <v>36</v>
      </c>
      <c r="G225" s="26">
        <v>6594.5</v>
      </c>
    </row>
    <row r="226" spans="1:7" s="77" customFormat="1" ht="37.5" customHeight="1">
      <c r="A226" s="104"/>
      <c r="B226" s="61" t="s">
        <v>109</v>
      </c>
      <c r="C226" s="25" t="s">
        <v>54</v>
      </c>
      <c r="D226" s="25" t="s">
        <v>110</v>
      </c>
      <c r="E226" s="25"/>
      <c r="F226" s="25"/>
      <c r="G226" s="26">
        <f>SUM(G227+G228)</f>
        <v>4035.5</v>
      </c>
    </row>
    <row r="227" spans="1:7" s="77" customFormat="1" ht="44.25" customHeight="1">
      <c r="A227" s="104"/>
      <c r="B227" s="61" t="s">
        <v>290</v>
      </c>
      <c r="C227" s="25" t="s">
        <v>54</v>
      </c>
      <c r="D227" s="25" t="s">
        <v>110</v>
      </c>
      <c r="E227" s="25" t="s">
        <v>33</v>
      </c>
      <c r="F227" s="25" t="s">
        <v>35</v>
      </c>
      <c r="G227" s="26">
        <v>1092.5</v>
      </c>
    </row>
    <row r="228" spans="1:7" s="44" customFormat="1" ht="22.5" customHeight="1">
      <c r="A228" s="55"/>
      <c r="B228" s="61" t="s">
        <v>50</v>
      </c>
      <c r="C228" s="25" t="s">
        <v>54</v>
      </c>
      <c r="D228" s="25" t="s">
        <v>110</v>
      </c>
      <c r="E228" s="25" t="s">
        <v>33</v>
      </c>
      <c r="F228" s="25" t="s">
        <v>36</v>
      </c>
      <c r="G228" s="26">
        <v>2943</v>
      </c>
    </row>
    <row r="229" spans="1:7" s="77" customFormat="1" ht="18" customHeight="1">
      <c r="A229" s="104"/>
      <c r="B229" s="61" t="s">
        <v>111</v>
      </c>
      <c r="C229" s="25" t="s">
        <v>54</v>
      </c>
      <c r="D229" s="25" t="s">
        <v>112</v>
      </c>
      <c r="E229" s="25"/>
      <c r="F229" s="25"/>
      <c r="G229" s="26">
        <f>SUM(G230+G231)</f>
        <v>12.5</v>
      </c>
    </row>
    <row r="230" spans="1:7" s="77" customFormat="1" ht="49.5" customHeight="1">
      <c r="A230" s="104"/>
      <c r="B230" s="61" t="s">
        <v>291</v>
      </c>
      <c r="C230" s="25" t="s">
        <v>54</v>
      </c>
      <c r="D230" s="25" t="s">
        <v>112</v>
      </c>
      <c r="E230" s="25" t="s">
        <v>33</v>
      </c>
      <c r="F230" s="25" t="s">
        <v>35</v>
      </c>
      <c r="G230" s="26">
        <v>6</v>
      </c>
    </row>
    <row r="231" spans="1:7" s="77" customFormat="1" ht="18" customHeight="1">
      <c r="A231" s="104"/>
      <c r="B231" s="61" t="s">
        <v>50</v>
      </c>
      <c r="C231" s="25" t="s">
        <v>54</v>
      </c>
      <c r="D231" s="25" t="s">
        <v>112</v>
      </c>
      <c r="E231" s="25" t="s">
        <v>33</v>
      </c>
      <c r="F231" s="25" t="s">
        <v>36</v>
      </c>
      <c r="G231" s="26">
        <v>6.5</v>
      </c>
    </row>
    <row r="232" spans="1:7" s="77" customFormat="1" ht="29.25" customHeight="1">
      <c r="A232" s="104"/>
      <c r="B232" s="142" t="s">
        <v>289</v>
      </c>
      <c r="C232" s="25" t="s">
        <v>65</v>
      </c>
      <c r="D232" s="25"/>
      <c r="E232" s="25"/>
      <c r="F232" s="25"/>
      <c r="G232" s="26">
        <f>SUM(G233)</f>
        <v>240</v>
      </c>
    </row>
    <row r="233" spans="1:7" s="77" customFormat="1" ht="30" customHeight="1">
      <c r="A233" s="104"/>
      <c r="B233" s="61" t="s">
        <v>109</v>
      </c>
      <c r="C233" s="25" t="s">
        <v>65</v>
      </c>
      <c r="D233" s="25" t="s">
        <v>110</v>
      </c>
      <c r="E233" s="25"/>
      <c r="F233" s="25"/>
      <c r="G233" s="26">
        <f>SUM(G234)</f>
        <v>240</v>
      </c>
    </row>
    <row r="234" spans="1:7" s="77" customFormat="1" ht="43.5" customHeight="1">
      <c r="A234" s="104"/>
      <c r="B234" s="61" t="s">
        <v>291</v>
      </c>
      <c r="C234" s="25" t="s">
        <v>65</v>
      </c>
      <c r="D234" s="25" t="s">
        <v>110</v>
      </c>
      <c r="E234" s="25" t="s">
        <v>33</v>
      </c>
      <c r="F234" s="25" t="s">
        <v>35</v>
      </c>
      <c r="G234" s="26">
        <v>240</v>
      </c>
    </row>
    <row r="235" spans="1:7" s="44" customFormat="1" ht="34.5" customHeight="1">
      <c r="A235" s="55"/>
      <c r="B235" s="61" t="s">
        <v>114</v>
      </c>
      <c r="C235" s="25" t="s">
        <v>115</v>
      </c>
      <c r="D235" s="30"/>
      <c r="E235" s="25"/>
      <c r="F235" s="25"/>
      <c r="G235" s="26">
        <f>SUM(G236+G242+G244+G246)</f>
        <v>2994.5</v>
      </c>
    </row>
    <row r="236" spans="1:7" s="44" customFormat="1" ht="32.25" customHeight="1">
      <c r="A236" s="55"/>
      <c r="B236" s="61" t="s">
        <v>56</v>
      </c>
      <c r="C236" s="25" t="s">
        <v>115</v>
      </c>
      <c r="D236" s="25" t="s">
        <v>110</v>
      </c>
      <c r="E236" s="25"/>
      <c r="F236" s="25"/>
      <c r="G236" s="26">
        <f>SUM(G237+G238+G239+G240+G241)</f>
        <v>2869.5</v>
      </c>
    </row>
    <row r="237" spans="1:7" s="77" customFormat="1" ht="19.5" customHeight="1">
      <c r="A237" s="104"/>
      <c r="B237" s="61" t="s">
        <v>81</v>
      </c>
      <c r="C237" s="25" t="s">
        <v>115</v>
      </c>
      <c r="D237" s="25" t="s">
        <v>110</v>
      </c>
      <c r="E237" s="25" t="s">
        <v>33</v>
      </c>
      <c r="F237" s="25" t="s">
        <v>45</v>
      </c>
      <c r="G237" s="26">
        <v>100</v>
      </c>
    </row>
    <row r="238" spans="1:7" s="44" customFormat="1" ht="19.5" customHeight="1">
      <c r="A238" s="55"/>
      <c r="B238" s="61" t="s">
        <v>60</v>
      </c>
      <c r="C238" s="25" t="s">
        <v>115</v>
      </c>
      <c r="D238" s="70" t="s">
        <v>110</v>
      </c>
      <c r="E238" s="25" t="s">
        <v>33</v>
      </c>
      <c r="F238" s="25" t="s">
        <v>39</v>
      </c>
      <c r="G238" s="26">
        <v>1479.6</v>
      </c>
    </row>
    <row r="239" spans="1:7" ht="35.25" customHeight="1">
      <c r="A239" s="69"/>
      <c r="B239" s="61" t="s">
        <v>20</v>
      </c>
      <c r="C239" s="25" t="s">
        <v>115</v>
      </c>
      <c r="D239" s="25" t="s">
        <v>110</v>
      </c>
      <c r="E239" s="25" t="s">
        <v>35</v>
      </c>
      <c r="F239" s="25" t="s">
        <v>42</v>
      </c>
      <c r="G239" s="26">
        <v>123.8</v>
      </c>
    </row>
    <row r="240" spans="1:7" s="44" customFormat="1" ht="18.75" customHeight="1">
      <c r="A240" s="55"/>
      <c r="B240" s="61" t="s">
        <v>67</v>
      </c>
      <c r="C240" s="25" t="s">
        <v>115</v>
      </c>
      <c r="D240" s="25" t="s">
        <v>110</v>
      </c>
      <c r="E240" s="25" t="s">
        <v>36</v>
      </c>
      <c r="F240" s="25" t="s">
        <v>43</v>
      </c>
      <c r="G240" s="26">
        <v>250</v>
      </c>
    </row>
    <row r="241" spans="1:7" ht="18.75" customHeight="1" thickBot="1">
      <c r="A241" s="105"/>
      <c r="B241" s="106" t="s">
        <v>21</v>
      </c>
      <c r="C241" s="25" t="s">
        <v>115</v>
      </c>
      <c r="D241" s="25" t="s">
        <v>110</v>
      </c>
      <c r="E241" s="25" t="s">
        <v>43</v>
      </c>
      <c r="F241" s="25" t="s">
        <v>38</v>
      </c>
      <c r="G241" s="26">
        <v>916.1</v>
      </c>
    </row>
    <row r="242" spans="1:7" ht="20.25" customHeight="1">
      <c r="A242" s="43"/>
      <c r="B242" s="61" t="s">
        <v>74</v>
      </c>
      <c r="C242" s="25" t="s">
        <v>115</v>
      </c>
      <c r="D242" s="25" t="s">
        <v>75</v>
      </c>
      <c r="E242" s="25"/>
      <c r="F242" s="25"/>
      <c r="G242" s="26">
        <f>SUM(G243)</f>
        <v>20</v>
      </c>
    </row>
    <row r="243" spans="1:7" ht="34.5" customHeight="1">
      <c r="A243" s="43"/>
      <c r="B243" s="61" t="s">
        <v>91</v>
      </c>
      <c r="C243" s="25" t="s">
        <v>115</v>
      </c>
      <c r="D243" s="25" t="s">
        <v>75</v>
      </c>
      <c r="E243" s="25" t="s">
        <v>39</v>
      </c>
      <c r="F243" s="25" t="s">
        <v>33</v>
      </c>
      <c r="G243" s="26">
        <v>20</v>
      </c>
    </row>
    <row r="244" spans="1:7" s="44" customFormat="1" ht="48.75" customHeight="1">
      <c r="A244" s="55"/>
      <c r="B244" s="61" t="s">
        <v>93</v>
      </c>
      <c r="C244" s="25" t="s">
        <v>115</v>
      </c>
      <c r="D244" s="25" t="s">
        <v>66</v>
      </c>
      <c r="E244" s="25"/>
      <c r="F244" s="25"/>
      <c r="G244" s="26">
        <f>SUM(G245)</f>
        <v>5</v>
      </c>
    </row>
    <row r="245" spans="1:7" s="44" customFormat="1" ht="22.5" customHeight="1">
      <c r="A245" s="55"/>
      <c r="B245" s="61" t="s">
        <v>12</v>
      </c>
      <c r="C245" s="25" t="s">
        <v>115</v>
      </c>
      <c r="D245" s="25" t="s">
        <v>66</v>
      </c>
      <c r="E245" s="25" t="s">
        <v>44</v>
      </c>
      <c r="F245" s="25" t="s">
        <v>38</v>
      </c>
      <c r="G245" s="26">
        <v>5</v>
      </c>
    </row>
    <row r="246" spans="1:7" s="44" customFormat="1" ht="19.5" customHeight="1">
      <c r="A246" s="55"/>
      <c r="B246" s="61" t="s">
        <v>71</v>
      </c>
      <c r="C246" s="25" t="s">
        <v>115</v>
      </c>
      <c r="D246" s="25" t="s">
        <v>72</v>
      </c>
      <c r="E246" s="25"/>
      <c r="F246" s="25"/>
      <c r="G246" s="26">
        <f>SUM(G247)</f>
        <v>100</v>
      </c>
    </row>
    <row r="247" spans="1:7" s="77" customFormat="1" ht="18" customHeight="1">
      <c r="A247" s="104"/>
      <c r="B247" s="61" t="s">
        <v>219</v>
      </c>
      <c r="C247" s="25" t="s">
        <v>115</v>
      </c>
      <c r="D247" s="25" t="s">
        <v>72</v>
      </c>
      <c r="E247" s="25" t="s">
        <v>33</v>
      </c>
      <c r="F247" s="25" t="s">
        <v>37</v>
      </c>
      <c r="G247" s="26">
        <v>100</v>
      </c>
    </row>
    <row r="248" spans="1:7" ht="19.5" customHeight="1">
      <c r="A248" s="69"/>
      <c r="B248" s="61" t="s">
        <v>175</v>
      </c>
      <c r="C248" s="25" t="s">
        <v>324</v>
      </c>
      <c r="D248" s="30"/>
      <c r="E248" s="25"/>
      <c r="F248" s="25"/>
      <c r="G248" s="26">
        <f>SUM(G249)</f>
        <v>333.9</v>
      </c>
    </row>
    <row r="249" spans="1:7" ht="24" customHeight="1">
      <c r="A249" s="69"/>
      <c r="B249" s="61" t="s">
        <v>173</v>
      </c>
      <c r="C249" s="25" t="s">
        <v>324</v>
      </c>
      <c r="D249" s="25" t="s">
        <v>174</v>
      </c>
      <c r="E249" s="25"/>
      <c r="F249" s="25"/>
      <c r="G249" s="26">
        <f>SUM(G250)</f>
        <v>333.9</v>
      </c>
    </row>
    <row r="250" spans="1:7" s="77" customFormat="1" ht="18" customHeight="1">
      <c r="A250" s="104"/>
      <c r="B250" s="61" t="s">
        <v>3</v>
      </c>
      <c r="C250" s="25" t="s">
        <v>324</v>
      </c>
      <c r="D250" s="25" t="s">
        <v>174</v>
      </c>
      <c r="E250" s="25" t="s">
        <v>41</v>
      </c>
      <c r="F250" s="25" t="s">
        <v>33</v>
      </c>
      <c r="G250" s="26">
        <v>333.9</v>
      </c>
    </row>
    <row r="251" spans="1:7" s="44" customFormat="1" ht="98.25" customHeight="1">
      <c r="A251" s="55"/>
      <c r="B251" s="76" t="s">
        <v>9</v>
      </c>
      <c r="C251" s="25" t="s">
        <v>76</v>
      </c>
      <c r="D251" s="70"/>
      <c r="E251" s="25"/>
      <c r="F251" s="25"/>
      <c r="G251" s="26">
        <f>SUM(G252+G255)</f>
        <v>148.4</v>
      </c>
    </row>
    <row r="252" spans="1:7" s="44" customFormat="1" ht="49.5" customHeight="1">
      <c r="A252" s="55"/>
      <c r="B252" s="76" t="s">
        <v>48</v>
      </c>
      <c r="C252" s="70" t="s">
        <v>77</v>
      </c>
      <c r="D252" s="70"/>
      <c r="E252" s="70"/>
      <c r="F252" s="70"/>
      <c r="G252" s="26">
        <f>SUM(G253)</f>
        <v>122.8</v>
      </c>
    </row>
    <row r="253" spans="1:7" s="44" customFormat="1" ht="19.5" customHeight="1">
      <c r="A253" s="55"/>
      <c r="B253" s="76" t="s">
        <v>8</v>
      </c>
      <c r="C253" s="70" t="s">
        <v>77</v>
      </c>
      <c r="D253" s="25" t="s">
        <v>30</v>
      </c>
      <c r="E253" s="25"/>
      <c r="F253" s="25"/>
      <c r="G253" s="26">
        <f>SUM(G254)</f>
        <v>122.8</v>
      </c>
    </row>
    <row r="254" spans="1:7" s="77" customFormat="1" ht="19.5" customHeight="1">
      <c r="A254" s="104"/>
      <c r="B254" s="61" t="s">
        <v>50</v>
      </c>
      <c r="C254" s="70" t="s">
        <v>77</v>
      </c>
      <c r="D254" s="25" t="s">
        <v>30</v>
      </c>
      <c r="E254" s="25" t="s">
        <v>33</v>
      </c>
      <c r="F254" s="25" t="s">
        <v>36</v>
      </c>
      <c r="G254" s="26">
        <v>122.8</v>
      </c>
    </row>
    <row r="255" spans="1:7" s="77" customFormat="1" ht="54" customHeight="1">
      <c r="A255" s="104"/>
      <c r="B255" s="76" t="s">
        <v>94</v>
      </c>
      <c r="C255" s="70" t="s">
        <v>79</v>
      </c>
      <c r="D255" s="70"/>
      <c r="E255" s="25"/>
      <c r="F255" s="25"/>
      <c r="G255" s="26">
        <f>SUM(G256)</f>
        <v>25.6</v>
      </c>
    </row>
    <row r="256" spans="1:7" s="77" customFormat="1" ht="19.5" customHeight="1">
      <c r="A256" s="104"/>
      <c r="B256" s="76" t="s">
        <v>8</v>
      </c>
      <c r="C256" s="70" t="s">
        <v>79</v>
      </c>
      <c r="D256" s="70" t="s">
        <v>30</v>
      </c>
      <c r="E256" s="25"/>
      <c r="F256" s="25"/>
      <c r="G256" s="26">
        <f>SUM(G257)</f>
        <v>25.6</v>
      </c>
    </row>
    <row r="257" spans="1:7" s="77" customFormat="1" ht="48.75" customHeight="1">
      <c r="A257" s="104"/>
      <c r="B257" s="61" t="s">
        <v>218</v>
      </c>
      <c r="C257" s="70" t="s">
        <v>79</v>
      </c>
      <c r="D257" s="70" t="s">
        <v>30</v>
      </c>
      <c r="E257" s="25" t="s">
        <v>33</v>
      </c>
      <c r="F257" s="25" t="s">
        <v>35</v>
      </c>
      <c r="G257" s="26">
        <v>25.6</v>
      </c>
    </row>
    <row r="258" spans="1:7" s="44" customFormat="1" ht="35.25" customHeight="1">
      <c r="A258" s="55"/>
      <c r="B258" s="61" t="s">
        <v>26</v>
      </c>
      <c r="C258" s="70" t="s">
        <v>82</v>
      </c>
      <c r="D258" s="70"/>
      <c r="E258" s="25"/>
      <c r="F258" s="25"/>
      <c r="G258" s="26">
        <f>SUM(G259+G261)</f>
        <v>299.5</v>
      </c>
    </row>
    <row r="259" spans="1:7" s="44" customFormat="1" ht="39" customHeight="1">
      <c r="A259" s="55"/>
      <c r="B259" s="61" t="s">
        <v>107</v>
      </c>
      <c r="C259" s="70" t="s">
        <v>82</v>
      </c>
      <c r="D259" s="70" t="s">
        <v>108</v>
      </c>
      <c r="E259" s="25"/>
      <c r="F259" s="25"/>
      <c r="G259" s="26">
        <f>SUM(G260)</f>
        <v>294.6</v>
      </c>
    </row>
    <row r="260" spans="1:7" s="44" customFormat="1" ht="24.75" customHeight="1">
      <c r="A260" s="55"/>
      <c r="B260" s="61" t="s">
        <v>24</v>
      </c>
      <c r="C260" s="70" t="s">
        <v>82</v>
      </c>
      <c r="D260" s="70" t="s">
        <v>108</v>
      </c>
      <c r="E260" s="25" t="s">
        <v>38</v>
      </c>
      <c r="F260" s="25" t="s">
        <v>35</v>
      </c>
      <c r="G260" s="26">
        <v>294.6</v>
      </c>
    </row>
    <row r="261" spans="1:7" s="44" customFormat="1" ht="37.5" customHeight="1">
      <c r="A261" s="55"/>
      <c r="B261" s="61" t="s">
        <v>109</v>
      </c>
      <c r="C261" s="70" t="s">
        <v>82</v>
      </c>
      <c r="D261" s="70" t="s">
        <v>110</v>
      </c>
      <c r="E261" s="25"/>
      <c r="F261" s="25"/>
      <c r="G261" s="26">
        <f>SUM(G262)</f>
        <v>4.9</v>
      </c>
    </row>
    <row r="262" spans="1:7" s="44" customFormat="1" ht="21" customHeight="1">
      <c r="A262" s="55"/>
      <c r="B262" s="61" t="s">
        <v>24</v>
      </c>
      <c r="C262" s="70" t="s">
        <v>82</v>
      </c>
      <c r="D262" s="70" t="s">
        <v>110</v>
      </c>
      <c r="E262" s="25" t="s">
        <v>38</v>
      </c>
      <c r="F262" s="25" t="s">
        <v>35</v>
      </c>
      <c r="G262" s="26">
        <v>4.9</v>
      </c>
    </row>
    <row r="263" spans="1:7" s="44" customFormat="1" ht="35.25" customHeight="1">
      <c r="A263" s="55"/>
      <c r="B263" s="61" t="s">
        <v>80</v>
      </c>
      <c r="C263" s="25" t="s">
        <v>58</v>
      </c>
      <c r="D263" s="25"/>
      <c r="E263" s="25"/>
      <c r="F263" s="25"/>
      <c r="G263" s="26">
        <f>SUM(G264+G265+G267)</f>
        <v>513.1</v>
      </c>
    </row>
    <row r="264" spans="1:7" s="44" customFormat="1" ht="30" customHeight="1">
      <c r="A264" s="55"/>
      <c r="B264" s="61" t="s">
        <v>107</v>
      </c>
      <c r="C264" s="25" t="s">
        <v>58</v>
      </c>
      <c r="D264" s="25" t="s">
        <v>108</v>
      </c>
      <c r="E264" s="25"/>
      <c r="F264" s="25"/>
      <c r="G264" s="26">
        <f>SUM(G266)</f>
        <v>476.2</v>
      </c>
    </row>
    <row r="265" spans="1:7" s="44" customFormat="1" ht="39.75" customHeight="1" hidden="1">
      <c r="A265" s="55"/>
      <c r="B265" s="61" t="s">
        <v>109</v>
      </c>
      <c r="C265" s="25" t="s">
        <v>58</v>
      </c>
      <c r="D265" s="25" t="s">
        <v>55</v>
      </c>
      <c r="E265" s="25" t="s">
        <v>33</v>
      </c>
      <c r="F265" s="25" t="s">
        <v>36</v>
      </c>
      <c r="G265" s="26"/>
    </row>
    <row r="266" spans="1:7" s="44" customFormat="1" ht="21.75" customHeight="1">
      <c r="A266" s="55"/>
      <c r="B266" s="61" t="s">
        <v>50</v>
      </c>
      <c r="C266" s="25" t="s">
        <v>58</v>
      </c>
      <c r="D266" s="25" t="s">
        <v>108</v>
      </c>
      <c r="E266" s="25" t="s">
        <v>33</v>
      </c>
      <c r="F266" s="25" t="s">
        <v>36</v>
      </c>
      <c r="G266" s="26">
        <v>476.2</v>
      </c>
    </row>
    <row r="267" spans="1:7" s="44" customFormat="1" ht="36" customHeight="1">
      <c r="A267" s="55"/>
      <c r="B267" s="61" t="s">
        <v>56</v>
      </c>
      <c r="C267" s="25" t="s">
        <v>58</v>
      </c>
      <c r="D267" s="70" t="s">
        <v>110</v>
      </c>
      <c r="E267" s="25"/>
      <c r="F267" s="25"/>
      <c r="G267" s="26">
        <f>SUM(G268)</f>
        <v>36.9</v>
      </c>
    </row>
    <row r="268" spans="1:7" s="44" customFormat="1" ht="19.5" customHeight="1">
      <c r="A268" s="55"/>
      <c r="B268" s="61" t="s">
        <v>50</v>
      </c>
      <c r="C268" s="25" t="s">
        <v>58</v>
      </c>
      <c r="D268" s="70" t="s">
        <v>110</v>
      </c>
      <c r="E268" s="25" t="s">
        <v>33</v>
      </c>
      <c r="F268" s="25" t="s">
        <v>36</v>
      </c>
      <c r="G268" s="26">
        <v>36.9</v>
      </c>
    </row>
    <row r="269" spans="1:6" ht="19.5" customHeight="1">
      <c r="A269" s="43"/>
      <c r="B269" s="107"/>
      <c r="C269" s="108"/>
      <c r="D269" s="108"/>
      <c r="E269" s="108"/>
      <c r="F269" s="108"/>
    </row>
    <row r="270" spans="1:6" ht="19.5" customHeight="1">
      <c r="A270" s="43"/>
      <c r="B270" s="107"/>
      <c r="C270" s="108"/>
      <c r="D270" s="108"/>
      <c r="E270" s="108"/>
      <c r="F270" s="108"/>
    </row>
    <row r="271" spans="1:6" ht="19.5" customHeight="1">
      <c r="A271" s="43"/>
      <c r="B271" s="107"/>
      <c r="C271" s="108"/>
      <c r="D271" s="108"/>
      <c r="E271" s="108"/>
      <c r="F271" s="108"/>
    </row>
    <row r="272" spans="1:6" ht="19.5" customHeight="1">
      <c r="A272" s="43"/>
      <c r="B272" s="107"/>
      <c r="C272" s="108"/>
      <c r="D272" s="108"/>
      <c r="E272" s="108"/>
      <c r="F272" s="108"/>
    </row>
    <row r="273" spans="1:6" ht="19.5" customHeight="1">
      <c r="A273" s="43"/>
      <c r="B273" s="107"/>
      <c r="C273" s="108"/>
      <c r="D273" s="108"/>
      <c r="E273" s="108"/>
      <c r="F273" s="108"/>
    </row>
    <row r="274" spans="1:6" ht="19.5" customHeight="1">
      <c r="A274" s="43"/>
      <c r="B274" s="107"/>
      <c r="C274" s="108"/>
      <c r="D274" s="108"/>
      <c r="E274" s="108"/>
      <c r="F274" s="108"/>
    </row>
    <row r="275" spans="1:6" ht="19.5" customHeight="1">
      <c r="A275" s="43"/>
      <c r="B275" s="107"/>
      <c r="C275" s="108"/>
      <c r="D275" s="108"/>
      <c r="E275" s="108"/>
      <c r="F275" s="108"/>
    </row>
    <row r="276" spans="1:6" ht="19.5" customHeight="1">
      <c r="A276" s="43"/>
      <c r="B276" s="107"/>
      <c r="C276" s="108"/>
      <c r="D276" s="108"/>
      <c r="E276" s="108"/>
      <c r="F276" s="108"/>
    </row>
    <row r="277" spans="1:6" ht="19.5" customHeight="1">
      <c r="A277" s="43"/>
      <c r="B277" s="107"/>
      <c r="C277" s="108"/>
      <c r="D277" s="108"/>
      <c r="E277" s="108"/>
      <c r="F277" s="108"/>
    </row>
    <row r="278" spans="1:6" ht="19.5" customHeight="1">
      <c r="A278" s="43"/>
      <c r="B278" s="107"/>
      <c r="C278" s="108"/>
      <c r="D278" s="108"/>
      <c r="E278" s="108"/>
      <c r="F278" s="108"/>
    </row>
    <row r="279" spans="1:6" ht="19.5" customHeight="1">
      <c r="A279" s="43"/>
      <c r="B279" s="107"/>
      <c r="C279" s="108"/>
      <c r="D279" s="108"/>
      <c r="E279" s="108"/>
      <c r="F279" s="108"/>
    </row>
    <row r="280" spans="1:6" ht="19.5" customHeight="1">
      <c r="A280" s="43"/>
      <c r="B280" s="107"/>
      <c r="C280" s="108"/>
      <c r="D280" s="108"/>
      <c r="E280" s="108"/>
      <c r="F280" s="108"/>
    </row>
    <row r="281" spans="1:6" ht="19.5" customHeight="1">
      <c r="A281" s="43"/>
      <c r="B281" s="107"/>
      <c r="C281" s="108"/>
      <c r="D281" s="108"/>
      <c r="E281" s="108"/>
      <c r="F281" s="108"/>
    </row>
    <row r="282" spans="1:6" ht="19.5" customHeight="1">
      <c r="A282" s="43"/>
      <c r="B282" s="107"/>
      <c r="C282" s="108"/>
      <c r="D282" s="108"/>
      <c r="E282" s="108"/>
      <c r="F282" s="108"/>
    </row>
    <row r="283" spans="1:6" ht="19.5" customHeight="1">
      <c r="A283" s="43"/>
      <c r="B283" s="107"/>
      <c r="C283" s="108"/>
      <c r="D283" s="108"/>
      <c r="E283" s="108"/>
      <c r="F283" s="108"/>
    </row>
    <row r="284" spans="1:6" ht="19.5" customHeight="1">
      <c r="A284" s="43"/>
      <c r="B284" s="107"/>
      <c r="C284" s="108"/>
      <c r="D284" s="108"/>
      <c r="E284" s="108"/>
      <c r="F284" s="108"/>
    </row>
    <row r="285" spans="1:6" ht="19.5" customHeight="1">
      <c r="A285" s="43"/>
      <c r="B285" s="107"/>
      <c r="C285" s="108"/>
      <c r="D285" s="108"/>
      <c r="E285" s="108"/>
      <c r="F285" s="108"/>
    </row>
    <row r="286" spans="1:6" ht="19.5" customHeight="1">
      <c r="A286" s="43"/>
      <c r="B286" s="107"/>
      <c r="C286" s="108"/>
      <c r="D286" s="108"/>
      <c r="E286" s="108"/>
      <c r="F286" s="108"/>
    </row>
    <row r="287" spans="1:6" ht="19.5" customHeight="1">
      <c r="A287" s="43"/>
      <c r="B287" s="107"/>
      <c r="C287" s="108"/>
      <c r="D287" s="108"/>
      <c r="E287" s="108"/>
      <c r="F287" s="108"/>
    </row>
    <row r="288" spans="1:6" ht="19.5" customHeight="1">
      <c r="A288" s="43"/>
      <c r="B288" s="107"/>
      <c r="C288" s="108"/>
      <c r="D288" s="108"/>
      <c r="E288" s="108"/>
      <c r="F288" s="108"/>
    </row>
    <row r="289" spans="1:6" ht="19.5" customHeight="1">
      <c r="A289" s="43"/>
      <c r="B289" s="107"/>
      <c r="C289" s="108"/>
      <c r="D289" s="108"/>
      <c r="E289" s="108"/>
      <c r="F289" s="108"/>
    </row>
    <row r="290" spans="1:6" ht="19.5" customHeight="1">
      <c r="A290" s="43"/>
      <c r="B290" s="107"/>
      <c r="C290" s="108"/>
      <c r="D290" s="108"/>
      <c r="E290" s="108"/>
      <c r="F290" s="108"/>
    </row>
    <row r="291" spans="1:6" ht="19.5" customHeight="1">
      <c r="A291" s="43"/>
      <c r="B291" s="107"/>
      <c r="C291" s="108"/>
      <c r="D291" s="108"/>
      <c r="E291" s="108"/>
      <c r="F291" s="108"/>
    </row>
    <row r="292" spans="1:6" ht="19.5" customHeight="1">
      <c r="A292" s="43"/>
      <c r="B292" s="107"/>
      <c r="C292" s="108"/>
      <c r="D292" s="108"/>
      <c r="E292" s="108"/>
      <c r="F292" s="108"/>
    </row>
    <row r="293" spans="1:6" ht="19.5" customHeight="1">
      <c r="A293" s="43"/>
      <c r="B293" s="107"/>
      <c r="C293" s="108"/>
      <c r="D293" s="108"/>
      <c r="E293" s="108"/>
      <c r="F293" s="108"/>
    </row>
    <row r="294" spans="1:6" ht="19.5" customHeight="1">
      <c r="A294" s="43"/>
      <c r="B294" s="107"/>
      <c r="C294" s="108"/>
      <c r="D294" s="108"/>
      <c r="E294" s="108"/>
      <c r="F294" s="108"/>
    </row>
    <row r="295" spans="1:6" ht="19.5" customHeight="1">
      <c r="A295" s="43"/>
      <c r="B295" s="107"/>
      <c r="C295" s="108"/>
      <c r="D295" s="108"/>
      <c r="E295" s="108"/>
      <c r="F295" s="108"/>
    </row>
    <row r="296" spans="1:6" ht="19.5" customHeight="1">
      <c r="A296" s="43"/>
      <c r="B296" s="107"/>
      <c r="C296" s="108"/>
      <c r="D296" s="108"/>
      <c r="E296" s="108"/>
      <c r="F296" s="108"/>
    </row>
    <row r="297" spans="1:6" ht="19.5" customHeight="1">
      <c r="A297" s="43"/>
      <c r="B297" s="107"/>
      <c r="C297" s="108"/>
      <c r="D297" s="108"/>
      <c r="E297" s="108"/>
      <c r="F297" s="108"/>
    </row>
    <row r="298" spans="1:6" ht="19.5" customHeight="1">
      <c r="A298" s="43"/>
      <c r="B298" s="107"/>
      <c r="C298" s="108"/>
      <c r="D298" s="108"/>
      <c r="E298" s="108"/>
      <c r="F298" s="108"/>
    </row>
    <row r="299" spans="1:6" ht="19.5" customHeight="1">
      <c r="A299" s="43"/>
      <c r="B299" s="107"/>
      <c r="C299" s="108"/>
      <c r="D299" s="108"/>
      <c r="E299" s="108"/>
      <c r="F299" s="108"/>
    </row>
    <row r="300" spans="1:6" ht="19.5" customHeight="1">
      <c r="A300" s="43"/>
      <c r="B300" s="107"/>
      <c r="C300" s="108"/>
      <c r="D300" s="108"/>
      <c r="E300" s="108"/>
      <c r="F300" s="108"/>
    </row>
    <row r="301" spans="1:6" ht="19.5" customHeight="1">
      <c r="A301" s="43"/>
      <c r="B301" s="107"/>
      <c r="C301" s="108"/>
      <c r="D301" s="108"/>
      <c r="E301" s="108"/>
      <c r="F301" s="108"/>
    </row>
    <row r="302" spans="1:6" ht="19.5" customHeight="1">
      <c r="A302" s="43"/>
      <c r="B302" s="107"/>
      <c r="C302" s="108"/>
      <c r="D302" s="108"/>
      <c r="E302" s="108"/>
      <c r="F302" s="108"/>
    </row>
    <row r="303" spans="1:6" ht="19.5" customHeight="1">
      <c r="A303" s="43"/>
      <c r="B303" s="107"/>
      <c r="C303" s="108"/>
      <c r="D303" s="108"/>
      <c r="E303" s="108"/>
      <c r="F303" s="108"/>
    </row>
    <row r="304" spans="1:6" ht="19.5" customHeight="1">
      <c r="A304" s="43"/>
      <c r="B304" s="107"/>
      <c r="C304" s="108"/>
      <c r="D304" s="108"/>
      <c r="E304" s="108"/>
      <c r="F304" s="108"/>
    </row>
    <row r="305" spans="1:6" ht="19.5" customHeight="1">
      <c r="A305" s="43"/>
      <c r="B305" s="107"/>
      <c r="C305" s="108"/>
      <c r="D305" s="108"/>
      <c r="E305" s="108"/>
      <c r="F305" s="108"/>
    </row>
    <row r="306" spans="1:6" ht="19.5" customHeight="1">
      <c r="A306" s="43"/>
      <c r="B306" s="107"/>
      <c r="C306" s="108"/>
      <c r="D306" s="108"/>
      <c r="E306" s="108"/>
      <c r="F306" s="108"/>
    </row>
    <row r="307" spans="1:6" ht="19.5" customHeight="1">
      <c r="A307" s="43"/>
      <c r="B307" s="107"/>
      <c r="C307" s="108"/>
      <c r="D307" s="108"/>
      <c r="E307" s="108"/>
      <c r="F307" s="108"/>
    </row>
    <row r="308" spans="1:6" ht="19.5" customHeight="1">
      <c r="A308" s="43"/>
      <c r="B308" s="107"/>
      <c r="C308" s="108"/>
      <c r="D308" s="108"/>
      <c r="E308" s="108"/>
      <c r="F308" s="108"/>
    </row>
    <row r="309" spans="1:6" ht="19.5" customHeight="1">
      <c r="A309" s="43"/>
      <c r="B309" s="107"/>
      <c r="C309" s="108"/>
      <c r="D309" s="108"/>
      <c r="E309" s="108"/>
      <c r="F309" s="108"/>
    </row>
    <row r="310" spans="1:6" ht="19.5" customHeight="1">
      <c r="A310" s="43"/>
      <c r="B310" s="107"/>
      <c r="C310" s="108"/>
      <c r="D310" s="108"/>
      <c r="E310" s="108"/>
      <c r="F310" s="108"/>
    </row>
    <row r="311" spans="1:6" ht="19.5" customHeight="1">
      <c r="A311" s="43"/>
      <c r="B311" s="107"/>
      <c r="C311" s="108"/>
      <c r="D311" s="108"/>
      <c r="E311" s="108"/>
      <c r="F311" s="108"/>
    </row>
    <row r="312" spans="1:6" ht="19.5" customHeight="1">
      <c r="A312" s="43"/>
      <c r="B312" s="107"/>
      <c r="C312" s="108"/>
      <c r="D312" s="108"/>
      <c r="E312" s="108"/>
      <c r="F312" s="108"/>
    </row>
    <row r="313" spans="1:6" ht="19.5" customHeight="1">
      <c r="A313" s="43"/>
      <c r="B313" s="107"/>
      <c r="C313" s="108"/>
      <c r="D313" s="108"/>
      <c r="E313" s="108"/>
      <c r="F313" s="108"/>
    </row>
    <row r="314" spans="1:6" ht="19.5" customHeight="1">
      <c r="A314" s="43"/>
      <c r="B314" s="107"/>
      <c r="C314" s="108"/>
      <c r="D314" s="108"/>
      <c r="E314" s="108"/>
      <c r="F314" s="108"/>
    </row>
    <row r="315" spans="1:6" ht="19.5" customHeight="1">
      <c r="A315" s="43"/>
      <c r="B315" s="107"/>
      <c r="C315" s="108"/>
      <c r="D315" s="108"/>
      <c r="E315" s="108"/>
      <c r="F315" s="108"/>
    </row>
    <row r="316" spans="1:6" ht="19.5" customHeight="1">
      <c r="A316" s="43"/>
      <c r="B316" s="107"/>
      <c r="C316" s="108"/>
      <c r="D316" s="108"/>
      <c r="E316" s="108"/>
      <c r="F316" s="108"/>
    </row>
    <row r="317" spans="1:6" ht="19.5" customHeight="1">
      <c r="A317" s="43"/>
      <c r="B317" s="107"/>
      <c r="C317" s="108"/>
      <c r="D317" s="108"/>
      <c r="E317" s="108"/>
      <c r="F317" s="108"/>
    </row>
    <row r="318" spans="1:6" ht="19.5" customHeight="1">
      <c r="A318" s="43"/>
      <c r="B318" s="107"/>
      <c r="C318" s="108"/>
      <c r="D318" s="108"/>
      <c r="E318" s="108"/>
      <c r="F318" s="108"/>
    </row>
    <row r="319" spans="1:6" ht="19.5" customHeight="1">
      <c r="A319" s="43"/>
      <c r="B319" s="107"/>
      <c r="C319" s="108"/>
      <c r="D319" s="108"/>
      <c r="E319" s="108"/>
      <c r="F319" s="108"/>
    </row>
    <row r="320" spans="1:6" ht="19.5" customHeight="1">
      <c r="A320" s="43"/>
      <c r="B320" s="107"/>
      <c r="C320" s="108"/>
      <c r="D320" s="108"/>
      <c r="E320" s="108"/>
      <c r="F320" s="108"/>
    </row>
    <row r="321" spans="1:6" ht="19.5" customHeight="1">
      <c r="A321" s="43"/>
      <c r="B321" s="107"/>
      <c r="C321" s="108"/>
      <c r="D321" s="108"/>
      <c r="E321" s="108"/>
      <c r="F321" s="108"/>
    </row>
    <row r="322" spans="1:6" ht="19.5" customHeight="1">
      <c r="A322" s="43"/>
      <c r="B322" s="107"/>
      <c r="C322" s="108"/>
      <c r="D322" s="108"/>
      <c r="E322" s="108"/>
      <c r="F322" s="108"/>
    </row>
  </sheetData>
  <sheetProtection/>
  <mergeCells count="6">
    <mergeCell ref="E1:G1"/>
    <mergeCell ref="B7:G7"/>
    <mergeCell ref="C2:G2"/>
    <mergeCell ref="C3:G3"/>
    <mergeCell ref="C4:G4"/>
    <mergeCell ref="C5:G5"/>
  </mergeCells>
  <printOptions/>
  <pageMargins left="0.7086614173228347" right="0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E400"/>
  <sheetViews>
    <sheetView zoomScalePageLayoutView="0" workbookViewId="0" topLeftCell="B1">
      <selection activeCell="B14" sqref="B14"/>
    </sheetView>
  </sheetViews>
  <sheetFormatPr defaultColWidth="8.7109375" defaultRowHeight="19.5" customHeight="1"/>
  <cols>
    <col min="1" max="1" width="4.8515625" style="4" hidden="1" customWidth="1"/>
    <col min="2" max="2" width="53.421875" style="121" customWidth="1"/>
    <col min="3" max="4" width="6.28125" style="5" customWidth="1"/>
    <col min="5" max="5" width="10.140625" style="5" customWidth="1"/>
    <col min="6" max="6" width="6.421875" style="5" customWidth="1"/>
    <col min="7" max="7" width="12.28125" style="6" customWidth="1"/>
    <col min="8" max="16384" width="8.7109375" style="6" customWidth="1"/>
  </cols>
  <sheetData>
    <row r="1" spans="2:8" s="2" customFormat="1" ht="19.5" customHeight="1">
      <c r="B1" s="119"/>
      <c r="E1" s="157" t="s">
        <v>106</v>
      </c>
      <c r="F1" s="158"/>
      <c r="G1" s="159"/>
      <c r="H1" s="46"/>
    </row>
    <row r="2" spans="2:8" s="2" customFormat="1" ht="19.5" customHeight="1">
      <c r="B2" s="120" t="s">
        <v>10</v>
      </c>
      <c r="C2" s="156" t="s">
        <v>19</v>
      </c>
      <c r="D2" s="154"/>
      <c r="E2" s="154"/>
      <c r="F2" s="154"/>
      <c r="G2" s="154"/>
      <c r="H2" s="46"/>
    </row>
    <row r="3" spans="2:8" s="2" customFormat="1" ht="17.25" customHeight="1">
      <c r="B3" s="120"/>
      <c r="C3" s="156" t="s">
        <v>47</v>
      </c>
      <c r="D3" s="154"/>
      <c r="E3" s="154"/>
      <c r="F3" s="154"/>
      <c r="G3" s="154"/>
      <c r="H3" s="46"/>
    </row>
    <row r="4" spans="2:8" s="2" customFormat="1" ht="17.25" customHeight="1">
      <c r="B4" s="120"/>
      <c r="C4" s="153" t="s">
        <v>15</v>
      </c>
      <c r="D4" s="154"/>
      <c r="E4" s="154"/>
      <c r="F4" s="154"/>
      <c r="G4" s="154"/>
      <c r="H4" s="46"/>
    </row>
    <row r="5" spans="2:8" s="2" customFormat="1" ht="17.25" customHeight="1">
      <c r="B5" s="120"/>
      <c r="C5" s="155" t="s">
        <v>301</v>
      </c>
      <c r="D5" s="154"/>
      <c r="E5" s="154"/>
      <c r="F5" s="154"/>
      <c r="G5" s="154"/>
      <c r="H5" s="46"/>
    </row>
    <row r="6" spans="2:8" s="2" customFormat="1" ht="19.5" customHeight="1">
      <c r="B6" s="120"/>
      <c r="C6" s="3"/>
      <c r="D6" s="37"/>
      <c r="E6" s="38"/>
      <c r="F6" s="1"/>
      <c r="G6" s="47"/>
      <c r="H6" s="46"/>
    </row>
    <row r="7" spans="2:8" s="48" customFormat="1" ht="19.5" customHeight="1">
      <c r="B7" s="160" t="s">
        <v>104</v>
      </c>
      <c r="C7" s="154"/>
      <c r="D7" s="154"/>
      <c r="E7" s="154"/>
      <c r="F7" s="154"/>
      <c r="G7" s="154"/>
      <c r="H7" s="49"/>
    </row>
    <row r="8" spans="2:8" s="48" customFormat="1" ht="73.5" customHeight="1">
      <c r="B8" s="161" t="s">
        <v>221</v>
      </c>
      <c r="C8" s="159"/>
      <c r="D8" s="159"/>
      <c r="E8" s="159"/>
      <c r="F8" s="159"/>
      <c r="G8" s="159"/>
      <c r="H8" s="49"/>
    </row>
    <row r="9" spans="2:8" s="48" customFormat="1" ht="7.5" customHeight="1">
      <c r="B9" s="115"/>
      <c r="C9" s="1"/>
      <c r="D9" s="1"/>
      <c r="E9" s="1"/>
      <c r="F9" s="1"/>
      <c r="G9" s="1"/>
      <c r="H9" s="49"/>
    </row>
    <row r="10" ht="9" customHeight="1" thickBot="1"/>
    <row r="11" spans="1:7" ht="45.75" customHeight="1" thickBot="1">
      <c r="A11" s="50" t="s">
        <v>16</v>
      </c>
      <c r="B11" s="122" t="s">
        <v>0</v>
      </c>
      <c r="C11" s="8" t="s">
        <v>214</v>
      </c>
      <c r="D11" s="8" t="s">
        <v>126</v>
      </c>
      <c r="E11" s="8" t="s">
        <v>215</v>
      </c>
      <c r="F11" s="8" t="s">
        <v>127</v>
      </c>
      <c r="G11" s="9" t="s">
        <v>92</v>
      </c>
    </row>
    <row r="12" spans="1:7" s="39" customFormat="1" ht="19.5" customHeight="1" thickBot="1">
      <c r="A12" s="51">
        <v>1</v>
      </c>
      <c r="B12" s="136" t="s">
        <v>14</v>
      </c>
      <c r="C12" s="29"/>
      <c r="D12" s="29"/>
      <c r="E12" s="29"/>
      <c r="F12" s="29"/>
      <c r="G12" s="10">
        <f>SUM(G13+G72+G79+G96+G124+G199+G205+G229+G257+G265+G271)</f>
        <v>95090.2</v>
      </c>
    </row>
    <row r="13" spans="1:7" s="39" customFormat="1" ht="19.5" customHeight="1">
      <c r="A13" s="52"/>
      <c r="B13" s="124" t="s">
        <v>49</v>
      </c>
      <c r="C13" s="29" t="s">
        <v>33</v>
      </c>
      <c r="D13" s="29" t="s">
        <v>34</v>
      </c>
      <c r="E13" s="29"/>
      <c r="F13" s="29"/>
      <c r="G13" s="10">
        <f>SUM(G14+G26+G46+G51+G56)</f>
        <v>17767.1</v>
      </c>
    </row>
    <row r="14" spans="1:7" s="39" customFormat="1" ht="60.75" customHeight="1">
      <c r="A14" s="52"/>
      <c r="B14" s="125" t="s">
        <v>291</v>
      </c>
      <c r="C14" s="29" t="s">
        <v>33</v>
      </c>
      <c r="D14" s="29" t="s">
        <v>35</v>
      </c>
      <c r="E14" s="29"/>
      <c r="F14" s="29"/>
      <c r="G14" s="10">
        <f>SUM(G15)</f>
        <v>1364.1</v>
      </c>
    </row>
    <row r="15" spans="1:7" s="39" customFormat="1" ht="29.25" customHeight="1">
      <c r="A15" s="52"/>
      <c r="B15" s="31" t="s">
        <v>105</v>
      </c>
      <c r="C15" s="15" t="s">
        <v>33</v>
      </c>
      <c r="D15" s="15" t="s">
        <v>35</v>
      </c>
      <c r="E15" s="15" t="s">
        <v>51</v>
      </c>
      <c r="F15" s="15"/>
      <c r="G15" s="11">
        <f>SUM(G16)</f>
        <v>1364.1</v>
      </c>
    </row>
    <row r="16" spans="1:7" s="39" customFormat="1" ht="46.5" customHeight="1">
      <c r="A16" s="52"/>
      <c r="B16" s="31" t="s">
        <v>128</v>
      </c>
      <c r="C16" s="15" t="s">
        <v>33</v>
      </c>
      <c r="D16" s="15" t="s">
        <v>35</v>
      </c>
      <c r="E16" s="15" t="s">
        <v>52</v>
      </c>
      <c r="F16" s="15"/>
      <c r="G16" s="11">
        <f>SUM(G17+G23+G21)</f>
        <v>1364.1</v>
      </c>
    </row>
    <row r="17" spans="1:7" s="39" customFormat="1" ht="39.75" customHeight="1">
      <c r="A17" s="52"/>
      <c r="B17" s="31" t="s">
        <v>53</v>
      </c>
      <c r="C17" s="15" t="s">
        <v>33</v>
      </c>
      <c r="D17" s="15" t="s">
        <v>35</v>
      </c>
      <c r="E17" s="15" t="s">
        <v>54</v>
      </c>
      <c r="F17" s="15"/>
      <c r="G17" s="11">
        <f>SUM(G18:G20)</f>
        <v>1098.5</v>
      </c>
    </row>
    <row r="18" spans="1:7" s="39" customFormat="1" ht="38.25" customHeight="1" hidden="1">
      <c r="A18" s="52"/>
      <c r="B18" s="31" t="s">
        <v>107</v>
      </c>
      <c r="C18" s="15" t="s">
        <v>33</v>
      </c>
      <c r="D18" s="15" t="s">
        <v>35</v>
      </c>
      <c r="E18" s="15" t="s">
        <v>54</v>
      </c>
      <c r="F18" s="15" t="s">
        <v>108</v>
      </c>
      <c r="G18" s="11"/>
    </row>
    <row r="19" spans="1:7" s="39" customFormat="1" ht="37.5" customHeight="1">
      <c r="A19" s="52"/>
      <c r="B19" s="31" t="s">
        <v>109</v>
      </c>
      <c r="C19" s="15" t="s">
        <v>33</v>
      </c>
      <c r="D19" s="15" t="s">
        <v>35</v>
      </c>
      <c r="E19" s="15" t="s">
        <v>54</v>
      </c>
      <c r="F19" s="15" t="s">
        <v>110</v>
      </c>
      <c r="G19" s="11">
        <v>1092.5</v>
      </c>
    </row>
    <row r="20" spans="1:7" s="39" customFormat="1" ht="18" customHeight="1">
      <c r="A20" s="52"/>
      <c r="B20" s="31" t="s">
        <v>111</v>
      </c>
      <c r="C20" s="15" t="s">
        <v>33</v>
      </c>
      <c r="D20" s="15" t="s">
        <v>35</v>
      </c>
      <c r="E20" s="15" t="s">
        <v>54</v>
      </c>
      <c r="F20" s="15" t="s">
        <v>112</v>
      </c>
      <c r="G20" s="11">
        <v>6</v>
      </c>
    </row>
    <row r="21" spans="1:7" s="39" customFormat="1" ht="30.75" customHeight="1">
      <c r="A21" s="52"/>
      <c r="B21" s="126" t="s">
        <v>289</v>
      </c>
      <c r="C21" s="15" t="s">
        <v>33</v>
      </c>
      <c r="D21" s="15" t="s">
        <v>35</v>
      </c>
      <c r="E21" s="15" t="s">
        <v>65</v>
      </c>
      <c r="F21" s="15"/>
      <c r="G21" s="11">
        <f>SUM(G22)</f>
        <v>240</v>
      </c>
    </row>
    <row r="22" spans="1:7" s="39" customFormat="1" ht="32.25" customHeight="1">
      <c r="A22" s="52"/>
      <c r="B22" s="31" t="s">
        <v>109</v>
      </c>
      <c r="C22" s="15" t="s">
        <v>33</v>
      </c>
      <c r="D22" s="15" t="s">
        <v>35</v>
      </c>
      <c r="E22" s="15" t="s">
        <v>65</v>
      </c>
      <c r="F22" s="15" t="s">
        <v>110</v>
      </c>
      <c r="G22" s="11">
        <v>240</v>
      </c>
    </row>
    <row r="23" spans="1:7" s="39" customFormat="1" ht="114" customHeight="1">
      <c r="A23" s="52"/>
      <c r="B23" s="109" t="s">
        <v>9</v>
      </c>
      <c r="C23" s="15" t="s">
        <v>33</v>
      </c>
      <c r="D23" s="15" t="s">
        <v>35</v>
      </c>
      <c r="E23" s="12" t="s">
        <v>76</v>
      </c>
      <c r="F23" s="12"/>
      <c r="G23" s="11">
        <f>SUM(G24)</f>
        <v>25.6</v>
      </c>
    </row>
    <row r="24" spans="1:7" s="39" customFormat="1" ht="54" customHeight="1">
      <c r="A24" s="52"/>
      <c r="B24" s="109" t="s">
        <v>94</v>
      </c>
      <c r="C24" s="15" t="s">
        <v>33</v>
      </c>
      <c r="D24" s="15" t="s">
        <v>35</v>
      </c>
      <c r="E24" s="12" t="s">
        <v>79</v>
      </c>
      <c r="F24" s="12"/>
      <c r="G24" s="11">
        <f>SUM(G25)</f>
        <v>25.6</v>
      </c>
    </row>
    <row r="25" spans="1:7" s="39" customFormat="1" ht="19.5" customHeight="1">
      <c r="A25" s="52"/>
      <c r="B25" s="109" t="s">
        <v>8</v>
      </c>
      <c r="C25" s="15" t="s">
        <v>33</v>
      </c>
      <c r="D25" s="15" t="s">
        <v>35</v>
      </c>
      <c r="E25" s="12" t="s">
        <v>79</v>
      </c>
      <c r="F25" s="12" t="s">
        <v>30</v>
      </c>
      <c r="G25" s="11">
        <v>25.6</v>
      </c>
    </row>
    <row r="26" spans="1:7" s="40" customFormat="1" ht="19.5" customHeight="1">
      <c r="A26" s="13"/>
      <c r="B26" s="125" t="s">
        <v>50</v>
      </c>
      <c r="C26" s="29" t="s">
        <v>33</v>
      </c>
      <c r="D26" s="29" t="s">
        <v>36</v>
      </c>
      <c r="E26" s="29"/>
      <c r="F26" s="29"/>
      <c r="G26" s="10">
        <f>SUM(G27+G31)</f>
        <v>13307.4</v>
      </c>
    </row>
    <row r="27" spans="1:8" s="44" customFormat="1" ht="68.25" customHeight="1">
      <c r="A27" s="55"/>
      <c r="B27" s="24" t="s">
        <v>206</v>
      </c>
      <c r="C27" s="15" t="s">
        <v>33</v>
      </c>
      <c r="D27" s="15" t="s">
        <v>36</v>
      </c>
      <c r="E27" s="25" t="s">
        <v>205</v>
      </c>
      <c r="F27" s="25"/>
      <c r="G27" s="26">
        <f>SUM(G28)</f>
        <v>2000</v>
      </c>
      <c r="H27" s="43"/>
    </row>
    <row r="28" spans="1:8" s="44" customFormat="1" ht="94.5" customHeight="1">
      <c r="A28" s="55"/>
      <c r="B28" s="24" t="s">
        <v>250</v>
      </c>
      <c r="C28" s="15" t="s">
        <v>33</v>
      </c>
      <c r="D28" s="15" t="s">
        <v>36</v>
      </c>
      <c r="E28" s="25" t="s">
        <v>208</v>
      </c>
      <c r="F28" s="25"/>
      <c r="G28" s="26">
        <f>SUM(G29)</f>
        <v>2000</v>
      </c>
      <c r="H28" s="43"/>
    </row>
    <row r="29" spans="1:8" s="44" customFormat="1" ht="86.25" customHeight="1">
      <c r="A29" s="55"/>
      <c r="B29" s="127" t="s">
        <v>308</v>
      </c>
      <c r="C29" s="15" t="s">
        <v>33</v>
      </c>
      <c r="D29" s="15" t="s">
        <v>36</v>
      </c>
      <c r="E29" s="25" t="s">
        <v>209</v>
      </c>
      <c r="F29" s="25"/>
      <c r="G29" s="26">
        <f>SUM(G30)</f>
        <v>2000</v>
      </c>
      <c r="H29" s="43"/>
    </row>
    <row r="30" spans="1:8" s="44" customFormat="1" ht="24" customHeight="1">
      <c r="A30" s="55"/>
      <c r="B30" s="31" t="s">
        <v>18</v>
      </c>
      <c r="C30" s="15" t="s">
        <v>33</v>
      </c>
      <c r="D30" s="15" t="s">
        <v>36</v>
      </c>
      <c r="E30" s="25" t="s">
        <v>209</v>
      </c>
      <c r="F30" s="25" t="s">
        <v>142</v>
      </c>
      <c r="G30" s="26">
        <v>2000</v>
      </c>
      <c r="H30" s="43"/>
    </row>
    <row r="31" spans="1:7" s="41" customFormat="1" ht="37.5" customHeight="1">
      <c r="A31" s="13"/>
      <c r="B31" s="31" t="s">
        <v>105</v>
      </c>
      <c r="C31" s="15" t="s">
        <v>33</v>
      </c>
      <c r="D31" s="15" t="s">
        <v>36</v>
      </c>
      <c r="E31" s="15" t="s">
        <v>51</v>
      </c>
      <c r="F31" s="15"/>
      <c r="G31" s="11">
        <f>SUM(G32)</f>
        <v>11307.4</v>
      </c>
    </row>
    <row r="32" spans="1:7" s="42" customFormat="1" ht="47.25" customHeight="1">
      <c r="A32" s="14"/>
      <c r="B32" s="31" t="s">
        <v>128</v>
      </c>
      <c r="C32" s="15" t="s">
        <v>33</v>
      </c>
      <c r="D32" s="15" t="s">
        <v>36</v>
      </c>
      <c r="E32" s="15" t="s">
        <v>52</v>
      </c>
      <c r="F32" s="15"/>
      <c r="G32" s="11">
        <f>SUM(G33+G35+G39+G43)</f>
        <v>11307.4</v>
      </c>
    </row>
    <row r="33" spans="1:7" s="42" customFormat="1" ht="35.25" customHeight="1">
      <c r="A33" s="14"/>
      <c r="B33" s="31" t="s">
        <v>57</v>
      </c>
      <c r="C33" s="15" t="s">
        <v>33</v>
      </c>
      <c r="D33" s="15" t="s">
        <v>36</v>
      </c>
      <c r="E33" s="15" t="s">
        <v>113</v>
      </c>
      <c r="F33" s="15"/>
      <c r="G33" s="11">
        <f>SUM(G34)</f>
        <v>1127.5</v>
      </c>
    </row>
    <row r="34" spans="1:7" s="42" customFormat="1" ht="36.75" customHeight="1">
      <c r="A34" s="14"/>
      <c r="B34" s="31" t="s">
        <v>107</v>
      </c>
      <c r="C34" s="15" t="s">
        <v>33</v>
      </c>
      <c r="D34" s="15" t="s">
        <v>36</v>
      </c>
      <c r="E34" s="15" t="s">
        <v>113</v>
      </c>
      <c r="F34" s="15" t="s">
        <v>108</v>
      </c>
      <c r="G34" s="11">
        <v>1127.5</v>
      </c>
    </row>
    <row r="35" spans="1:7" s="42" customFormat="1" ht="30" customHeight="1">
      <c r="A35" s="14"/>
      <c r="B35" s="31" t="s">
        <v>53</v>
      </c>
      <c r="C35" s="15" t="s">
        <v>33</v>
      </c>
      <c r="D35" s="15" t="s">
        <v>36</v>
      </c>
      <c r="E35" s="15" t="s">
        <v>54</v>
      </c>
      <c r="F35" s="15"/>
      <c r="G35" s="11">
        <f>SUM(G36:G38)</f>
        <v>9544</v>
      </c>
    </row>
    <row r="36" spans="1:7" s="42" customFormat="1" ht="29.25" customHeight="1">
      <c r="A36" s="14"/>
      <c r="B36" s="31" t="s">
        <v>107</v>
      </c>
      <c r="C36" s="15" t="s">
        <v>33</v>
      </c>
      <c r="D36" s="15" t="s">
        <v>36</v>
      </c>
      <c r="E36" s="15" t="s">
        <v>54</v>
      </c>
      <c r="F36" s="15" t="s">
        <v>108</v>
      </c>
      <c r="G36" s="11">
        <v>6594.5</v>
      </c>
    </row>
    <row r="37" spans="1:7" s="42" customFormat="1" ht="36" customHeight="1">
      <c r="A37" s="14"/>
      <c r="B37" s="31" t="s">
        <v>109</v>
      </c>
      <c r="C37" s="15" t="s">
        <v>33</v>
      </c>
      <c r="D37" s="15" t="s">
        <v>36</v>
      </c>
      <c r="E37" s="15" t="s">
        <v>54</v>
      </c>
      <c r="F37" s="15" t="s">
        <v>110</v>
      </c>
      <c r="G37" s="11">
        <v>2943</v>
      </c>
    </row>
    <row r="38" spans="1:7" s="42" customFormat="1" ht="26.25" customHeight="1">
      <c r="A38" s="14"/>
      <c r="B38" s="31" t="s">
        <v>111</v>
      </c>
      <c r="C38" s="15" t="s">
        <v>33</v>
      </c>
      <c r="D38" s="15" t="s">
        <v>36</v>
      </c>
      <c r="E38" s="15" t="s">
        <v>54</v>
      </c>
      <c r="F38" s="15" t="s">
        <v>112</v>
      </c>
      <c r="G38" s="11">
        <v>6.5</v>
      </c>
    </row>
    <row r="39" spans="1:7" s="42" customFormat="1" ht="50.25" customHeight="1">
      <c r="A39" s="14"/>
      <c r="B39" s="31" t="s">
        <v>80</v>
      </c>
      <c r="C39" s="15" t="s">
        <v>33</v>
      </c>
      <c r="D39" s="15" t="s">
        <v>36</v>
      </c>
      <c r="E39" s="15" t="s">
        <v>58</v>
      </c>
      <c r="F39" s="15"/>
      <c r="G39" s="11">
        <f>SUM(G40+G41+G42)</f>
        <v>513.1</v>
      </c>
    </row>
    <row r="40" spans="1:7" s="42" customFormat="1" ht="30" customHeight="1">
      <c r="A40" s="14"/>
      <c r="B40" s="31" t="s">
        <v>107</v>
      </c>
      <c r="C40" s="15" t="s">
        <v>33</v>
      </c>
      <c r="D40" s="15" t="s">
        <v>36</v>
      </c>
      <c r="E40" s="15" t="s">
        <v>58</v>
      </c>
      <c r="F40" s="15" t="s">
        <v>108</v>
      </c>
      <c r="G40" s="11">
        <v>476.2</v>
      </c>
    </row>
    <row r="41" spans="1:7" s="42" customFormat="1" ht="39.75" customHeight="1" hidden="1">
      <c r="A41" s="14"/>
      <c r="B41" s="31" t="s">
        <v>109</v>
      </c>
      <c r="C41" s="15" t="s">
        <v>33</v>
      </c>
      <c r="D41" s="15" t="s">
        <v>36</v>
      </c>
      <c r="E41" s="15" t="s">
        <v>58</v>
      </c>
      <c r="F41" s="15" t="s">
        <v>55</v>
      </c>
      <c r="G41" s="11"/>
    </row>
    <row r="42" spans="1:7" s="42" customFormat="1" ht="36" customHeight="1">
      <c r="A42" s="14"/>
      <c r="B42" s="31" t="s">
        <v>56</v>
      </c>
      <c r="C42" s="15" t="s">
        <v>33</v>
      </c>
      <c r="D42" s="15" t="s">
        <v>36</v>
      </c>
      <c r="E42" s="15" t="s">
        <v>58</v>
      </c>
      <c r="F42" s="12" t="s">
        <v>110</v>
      </c>
      <c r="G42" s="11">
        <v>36.9</v>
      </c>
    </row>
    <row r="43" spans="1:7" s="42" customFormat="1" ht="115.5" customHeight="1">
      <c r="A43" s="14"/>
      <c r="B43" s="109" t="s">
        <v>9</v>
      </c>
      <c r="C43" s="15" t="s">
        <v>33</v>
      </c>
      <c r="D43" s="15" t="s">
        <v>36</v>
      </c>
      <c r="E43" s="15" t="s">
        <v>76</v>
      </c>
      <c r="F43" s="12"/>
      <c r="G43" s="11">
        <f>SUM(G44)</f>
        <v>122.8</v>
      </c>
    </row>
    <row r="44" spans="1:7" s="42" customFormat="1" ht="49.5" customHeight="1">
      <c r="A44" s="14"/>
      <c r="B44" s="109" t="s">
        <v>48</v>
      </c>
      <c r="C44" s="12" t="s">
        <v>33</v>
      </c>
      <c r="D44" s="12" t="s">
        <v>36</v>
      </c>
      <c r="E44" s="12" t="s">
        <v>77</v>
      </c>
      <c r="F44" s="12"/>
      <c r="G44" s="11">
        <f>SUM(G45)</f>
        <v>122.8</v>
      </c>
    </row>
    <row r="45" spans="1:7" s="42" customFormat="1" ht="19.5" customHeight="1">
      <c r="A45" s="14"/>
      <c r="B45" s="109" t="s">
        <v>8</v>
      </c>
      <c r="C45" s="15" t="s">
        <v>33</v>
      </c>
      <c r="D45" s="15" t="s">
        <v>36</v>
      </c>
      <c r="E45" s="12" t="s">
        <v>77</v>
      </c>
      <c r="F45" s="15" t="s">
        <v>30</v>
      </c>
      <c r="G45" s="11">
        <v>122.8</v>
      </c>
    </row>
    <row r="46" spans="1:7" s="42" customFormat="1" ht="28.5" customHeight="1">
      <c r="A46" s="14"/>
      <c r="B46" s="125" t="s">
        <v>81</v>
      </c>
      <c r="C46" s="29" t="s">
        <v>33</v>
      </c>
      <c r="D46" s="29" t="s">
        <v>45</v>
      </c>
      <c r="E46" s="29"/>
      <c r="F46" s="29"/>
      <c r="G46" s="10">
        <f>SUM(G47)</f>
        <v>100</v>
      </c>
    </row>
    <row r="47" spans="1:7" s="42" customFormat="1" ht="33.75" customHeight="1">
      <c r="A47" s="14"/>
      <c r="B47" s="31" t="s">
        <v>105</v>
      </c>
      <c r="C47" s="15" t="s">
        <v>33</v>
      </c>
      <c r="D47" s="15" t="s">
        <v>45</v>
      </c>
      <c r="E47" s="15" t="s">
        <v>51</v>
      </c>
      <c r="F47" s="15"/>
      <c r="G47" s="11">
        <f>SUM(G48)</f>
        <v>100</v>
      </c>
    </row>
    <row r="48" spans="1:7" s="42" customFormat="1" ht="47.25" customHeight="1">
      <c r="A48" s="14"/>
      <c r="B48" s="31" t="s">
        <v>128</v>
      </c>
      <c r="C48" s="15" t="s">
        <v>33</v>
      </c>
      <c r="D48" s="15" t="s">
        <v>45</v>
      </c>
      <c r="E48" s="15" t="s">
        <v>52</v>
      </c>
      <c r="F48" s="15"/>
      <c r="G48" s="11">
        <f>SUM(G49)</f>
        <v>100</v>
      </c>
    </row>
    <row r="49" spans="1:7" s="42" customFormat="1" ht="34.5" customHeight="1">
      <c r="A49" s="14"/>
      <c r="B49" s="31" t="s">
        <v>114</v>
      </c>
      <c r="C49" s="15" t="s">
        <v>33</v>
      </c>
      <c r="D49" s="15" t="s">
        <v>45</v>
      </c>
      <c r="E49" s="15" t="s">
        <v>115</v>
      </c>
      <c r="F49" s="29"/>
      <c r="G49" s="11">
        <f>SUM(G50)</f>
        <v>100</v>
      </c>
    </row>
    <row r="50" spans="1:7" s="42" customFormat="1" ht="27.75" customHeight="1">
      <c r="A50" s="14"/>
      <c r="B50" s="31" t="s">
        <v>56</v>
      </c>
      <c r="C50" s="15" t="s">
        <v>33</v>
      </c>
      <c r="D50" s="15" t="s">
        <v>45</v>
      </c>
      <c r="E50" s="15" t="s">
        <v>115</v>
      </c>
      <c r="F50" s="15" t="s">
        <v>110</v>
      </c>
      <c r="G50" s="11">
        <v>100</v>
      </c>
    </row>
    <row r="51" spans="1:7" s="42" customFormat="1" ht="19.5" customHeight="1">
      <c r="A51" s="14"/>
      <c r="B51" s="125" t="s">
        <v>70</v>
      </c>
      <c r="C51" s="29" t="s">
        <v>33</v>
      </c>
      <c r="D51" s="29" t="s">
        <v>37</v>
      </c>
      <c r="E51" s="29"/>
      <c r="F51" s="29"/>
      <c r="G51" s="10">
        <f>SUM(G52)</f>
        <v>100</v>
      </c>
    </row>
    <row r="52" spans="1:7" s="42" customFormat="1" ht="36" customHeight="1">
      <c r="A52" s="14"/>
      <c r="B52" s="31" t="s">
        <v>105</v>
      </c>
      <c r="C52" s="15" t="s">
        <v>33</v>
      </c>
      <c r="D52" s="15" t="s">
        <v>37</v>
      </c>
      <c r="E52" s="15" t="s">
        <v>51</v>
      </c>
      <c r="F52" s="15"/>
      <c r="G52" s="11">
        <f>SUM(G53)</f>
        <v>100</v>
      </c>
    </row>
    <row r="53" spans="1:7" s="42" customFormat="1" ht="47.25" customHeight="1">
      <c r="A53" s="14"/>
      <c r="B53" s="31" t="s">
        <v>128</v>
      </c>
      <c r="C53" s="15" t="s">
        <v>33</v>
      </c>
      <c r="D53" s="15" t="s">
        <v>37</v>
      </c>
      <c r="E53" s="15" t="s">
        <v>52</v>
      </c>
      <c r="F53" s="15"/>
      <c r="G53" s="11">
        <f>SUM(G54)</f>
        <v>100</v>
      </c>
    </row>
    <row r="54" spans="1:7" s="42" customFormat="1" ht="32.25" customHeight="1">
      <c r="A54" s="14"/>
      <c r="B54" s="31" t="s">
        <v>114</v>
      </c>
      <c r="C54" s="15" t="s">
        <v>33</v>
      </c>
      <c r="D54" s="15" t="s">
        <v>37</v>
      </c>
      <c r="E54" s="15" t="s">
        <v>115</v>
      </c>
      <c r="F54" s="29"/>
      <c r="G54" s="11">
        <f>SUM(G55)</f>
        <v>100</v>
      </c>
    </row>
    <row r="55" spans="1:7" s="42" customFormat="1" ht="19.5" customHeight="1">
      <c r="A55" s="14"/>
      <c r="B55" s="31" t="s">
        <v>71</v>
      </c>
      <c r="C55" s="15" t="s">
        <v>33</v>
      </c>
      <c r="D55" s="15" t="s">
        <v>37</v>
      </c>
      <c r="E55" s="15" t="s">
        <v>115</v>
      </c>
      <c r="F55" s="15" t="s">
        <v>72</v>
      </c>
      <c r="G55" s="11">
        <v>100</v>
      </c>
    </row>
    <row r="56" spans="1:7" s="42" customFormat="1" ht="19.5" customHeight="1">
      <c r="A56" s="14"/>
      <c r="B56" s="125" t="s">
        <v>60</v>
      </c>
      <c r="C56" s="29" t="s">
        <v>33</v>
      </c>
      <c r="D56" s="29" t="s">
        <v>39</v>
      </c>
      <c r="E56" s="29"/>
      <c r="F56" s="29"/>
      <c r="G56" s="10">
        <f>SUM(G57+G64+G68)</f>
        <v>2895.6</v>
      </c>
    </row>
    <row r="57" spans="1:8" s="42" customFormat="1" ht="19.5" customHeight="1">
      <c r="A57" s="14"/>
      <c r="B57" s="24" t="s">
        <v>196</v>
      </c>
      <c r="C57" s="15" t="s">
        <v>33</v>
      </c>
      <c r="D57" s="15" t="s">
        <v>39</v>
      </c>
      <c r="E57" s="15" t="s">
        <v>197</v>
      </c>
      <c r="F57" s="15"/>
      <c r="G57" s="11">
        <f>SUM(G58+G60+G62)</f>
        <v>416</v>
      </c>
      <c r="H57" s="23"/>
    </row>
    <row r="58" spans="1:8" s="42" customFormat="1" ht="66" customHeight="1">
      <c r="A58" s="14"/>
      <c r="B58" s="24" t="s">
        <v>229</v>
      </c>
      <c r="C58" s="15" t="s">
        <v>33</v>
      </c>
      <c r="D58" s="15" t="s">
        <v>39</v>
      </c>
      <c r="E58" s="15" t="s">
        <v>230</v>
      </c>
      <c r="F58" s="15"/>
      <c r="G58" s="11">
        <f>SUM(G59)</f>
        <v>125</v>
      </c>
      <c r="H58" s="23"/>
    </row>
    <row r="59" spans="1:8" s="42" customFormat="1" ht="37.5" customHeight="1">
      <c r="A59" s="14"/>
      <c r="B59" s="31" t="s">
        <v>109</v>
      </c>
      <c r="C59" s="15" t="s">
        <v>33</v>
      </c>
      <c r="D59" s="15" t="s">
        <v>39</v>
      </c>
      <c r="E59" s="15" t="s">
        <v>230</v>
      </c>
      <c r="F59" s="15" t="s">
        <v>110</v>
      </c>
      <c r="G59" s="11">
        <v>125</v>
      </c>
      <c r="H59" s="23"/>
    </row>
    <row r="60" spans="1:8" s="42" customFormat="1" ht="81.75" customHeight="1">
      <c r="A60" s="14"/>
      <c r="B60" s="24" t="s">
        <v>231</v>
      </c>
      <c r="C60" s="15" t="s">
        <v>33</v>
      </c>
      <c r="D60" s="15" t="s">
        <v>39</v>
      </c>
      <c r="E60" s="15" t="s">
        <v>232</v>
      </c>
      <c r="F60" s="15"/>
      <c r="G60" s="11">
        <f>SUM(G61)</f>
        <v>186</v>
      </c>
      <c r="H60" s="23"/>
    </row>
    <row r="61" spans="1:8" s="42" customFormat="1" ht="37.5" customHeight="1">
      <c r="A61" s="14"/>
      <c r="B61" s="31" t="s">
        <v>109</v>
      </c>
      <c r="C61" s="15" t="s">
        <v>33</v>
      </c>
      <c r="D61" s="15" t="s">
        <v>39</v>
      </c>
      <c r="E61" s="15" t="s">
        <v>232</v>
      </c>
      <c r="F61" s="15" t="s">
        <v>110</v>
      </c>
      <c r="G61" s="11">
        <v>186</v>
      </c>
      <c r="H61" s="23"/>
    </row>
    <row r="62" spans="1:8" s="42" customFormat="1" ht="48.75" customHeight="1">
      <c r="A62" s="14"/>
      <c r="B62" s="24" t="s">
        <v>234</v>
      </c>
      <c r="C62" s="15" t="s">
        <v>33</v>
      </c>
      <c r="D62" s="15" t="s">
        <v>39</v>
      </c>
      <c r="E62" s="15" t="s">
        <v>233</v>
      </c>
      <c r="F62" s="15"/>
      <c r="G62" s="11">
        <f>SUM(G63)</f>
        <v>105</v>
      </c>
      <c r="H62" s="23"/>
    </row>
    <row r="63" spans="1:8" s="42" customFormat="1" ht="37.5" customHeight="1">
      <c r="A63" s="14"/>
      <c r="B63" s="31" t="s">
        <v>109</v>
      </c>
      <c r="C63" s="15" t="s">
        <v>33</v>
      </c>
      <c r="D63" s="15" t="s">
        <v>39</v>
      </c>
      <c r="E63" s="15" t="s">
        <v>233</v>
      </c>
      <c r="F63" s="15" t="s">
        <v>110</v>
      </c>
      <c r="G63" s="11">
        <v>105</v>
      </c>
      <c r="H63" s="23"/>
    </row>
    <row r="64" spans="1:8" s="44" customFormat="1" ht="68.25" customHeight="1">
      <c r="A64" s="55"/>
      <c r="B64" s="24" t="s">
        <v>206</v>
      </c>
      <c r="C64" s="15" t="s">
        <v>33</v>
      </c>
      <c r="D64" s="15" t="s">
        <v>39</v>
      </c>
      <c r="E64" s="25" t="s">
        <v>205</v>
      </c>
      <c r="F64" s="25"/>
      <c r="G64" s="26">
        <f>SUM(G65)</f>
        <v>1000</v>
      </c>
      <c r="H64" s="43"/>
    </row>
    <row r="65" spans="1:8" s="44" customFormat="1" ht="94.5" customHeight="1">
      <c r="A65" s="55"/>
      <c r="B65" s="24" t="s">
        <v>250</v>
      </c>
      <c r="C65" s="15" t="s">
        <v>33</v>
      </c>
      <c r="D65" s="15" t="s">
        <v>36</v>
      </c>
      <c r="E65" s="25" t="s">
        <v>208</v>
      </c>
      <c r="F65" s="25"/>
      <c r="G65" s="26">
        <f>SUM(G66)</f>
        <v>1000</v>
      </c>
      <c r="H65" s="43"/>
    </row>
    <row r="66" spans="1:8" s="44" customFormat="1" ht="82.5" customHeight="1">
      <c r="A66" s="55"/>
      <c r="B66" s="24" t="s">
        <v>309</v>
      </c>
      <c r="C66" s="15" t="s">
        <v>33</v>
      </c>
      <c r="D66" s="15" t="s">
        <v>39</v>
      </c>
      <c r="E66" s="25" t="s">
        <v>251</v>
      </c>
      <c r="F66" s="25"/>
      <c r="G66" s="26">
        <f>SUM(G67)</f>
        <v>1000</v>
      </c>
      <c r="H66" s="43"/>
    </row>
    <row r="67" spans="1:8" s="44" customFormat="1" ht="37.5" customHeight="1">
      <c r="A67" s="55"/>
      <c r="B67" s="31" t="s">
        <v>109</v>
      </c>
      <c r="C67" s="15" t="s">
        <v>33</v>
      </c>
      <c r="D67" s="15" t="s">
        <v>39</v>
      </c>
      <c r="E67" s="25" t="s">
        <v>251</v>
      </c>
      <c r="F67" s="25" t="s">
        <v>110</v>
      </c>
      <c r="G67" s="26">
        <v>1000</v>
      </c>
      <c r="H67" s="43"/>
    </row>
    <row r="68" spans="1:7" s="42" customFormat="1" ht="38.25" customHeight="1">
      <c r="A68" s="14"/>
      <c r="B68" s="31" t="s">
        <v>105</v>
      </c>
      <c r="C68" s="15" t="s">
        <v>33</v>
      </c>
      <c r="D68" s="15" t="s">
        <v>39</v>
      </c>
      <c r="E68" s="15" t="s">
        <v>51</v>
      </c>
      <c r="F68" s="15"/>
      <c r="G68" s="11">
        <f>SUM(G69)</f>
        <v>1479.6</v>
      </c>
    </row>
    <row r="69" spans="1:7" s="42" customFormat="1" ht="48.75" customHeight="1">
      <c r="A69" s="14"/>
      <c r="B69" s="31" t="s">
        <v>128</v>
      </c>
      <c r="C69" s="15" t="s">
        <v>33</v>
      </c>
      <c r="D69" s="15" t="s">
        <v>39</v>
      </c>
      <c r="E69" s="15" t="s">
        <v>52</v>
      </c>
      <c r="F69" s="15"/>
      <c r="G69" s="11">
        <f>SUM(G70)</f>
        <v>1479.6</v>
      </c>
    </row>
    <row r="70" spans="1:7" s="42" customFormat="1" ht="34.5" customHeight="1">
      <c r="A70" s="14"/>
      <c r="B70" s="31" t="s">
        <v>114</v>
      </c>
      <c r="C70" s="15" t="s">
        <v>33</v>
      </c>
      <c r="D70" s="15" t="s">
        <v>39</v>
      </c>
      <c r="E70" s="15" t="s">
        <v>115</v>
      </c>
      <c r="F70" s="15"/>
      <c r="G70" s="11">
        <f>SUM(G71)</f>
        <v>1479.6</v>
      </c>
    </row>
    <row r="71" spans="1:7" s="42" customFormat="1" ht="34.5" customHeight="1">
      <c r="A71" s="14"/>
      <c r="B71" s="31" t="s">
        <v>56</v>
      </c>
      <c r="C71" s="15" t="s">
        <v>33</v>
      </c>
      <c r="D71" s="15" t="s">
        <v>39</v>
      </c>
      <c r="E71" s="15" t="s">
        <v>115</v>
      </c>
      <c r="F71" s="12" t="s">
        <v>110</v>
      </c>
      <c r="G71" s="11">
        <v>1479.6</v>
      </c>
    </row>
    <row r="72" spans="1:7" s="42" customFormat="1" ht="19.5" customHeight="1">
      <c r="A72" s="14"/>
      <c r="B72" s="125" t="s">
        <v>25</v>
      </c>
      <c r="C72" s="29" t="s">
        <v>38</v>
      </c>
      <c r="D72" s="29" t="s">
        <v>34</v>
      </c>
      <c r="E72" s="15"/>
      <c r="F72" s="12"/>
      <c r="G72" s="10">
        <f>SUM(G73)</f>
        <v>299.5</v>
      </c>
    </row>
    <row r="73" spans="1:7" s="42" customFormat="1" ht="19.5" customHeight="1">
      <c r="A73" s="14"/>
      <c r="B73" s="125" t="s">
        <v>24</v>
      </c>
      <c r="C73" s="29" t="s">
        <v>38</v>
      </c>
      <c r="D73" s="29" t="s">
        <v>35</v>
      </c>
      <c r="E73" s="36"/>
      <c r="F73" s="36"/>
      <c r="G73" s="10">
        <f>SUM(G74)</f>
        <v>299.5</v>
      </c>
    </row>
    <row r="74" spans="1:7" s="42" customFormat="1" ht="32.25" customHeight="1">
      <c r="A74" s="14"/>
      <c r="B74" s="31" t="s">
        <v>105</v>
      </c>
      <c r="C74" s="15" t="s">
        <v>38</v>
      </c>
      <c r="D74" s="15" t="s">
        <v>35</v>
      </c>
      <c r="E74" s="12" t="s">
        <v>51</v>
      </c>
      <c r="F74" s="12"/>
      <c r="G74" s="11">
        <f>SUM(G75)</f>
        <v>299.5</v>
      </c>
    </row>
    <row r="75" spans="1:7" s="42" customFormat="1" ht="45.75" customHeight="1">
      <c r="A75" s="14"/>
      <c r="B75" s="31" t="s">
        <v>128</v>
      </c>
      <c r="C75" s="15" t="s">
        <v>38</v>
      </c>
      <c r="D75" s="15" t="s">
        <v>35</v>
      </c>
      <c r="E75" s="12" t="s">
        <v>52</v>
      </c>
      <c r="F75" s="12"/>
      <c r="G75" s="11">
        <f>SUM(G76)</f>
        <v>299.5</v>
      </c>
    </row>
    <row r="76" spans="1:7" s="42" customFormat="1" ht="35.25" customHeight="1">
      <c r="A76" s="14"/>
      <c r="B76" s="31" t="s">
        <v>26</v>
      </c>
      <c r="C76" s="15" t="s">
        <v>38</v>
      </c>
      <c r="D76" s="15" t="s">
        <v>35</v>
      </c>
      <c r="E76" s="12" t="s">
        <v>82</v>
      </c>
      <c r="F76" s="12"/>
      <c r="G76" s="11">
        <f>SUM(G77:G78)</f>
        <v>299.5</v>
      </c>
    </row>
    <row r="77" spans="1:7" s="42" customFormat="1" ht="39" customHeight="1">
      <c r="A77" s="14"/>
      <c r="B77" s="31" t="s">
        <v>107</v>
      </c>
      <c r="C77" s="15" t="s">
        <v>38</v>
      </c>
      <c r="D77" s="15" t="s">
        <v>35</v>
      </c>
      <c r="E77" s="12" t="s">
        <v>82</v>
      </c>
      <c r="F77" s="12" t="s">
        <v>108</v>
      </c>
      <c r="G77" s="11">
        <v>294.6</v>
      </c>
    </row>
    <row r="78" spans="1:7" s="42" customFormat="1" ht="37.5" customHeight="1">
      <c r="A78" s="14"/>
      <c r="B78" s="31" t="s">
        <v>109</v>
      </c>
      <c r="C78" s="15" t="s">
        <v>38</v>
      </c>
      <c r="D78" s="15" t="s">
        <v>35</v>
      </c>
      <c r="E78" s="12" t="s">
        <v>82</v>
      </c>
      <c r="F78" s="12" t="s">
        <v>110</v>
      </c>
      <c r="G78" s="11">
        <v>4.9</v>
      </c>
    </row>
    <row r="79" spans="1:7" s="42" customFormat="1" ht="36.75" customHeight="1">
      <c r="A79" s="14"/>
      <c r="B79" s="125" t="s">
        <v>6</v>
      </c>
      <c r="C79" s="29" t="s">
        <v>35</v>
      </c>
      <c r="D79" s="29" t="s">
        <v>34</v>
      </c>
      <c r="E79" s="29"/>
      <c r="F79" s="29"/>
      <c r="G79" s="10">
        <f>SUM(G80+G91)</f>
        <v>1464.2</v>
      </c>
    </row>
    <row r="80" spans="1:7" s="39" customFormat="1" ht="55.5" customHeight="1">
      <c r="A80" s="14"/>
      <c r="B80" s="125" t="s">
        <v>22</v>
      </c>
      <c r="C80" s="29" t="s">
        <v>35</v>
      </c>
      <c r="D80" s="29" t="s">
        <v>40</v>
      </c>
      <c r="E80" s="29"/>
      <c r="F80" s="29"/>
      <c r="G80" s="10">
        <f>SUM(G81)</f>
        <v>1340.4</v>
      </c>
    </row>
    <row r="81" spans="1:7" s="41" customFormat="1" ht="19.5" customHeight="1">
      <c r="A81" s="56"/>
      <c r="B81" s="128" t="s">
        <v>116</v>
      </c>
      <c r="C81" s="15" t="s">
        <v>35</v>
      </c>
      <c r="D81" s="15" t="s">
        <v>40</v>
      </c>
      <c r="E81" s="15" t="s">
        <v>117</v>
      </c>
      <c r="F81" s="15"/>
      <c r="G81" s="11">
        <f>SUM(G82+G85+G88)</f>
        <v>1340.4</v>
      </c>
    </row>
    <row r="82" spans="1:7" ht="69.75" customHeight="1">
      <c r="A82" s="18"/>
      <c r="B82" s="24" t="s">
        <v>235</v>
      </c>
      <c r="C82" s="15" t="s">
        <v>35</v>
      </c>
      <c r="D82" s="15" t="s">
        <v>40</v>
      </c>
      <c r="E82" s="15" t="s">
        <v>118</v>
      </c>
      <c r="F82" s="15"/>
      <c r="G82" s="11">
        <f>SUM(G83)</f>
        <v>740.4</v>
      </c>
    </row>
    <row r="83" spans="1:7" ht="80.25" customHeight="1">
      <c r="A83" s="21"/>
      <c r="B83" s="31" t="s">
        <v>237</v>
      </c>
      <c r="C83" s="15" t="s">
        <v>35</v>
      </c>
      <c r="D83" s="15" t="s">
        <v>40</v>
      </c>
      <c r="E83" s="25" t="s">
        <v>236</v>
      </c>
      <c r="F83" s="15"/>
      <c r="G83" s="11">
        <f>SUM(G84)</f>
        <v>740.4</v>
      </c>
    </row>
    <row r="84" spans="1:7" ht="39" customHeight="1">
      <c r="A84" s="21"/>
      <c r="B84" s="31" t="s">
        <v>109</v>
      </c>
      <c r="C84" s="15" t="s">
        <v>35</v>
      </c>
      <c r="D84" s="15" t="s">
        <v>40</v>
      </c>
      <c r="E84" s="25" t="s">
        <v>236</v>
      </c>
      <c r="F84" s="15" t="s">
        <v>110</v>
      </c>
      <c r="G84" s="11">
        <v>740.4</v>
      </c>
    </row>
    <row r="85" spans="1:7" ht="64.5" customHeight="1">
      <c r="A85" s="21"/>
      <c r="B85" s="24" t="s">
        <v>241</v>
      </c>
      <c r="C85" s="15" t="s">
        <v>35</v>
      </c>
      <c r="D85" s="15" t="s">
        <v>40</v>
      </c>
      <c r="E85" s="15" t="s">
        <v>120</v>
      </c>
      <c r="F85" s="15"/>
      <c r="G85" s="11">
        <f>SUM(G86)</f>
        <v>500</v>
      </c>
    </row>
    <row r="86" spans="1:7" ht="78.75" customHeight="1">
      <c r="A86" s="21"/>
      <c r="B86" s="31" t="s">
        <v>243</v>
      </c>
      <c r="C86" s="15" t="s">
        <v>35</v>
      </c>
      <c r="D86" s="15" t="s">
        <v>40</v>
      </c>
      <c r="E86" s="25" t="s">
        <v>242</v>
      </c>
      <c r="F86" s="15"/>
      <c r="G86" s="11">
        <f>SUM(G87)</f>
        <v>500</v>
      </c>
    </row>
    <row r="87" spans="1:7" ht="34.5" customHeight="1">
      <c r="A87" s="21"/>
      <c r="B87" s="31" t="s">
        <v>109</v>
      </c>
      <c r="C87" s="15" t="s">
        <v>35</v>
      </c>
      <c r="D87" s="15" t="s">
        <v>40</v>
      </c>
      <c r="E87" s="25" t="s">
        <v>242</v>
      </c>
      <c r="F87" s="15" t="s">
        <v>110</v>
      </c>
      <c r="G87" s="11">
        <v>500</v>
      </c>
    </row>
    <row r="88" spans="1:7" ht="85.5" customHeight="1">
      <c r="A88" s="21"/>
      <c r="B88" s="24" t="s">
        <v>244</v>
      </c>
      <c r="C88" s="15" t="s">
        <v>35</v>
      </c>
      <c r="D88" s="15" t="s">
        <v>40</v>
      </c>
      <c r="E88" s="15" t="s">
        <v>121</v>
      </c>
      <c r="F88" s="15"/>
      <c r="G88" s="11">
        <f>SUM(G89)</f>
        <v>100</v>
      </c>
    </row>
    <row r="89" spans="1:7" ht="90.75" customHeight="1">
      <c r="A89" s="21"/>
      <c r="B89" s="31" t="s">
        <v>245</v>
      </c>
      <c r="C89" s="15" t="s">
        <v>35</v>
      </c>
      <c r="D89" s="15" t="s">
        <v>40</v>
      </c>
      <c r="E89" s="25" t="s">
        <v>246</v>
      </c>
      <c r="F89" s="15"/>
      <c r="G89" s="11">
        <f>SUM(G90)</f>
        <v>100</v>
      </c>
    </row>
    <row r="90" spans="1:7" ht="34.5" customHeight="1">
      <c r="A90" s="21"/>
      <c r="B90" s="31" t="s">
        <v>109</v>
      </c>
      <c r="C90" s="15" t="s">
        <v>35</v>
      </c>
      <c r="D90" s="15" t="s">
        <v>40</v>
      </c>
      <c r="E90" s="25" t="s">
        <v>246</v>
      </c>
      <c r="F90" s="15" t="s">
        <v>110</v>
      </c>
      <c r="G90" s="11">
        <v>100</v>
      </c>
    </row>
    <row r="91" spans="1:7" s="39" customFormat="1" ht="34.5" customHeight="1">
      <c r="A91" s="14"/>
      <c r="B91" s="31" t="s">
        <v>20</v>
      </c>
      <c r="C91" s="29" t="s">
        <v>35</v>
      </c>
      <c r="D91" s="29" t="s">
        <v>42</v>
      </c>
      <c r="E91" s="29"/>
      <c r="F91" s="17"/>
      <c r="G91" s="10">
        <f>SUM(G92)</f>
        <v>123.8</v>
      </c>
    </row>
    <row r="92" spans="1:7" s="39" customFormat="1" ht="34.5" customHeight="1">
      <c r="A92" s="14"/>
      <c r="B92" s="31" t="s">
        <v>105</v>
      </c>
      <c r="C92" s="15" t="s">
        <v>35</v>
      </c>
      <c r="D92" s="15" t="s">
        <v>42</v>
      </c>
      <c r="E92" s="15" t="s">
        <v>51</v>
      </c>
      <c r="F92" s="17"/>
      <c r="G92" s="11">
        <f>SUM(G93)</f>
        <v>123.8</v>
      </c>
    </row>
    <row r="93" spans="1:7" ht="43.5" customHeight="1">
      <c r="A93" s="18"/>
      <c r="B93" s="31" t="s">
        <v>128</v>
      </c>
      <c r="C93" s="15" t="s">
        <v>35</v>
      </c>
      <c r="D93" s="15" t="s">
        <v>42</v>
      </c>
      <c r="E93" s="15" t="s">
        <v>52</v>
      </c>
      <c r="F93" s="15"/>
      <c r="G93" s="11">
        <f>SUM(G94)</f>
        <v>123.8</v>
      </c>
    </row>
    <row r="94" spans="1:7" ht="33.75" customHeight="1">
      <c r="A94" s="18"/>
      <c r="B94" s="24" t="s">
        <v>114</v>
      </c>
      <c r="C94" s="15" t="s">
        <v>35</v>
      </c>
      <c r="D94" s="15" t="s">
        <v>42</v>
      </c>
      <c r="E94" s="15" t="s">
        <v>115</v>
      </c>
      <c r="F94" s="15"/>
      <c r="G94" s="11">
        <f>SUM(G95)</f>
        <v>123.8</v>
      </c>
    </row>
    <row r="95" spans="1:7" ht="35.25" customHeight="1">
      <c r="A95" s="18"/>
      <c r="B95" s="31" t="s">
        <v>109</v>
      </c>
      <c r="C95" s="15" t="s">
        <v>35</v>
      </c>
      <c r="D95" s="15" t="s">
        <v>42</v>
      </c>
      <c r="E95" s="15" t="s">
        <v>115</v>
      </c>
      <c r="F95" s="15" t="s">
        <v>110</v>
      </c>
      <c r="G95" s="11">
        <v>123.8</v>
      </c>
    </row>
    <row r="96" spans="1:7" s="42" customFormat="1" ht="19.5" customHeight="1">
      <c r="A96" s="14"/>
      <c r="B96" s="125" t="s">
        <v>7</v>
      </c>
      <c r="C96" s="29" t="s">
        <v>36</v>
      </c>
      <c r="D96" s="29" t="s">
        <v>34</v>
      </c>
      <c r="E96" s="29"/>
      <c r="F96" s="29"/>
      <c r="G96" s="10">
        <f>SUM(G97+G119)</f>
        <v>14350</v>
      </c>
    </row>
    <row r="97" spans="1:7" s="45" customFormat="1" ht="19.5" customHeight="1">
      <c r="A97" s="13"/>
      <c r="B97" s="125" t="s">
        <v>83</v>
      </c>
      <c r="C97" s="29" t="s">
        <v>36</v>
      </c>
      <c r="D97" s="29" t="s">
        <v>40</v>
      </c>
      <c r="E97" s="29"/>
      <c r="F97" s="29"/>
      <c r="G97" s="10">
        <f>SUM(G98+G103)</f>
        <v>14100</v>
      </c>
    </row>
    <row r="98" spans="1:7" s="42" customFormat="1" ht="72" customHeight="1">
      <c r="A98" s="14"/>
      <c r="B98" s="24" t="s">
        <v>129</v>
      </c>
      <c r="C98" s="15" t="s">
        <v>36</v>
      </c>
      <c r="D98" s="15" t="s">
        <v>40</v>
      </c>
      <c r="E98" s="15" t="s">
        <v>124</v>
      </c>
      <c r="F98" s="15"/>
      <c r="G98" s="11">
        <f>SUM(G99)</f>
        <v>150</v>
      </c>
    </row>
    <row r="99" spans="1:7" s="42" customFormat="1" ht="47.25" customHeight="1">
      <c r="A99" s="14"/>
      <c r="B99" s="31" t="s">
        <v>84</v>
      </c>
      <c r="C99" s="15" t="s">
        <v>36</v>
      </c>
      <c r="D99" s="15" t="s">
        <v>40</v>
      </c>
      <c r="E99" s="15" t="s">
        <v>125</v>
      </c>
      <c r="F99" s="15"/>
      <c r="G99" s="11">
        <f>SUM(G100)</f>
        <v>150</v>
      </c>
    </row>
    <row r="100" spans="1:7" s="42" customFormat="1" ht="54" customHeight="1">
      <c r="A100" s="14"/>
      <c r="B100" s="31" t="s">
        <v>59</v>
      </c>
      <c r="C100" s="15" t="s">
        <v>36</v>
      </c>
      <c r="D100" s="15" t="s">
        <v>40</v>
      </c>
      <c r="E100" s="15" t="s">
        <v>122</v>
      </c>
      <c r="F100" s="16"/>
      <c r="G100" s="11">
        <f>SUM(G101)</f>
        <v>150</v>
      </c>
    </row>
    <row r="101" spans="1:7" s="42" customFormat="1" ht="114.75" customHeight="1">
      <c r="A101" s="14"/>
      <c r="B101" s="117" t="s">
        <v>97</v>
      </c>
      <c r="C101" s="15" t="s">
        <v>36</v>
      </c>
      <c r="D101" s="15" t="s">
        <v>40</v>
      </c>
      <c r="E101" s="15" t="s">
        <v>123</v>
      </c>
      <c r="F101" s="16"/>
      <c r="G101" s="11">
        <f>SUM(G102)</f>
        <v>150</v>
      </c>
    </row>
    <row r="102" spans="1:7" s="42" customFormat="1" ht="39.75" customHeight="1">
      <c r="A102" s="14"/>
      <c r="B102" s="31" t="s">
        <v>109</v>
      </c>
      <c r="C102" s="15" t="s">
        <v>36</v>
      </c>
      <c r="D102" s="15" t="s">
        <v>40</v>
      </c>
      <c r="E102" s="15" t="s">
        <v>123</v>
      </c>
      <c r="F102" s="16">
        <v>240</v>
      </c>
      <c r="G102" s="11">
        <v>150</v>
      </c>
    </row>
    <row r="103" spans="1:7" s="45" customFormat="1" ht="84.75" customHeight="1">
      <c r="A103" s="13"/>
      <c r="B103" s="24" t="s">
        <v>130</v>
      </c>
      <c r="C103" s="15" t="s">
        <v>36</v>
      </c>
      <c r="D103" s="15" t="s">
        <v>40</v>
      </c>
      <c r="E103" s="15" t="s">
        <v>131</v>
      </c>
      <c r="F103" s="15"/>
      <c r="G103" s="11">
        <f>SUM(G104+G116)</f>
        <v>13950</v>
      </c>
    </row>
    <row r="104" spans="1:7" s="42" customFormat="1" ht="183" customHeight="1">
      <c r="A104" s="14"/>
      <c r="B104" s="31" t="s">
        <v>286</v>
      </c>
      <c r="C104" s="15" t="s">
        <v>36</v>
      </c>
      <c r="D104" s="15" t="s">
        <v>40</v>
      </c>
      <c r="E104" s="15" t="s">
        <v>132</v>
      </c>
      <c r="F104" s="15"/>
      <c r="G104" s="11">
        <f>G105+G107+G109+G111</f>
        <v>11950</v>
      </c>
    </row>
    <row r="105" spans="1:7" s="42" customFormat="1" ht="110.25" customHeight="1">
      <c r="A105" s="14"/>
      <c r="B105" s="24" t="s">
        <v>312</v>
      </c>
      <c r="C105" s="15" t="s">
        <v>36</v>
      </c>
      <c r="D105" s="15" t="s">
        <v>40</v>
      </c>
      <c r="E105" s="15" t="s">
        <v>254</v>
      </c>
      <c r="F105" s="15"/>
      <c r="G105" s="11">
        <f>SUM(G106)</f>
        <v>11500</v>
      </c>
    </row>
    <row r="106" spans="1:7" s="42" customFormat="1" ht="38.25" customHeight="1">
      <c r="A106" s="14"/>
      <c r="B106" s="31" t="s">
        <v>109</v>
      </c>
      <c r="C106" s="15" t="s">
        <v>36</v>
      </c>
      <c r="D106" s="15" t="s">
        <v>40</v>
      </c>
      <c r="E106" s="15" t="s">
        <v>254</v>
      </c>
      <c r="F106" s="15" t="s">
        <v>110</v>
      </c>
      <c r="G106" s="11">
        <v>11500</v>
      </c>
    </row>
    <row r="107" spans="1:7" s="42" customFormat="1" ht="96" customHeight="1" hidden="1">
      <c r="A107" s="14"/>
      <c r="B107" s="117" t="s">
        <v>101</v>
      </c>
      <c r="C107" s="15" t="s">
        <v>36</v>
      </c>
      <c r="D107" s="15" t="s">
        <v>40</v>
      </c>
      <c r="E107" s="15" t="s">
        <v>133</v>
      </c>
      <c r="F107" s="15"/>
      <c r="G107" s="11">
        <f>G108</f>
        <v>0</v>
      </c>
    </row>
    <row r="108" spans="1:7" s="42" customFormat="1" ht="96" customHeight="1" hidden="1">
      <c r="A108" s="14"/>
      <c r="B108" s="31" t="s">
        <v>109</v>
      </c>
      <c r="C108" s="15" t="s">
        <v>36</v>
      </c>
      <c r="D108" s="15" t="s">
        <v>40</v>
      </c>
      <c r="E108" s="15" t="s">
        <v>133</v>
      </c>
      <c r="F108" s="15" t="s">
        <v>110</v>
      </c>
      <c r="G108" s="11"/>
    </row>
    <row r="109" spans="1:7" s="42" customFormat="1" ht="96" customHeight="1" hidden="1">
      <c r="A109" s="14"/>
      <c r="B109" s="24" t="s">
        <v>102</v>
      </c>
      <c r="C109" s="15" t="s">
        <v>36</v>
      </c>
      <c r="D109" s="15" t="s">
        <v>40</v>
      </c>
      <c r="E109" s="15" t="s">
        <v>134</v>
      </c>
      <c r="F109" s="15"/>
      <c r="G109" s="11">
        <f>G110</f>
        <v>0</v>
      </c>
    </row>
    <row r="110" spans="1:7" s="42" customFormat="1" ht="96" customHeight="1" hidden="1">
      <c r="A110" s="14"/>
      <c r="B110" s="31" t="s">
        <v>109</v>
      </c>
      <c r="C110" s="15" t="s">
        <v>36</v>
      </c>
      <c r="D110" s="15" t="s">
        <v>40</v>
      </c>
      <c r="E110" s="15" t="s">
        <v>134</v>
      </c>
      <c r="F110" s="15" t="s">
        <v>110</v>
      </c>
      <c r="G110" s="11"/>
    </row>
    <row r="111" spans="1:7" s="42" customFormat="1" ht="50.25" customHeight="1">
      <c r="A111" s="14"/>
      <c r="B111" s="31" t="s">
        <v>59</v>
      </c>
      <c r="C111" s="15" t="s">
        <v>36</v>
      </c>
      <c r="D111" s="15" t="s">
        <v>40</v>
      </c>
      <c r="E111" s="15" t="s">
        <v>137</v>
      </c>
      <c r="F111" s="15"/>
      <c r="G111" s="11">
        <f>G112+G114</f>
        <v>450</v>
      </c>
    </row>
    <row r="112" spans="1:7" s="42" customFormat="1" ht="149.25" customHeight="1">
      <c r="A112" s="14"/>
      <c r="B112" s="129" t="s">
        <v>103</v>
      </c>
      <c r="C112" s="15" t="s">
        <v>36</v>
      </c>
      <c r="D112" s="15" t="s">
        <v>40</v>
      </c>
      <c r="E112" s="15" t="s">
        <v>135</v>
      </c>
      <c r="F112" s="15"/>
      <c r="G112" s="11">
        <f>G113</f>
        <v>300</v>
      </c>
    </row>
    <row r="113" spans="1:7" s="42" customFormat="1" ht="35.25" customHeight="1">
      <c r="A113" s="14"/>
      <c r="B113" s="31" t="s">
        <v>109</v>
      </c>
      <c r="C113" s="15" t="s">
        <v>36</v>
      </c>
      <c r="D113" s="15" t="s">
        <v>40</v>
      </c>
      <c r="E113" s="15" t="s">
        <v>135</v>
      </c>
      <c r="F113" s="15" t="s">
        <v>110</v>
      </c>
      <c r="G113" s="11">
        <v>300</v>
      </c>
    </row>
    <row r="114" spans="1:7" s="42" customFormat="1" ht="114" customHeight="1">
      <c r="A114" s="14"/>
      <c r="B114" s="24" t="s">
        <v>98</v>
      </c>
      <c r="C114" s="15" t="s">
        <v>36</v>
      </c>
      <c r="D114" s="15" t="s">
        <v>40</v>
      </c>
      <c r="E114" s="15" t="s">
        <v>136</v>
      </c>
      <c r="F114" s="15"/>
      <c r="G114" s="11">
        <f>SUM(G115)</f>
        <v>150</v>
      </c>
    </row>
    <row r="115" spans="1:7" s="42" customFormat="1" ht="32.25" customHeight="1">
      <c r="A115" s="14"/>
      <c r="B115" s="31" t="s">
        <v>109</v>
      </c>
      <c r="C115" s="15" t="s">
        <v>36</v>
      </c>
      <c r="D115" s="15" t="s">
        <v>40</v>
      </c>
      <c r="E115" s="15" t="s">
        <v>136</v>
      </c>
      <c r="F115" s="15" t="s">
        <v>110</v>
      </c>
      <c r="G115" s="11">
        <v>150</v>
      </c>
    </row>
    <row r="116" spans="1:7" s="42" customFormat="1" ht="97.5" customHeight="1">
      <c r="A116" s="14"/>
      <c r="B116" s="31" t="s">
        <v>287</v>
      </c>
      <c r="C116" s="15" t="s">
        <v>36</v>
      </c>
      <c r="D116" s="15" t="s">
        <v>40</v>
      </c>
      <c r="E116" s="25" t="s">
        <v>288</v>
      </c>
      <c r="F116" s="15"/>
      <c r="G116" s="11">
        <f>SUM(G117)</f>
        <v>2000</v>
      </c>
    </row>
    <row r="117" spans="1:7" s="42" customFormat="1" ht="121.5" customHeight="1">
      <c r="A117" s="14"/>
      <c r="B117" s="127" t="s">
        <v>313</v>
      </c>
      <c r="C117" s="15" t="s">
        <v>36</v>
      </c>
      <c r="D117" s="15" t="s">
        <v>40</v>
      </c>
      <c r="E117" s="25" t="s">
        <v>285</v>
      </c>
      <c r="F117" s="25"/>
      <c r="G117" s="11">
        <f>SUM(G118)</f>
        <v>2000</v>
      </c>
    </row>
    <row r="118" spans="1:7" s="42" customFormat="1" ht="24" customHeight="1">
      <c r="A118" s="14"/>
      <c r="B118" s="31" t="s">
        <v>18</v>
      </c>
      <c r="C118" s="15" t="s">
        <v>36</v>
      </c>
      <c r="D118" s="15" t="s">
        <v>40</v>
      </c>
      <c r="E118" s="25" t="s">
        <v>285</v>
      </c>
      <c r="F118" s="25" t="s">
        <v>142</v>
      </c>
      <c r="G118" s="11">
        <v>2000</v>
      </c>
    </row>
    <row r="119" spans="1:7" s="42" customFormat="1" ht="36" customHeight="1">
      <c r="A119" s="14"/>
      <c r="B119" s="125" t="s">
        <v>67</v>
      </c>
      <c r="C119" s="29" t="s">
        <v>36</v>
      </c>
      <c r="D119" s="29" t="s">
        <v>43</v>
      </c>
      <c r="E119" s="29"/>
      <c r="F119" s="29"/>
      <c r="G119" s="10">
        <f>SUM(G120)</f>
        <v>250</v>
      </c>
    </row>
    <row r="120" spans="1:7" s="42" customFormat="1" ht="37.5" customHeight="1">
      <c r="A120" s="14"/>
      <c r="B120" s="31" t="s">
        <v>105</v>
      </c>
      <c r="C120" s="15" t="s">
        <v>36</v>
      </c>
      <c r="D120" s="15" t="s">
        <v>43</v>
      </c>
      <c r="E120" s="15" t="s">
        <v>51</v>
      </c>
      <c r="F120" s="15"/>
      <c r="G120" s="11">
        <f>SUM(G121)</f>
        <v>250</v>
      </c>
    </row>
    <row r="121" spans="1:7" s="42" customFormat="1" ht="51.75" customHeight="1">
      <c r="A121" s="14"/>
      <c r="B121" s="31" t="s">
        <v>128</v>
      </c>
      <c r="C121" s="15" t="s">
        <v>36</v>
      </c>
      <c r="D121" s="15" t="s">
        <v>43</v>
      </c>
      <c r="E121" s="15" t="s">
        <v>52</v>
      </c>
      <c r="F121" s="15"/>
      <c r="G121" s="11">
        <f>SUM(G122)</f>
        <v>250</v>
      </c>
    </row>
    <row r="122" spans="1:7" s="42" customFormat="1" ht="36.75" customHeight="1">
      <c r="A122" s="14"/>
      <c r="B122" s="24" t="s">
        <v>114</v>
      </c>
      <c r="C122" s="15" t="s">
        <v>36</v>
      </c>
      <c r="D122" s="15" t="s">
        <v>43</v>
      </c>
      <c r="E122" s="15" t="s">
        <v>115</v>
      </c>
      <c r="F122" s="15"/>
      <c r="G122" s="11">
        <f>SUM(G123)</f>
        <v>250</v>
      </c>
    </row>
    <row r="123" spans="1:7" s="42" customFormat="1" ht="39" customHeight="1">
      <c r="A123" s="14"/>
      <c r="B123" s="31" t="s">
        <v>109</v>
      </c>
      <c r="C123" s="15" t="s">
        <v>36</v>
      </c>
      <c r="D123" s="15" t="s">
        <v>43</v>
      </c>
      <c r="E123" s="15" t="s">
        <v>115</v>
      </c>
      <c r="F123" s="15" t="s">
        <v>110</v>
      </c>
      <c r="G123" s="11">
        <v>250</v>
      </c>
    </row>
    <row r="124" spans="1:7" s="42" customFormat="1" ht="19.5" customHeight="1">
      <c r="A124" s="14"/>
      <c r="B124" s="27" t="s">
        <v>2</v>
      </c>
      <c r="C124" s="29" t="s">
        <v>44</v>
      </c>
      <c r="D124" s="29" t="s">
        <v>34</v>
      </c>
      <c r="E124" s="29"/>
      <c r="F124" s="29"/>
      <c r="G124" s="10">
        <f>SUM(G125+G150+G164)</f>
        <v>38763</v>
      </c>
    </row>
    <row r="125" spans="1:7" s="42" customFormat="1" ht="19.5" customHeight="1">
      <c r="A125" s="14"/>
      <c r="B125" s="27" t="s">
        <v>11</v>
      </c>
      <c r="C125" s="30" t="s">
        <v>44</v>
      </c>
      <c r="D125" s="30" t="s">
        <v>33</v>
      </c>
      <c r="E125" s="30"/>
      <c r="F125" s="30"/>
      <c r="G125" s="28">
        <f>SUM(G126+G139)</f>
        <v>26404.7</v>
      </c>
    </row>
    <row r="126" spans="1:8" s="42" customFormat="1" ht="73.5" customHeight="1">
      <c r="A126" s="14"/>
      <c r="B126" s="24" t="s">
        <v>182</v>
      </c>
      <c r="C126" s="25" t="s">
        <v>44</v>
      </c>
      <c r="D126" s="25" t="s">
        <v>33</v>
      </c>
      <c r="E126" s="25" t="s">
        <v>183</v>
      </c>
      <c r="F126" s="25"/>
      <c r="G126" s="26">
        <f>SUM(G127+G131)</f>
        <v>17661.7</v>
      </c>
      <c r="H126" s="23"/>
    </row>
    <row r="127" spans="1:8" s="42" customFormat="1" ht="117" customHeight="1">
      <c r="A127" s="14"/>
      <c r="B127" s="24" t="s">
        <v>223</v>
      </c>
      <c r="C127" s="25" t="s">
        <v>44</v>
      </c>
      <c r="D127" s="25" t="s">
        <v>33</v>
      </c>
      <c r="E127" s="25" t="s">
        <v>199</v>
      </c>
      <c r="F127" s="25"/>
      <c r="G127" s="26">
        <f>SUM(G128)</f>
        <v>175</v>
      </c>
      <c r="H127" s="23"/>
    </row>
    <row r="128" spans="1:8" s="42" customFormat="1" ht="50.25" customHeight="1">
      <c r="A128" s="14"/>
      <c r="B128" s="31" t="s">
        <v>59</v>
      </c>
      <c r="C128" s="25" t="s">
        <v>44</v>
      </c>
      <c r="D128" s="25" t="s">
        <v>33</v>
      </c>
      <c r="E128" s="25" t="s">
        <v>200</v>
      </c>
      <c r="F128" s="25"/>
      <c r="G128" s="26">
        <f>G129</f>
        <v>175</v>
      </c>
      <c r="H128" s="23"/>
    </row>
    <row r="129" spans="1:8" s="42" customFormat="1" ht="82.5" customHeight="1">
      <c r="A129" s="14"/>
      <c r="B129" s="31" t="s">
        <v>304</v>
      </c>
      <c r="C129" s="25" t="s">
        <v>44</v>
      </c>
      <c r="D129" s="25" t="s">
        <v>33</v>
      </c>
      <c r="E129" s="25" t="s">
        <v>201</v>
      </c>
      <c r="F129" s="25"/>
      <c r="G129" s="26">
        <f>G130</f>
        <v>175</v>
      </c>
      <c r="H129" s="23"/>
    </row>
    <row r="130" spans="1:8" s="42" customFormat="1" ht="24.75" customHeight="1">
      <c r="A130" s="14"/>
      <c r="B130" s="31" t="s">
        <v>202</v>
      </c>
      <c r="C130" s="25" t="s">
        <v>44</v>
      </c>
      <c r="D130" s="25" t="s">
        <v>33</v>
      </c>
      <c r="E130" s="25" t="s">
        <v>201</v>
      </c>
      <c r="F130" s="25" t="s">
        <v>142</v>
      </c>
      <c r="G130" s="26">
        <v>175</v>
      </c>
      <c r="H130" s="23"/>
    </row>
    <row r="131" spans="1:8" s="42" customFormat="1" ht="141.75" customHeight="1">
      <c r="A131" s="14"/>
      <c r="B131" s="24" t="s">
        <v>224</v>
      </c>
      <c r="C131" s="25" t="s">
        <v>44</v>
      </c>
      <c r="D131" s="25" t="s">
        <v>33</v>
      </c>
      <c r="E131" s="25" t="s">
        <v>203</v>
      </c>
      <c r="F131" s="25"/>
      <c r="G131" s="26">
        <f>SUM(G132+G134+G136)</f>
        <v>17486.7</v>
      </c>
      <c r="H131" s="23"/>
    </row>
    <row r="132" spans="1:8" s="42" customFormat="1" ht="131.25" customHeight="1">
      <c r="A132" s="14"/>
      <c r="B132" s="116" t="s">
        <v>298</v>
      </c>
      <c r="C132" s="25" t="s">
        <v>44</v>
      </c>
      <c r="D132" s="25" t="s">
        <v>33</v>
      </c>
      <c r="E132" s="25" t="s">
        <v>296</v>
      </c>
      <c r="F132" s="25"/>
      <c r="G132" s="26">
        <f>PRODUCT(G133)</f>
        <v>7054.1</v>
      </c>
      <c r="H132" s="23"/>
    </row>
    <row r="133" spans="1:8" s="42" customFormat="1" ht="23.25" customHeight="1">
      <c r="A133" s="14"/>
      <c r="B133" s="31" t="s">
        <v>202</v>
      </c>
      <c r="C133" s="25" t="s">
        <v>44</v>
      </c>
      <c r="D133" s="25" t="s">
        <v>33</v>
      </c>
      <c r="E133" s="25" t="s">
        <v>296</v>
      </c>
      <c r="F133" s="25" t="s">
        <v>142</v>
      </c>
      <c r="G133" s="26">
        <v>7054.1</v>
      </c>
      <c r="H133" s="23"/>
    </row>
    <row r="134" spans="1:8" s="42" customFormat="1" ht="124.5" customHeight="1">
      <c r="A134" s="14"/>
      <c r="B134" s="116" t="s">
        <v>297</v>
      </c>
      <c r="C134" s="25" t="s">
        <v>44</v>
      </c>
      <c r="D134" s="25" t="s">
        <v>33</v>
      </c>
      <c r="E134" s="25" t="s">
        <v>295</v>
      </c>
      <c r="F134" s="25"/>
      <c r="G134" s="26">
        <f>PRODUCT(G135)</f>
        <v>3532.6</v>
      </c>
      <c r="H134" s="23"/>
    </row>
    <row r="135" spans="1:8" s="42" customFormat="1" ht="19.5" customHeight="1">
      <c r="A135" s="14"/>
      <c r="B135" s="31" t="s">
        <v>202</v>
      </c>
      <c r="C135" s="25" t="s">
        <v>44</v>
      </c>
      <c r="D135" s="25" t="s">
        <v>33</v>
      </c>
      <c r="E135" s="25" t="s">
        <v>295</v>
      </c>
      <c r="F135" s="25" t="s">
        <v>142</v>
      </c>
      <c r="G135" s="26">
        <v>3532.6</v>
      </c>
      <c r="H135" s="23"/>
    </row>
    <row r="136" spans="1:8" s="42" customFormat="1" ht="55.5" customHeight="1">
      <c r="A136" s="14"/>
      <c r="B136" s="31" t="s">
        <v>59</v>
      </c>
      <c r="C136" s="25" t="s">
        <v>44</v>
      </c>
      <c r="D136" s="25" t="s">
        <v>33</v>
      </c>
      <c r="E136" s="25" t="s">
        <v>204</v>
      </c>
      <c r="F136" s="25"/>
      <c r="G136" s="26">
        <f>SUM(G137)</f>
        <v>6900</v>
      </c>
      <c r="H136" s="23"/>
    </row>
    <row r="137" spans="1:8" s="42" customFormat="1" ht="122.25" customHeight="1">
      <c r="A137" s="14"/>
      <c r="B137" s="117" t="s">
        <v>299</v>
      </c>
      <c r="C137" s="25" t="s">
        <v>44</v>
      </c>
      <c r="D137" s="25" t="s">
        <v>33</v>
      </c>
      <c r="E137" s="25" t="s">
        <v>295</v>
      </c>
      <c r="F137" s="25"/>
      <c r="G137" s="26">
        <f>SUM(G138)</f>
        <v>6900</v>
      </c>
      <c r="H137" s="23"/>
    </row>
    <row r="138" spans="1:8" s="42" customFormat="1" ht="19.5" customHeight="1">
      <c r="A138" s="14"/>
      <c r="B138" s="31" t="s">
        <v>202</v>
      </c>
      <c r="C138" s="25" t="s">
        <v>44</v>
      </c>
      <c r="D138" s="25" t="s">
        <v>33</v>
      </c>
      <c r="E138" s="25" t="s">
        <v>295</v>
      </c>
      <c r="F138" s="25" t="s">
        <v>142</v>
      </c>
      <c r="G138" s="26">
        <v>6900</v>
      </c>
      <c r="H138" s="23"/>
    </row>
    <row r="139" spans="1:8" s="44" customFormat="1" ht="68.25" customHeight="1">
      <c r="A139" s="55"/>
      <c r="B139" s="24" t="s">
        <v>206</v>
      </c>
      <c r="C139" s="25" t="s">
        <v>44</v>
      </c>
      <c r="D139" s="25" t="s">
        <v>33</v>
      </c>
      <c r="E139" s="25" t="s">
        <v>205</v>
      </c>
      <c r="F139" s="25"/>
      <c r="G139" s="26">
        <f>SUM(G140+G143)</f>
        <v>8743</v>
      </c>
      <c r="H139" s="43"/>
    </row>
    <row r="140" spans="1:8" s="44" customFormat="1" ht="107.25" customHeight="1">
      <c r="A140" s="55"/>
      <c r="B140" s="24" t="s">
        <v>247</v>
      </c>
      <c r="C140" s="25" t="s">
        <v>44</v>
      </c>
      <c r="D140" s="25" t="s">
        <v>33</v>
      </c>
      <c r="E140" s="25" t="s">
        <v>207</v>
      </c>
      <c r="F140" s="25"/>
      <c r="G140" s="26">
        <f>SUM(G141)</f>
        <v>1000</v>
      </c>
      <c r="H140" s="43"/>
    </row>
    <row r="141" spans="1:8" s="44" customFormat="1" ht="127.5" customHeight="1">
      <c r="A141" s="55"/>
      <c r="B141" s="31" t="s">
        <v>248</v>
      </c>
      <c r="C141" s="25" t="s">
        <v>44</v>
      </c>
      <c r="D141" s="25" t="s">
        <v>33</v>
      </c>
      <c r="E141" s="25" t="s">
        <v>249</v>
      </c>
      <c r="F141" s="25"/>
      <c r="G141" s="26">
        <f>SUM(G142)</f>
        <v>1000</v>
      </c>
      <c r="H141" s="43"/>
    </row>
    <row r="142" spans="1:8" s="44" customFormat="1" ht="37.5" customHeight="1">
      <c r="A142" s="55"/>
      <c r="B142" s="31" t="s">
        <v>109</v>
      </c>
      <c r="C142" s="25" t="s">
        <v>44</v>
      </c>
      <c r="D142" s="25" t="s">
        <v>33</v>
      </c>
      <c r="E142" s="25" t="s">
        <v>249</v>
      </c>
      <c r="F142" s="25" t="s">
        <v>110</v>
      </c>
      <c r="G142" s="26">
        <v>1000</v>
      </c>
      <c r="H142" s="43"/>
    </row>
    <row r="143" spans="1:8" s="44" customFormat="1" ht="96.75" customHeight="1">
      <c r="A143" s="55"/>
      <c r="B143" s="24" t="s">
        <v>250</v>
      </c>
      <c r="C143" s="25" t="s">
        <v>44</v>
      </c>
      <c r="D143" s="25" t="s">
        <v>33</v>
      </c>
      <c r="E143" s="25" t="s">
        <v>208</v>
      </c>
      <c r="F143" s="25"/>
      <c r="G143" s="26">
        <f>SUM(G144+G146+G148)</f>
        <v>7743</v>
      </c>
      <c r="H143" s="43"/>
    </row>
    <row r="144" spans="1:8" s="44" customFormat="1" ht="87" customHeight="1">
      <c r="A144" s="55"/>
      <c r="B144" s="24" t="s">
        <v>309</v>
      </c>
      <c r="C144" s="25" t="s">
        <v>44</v>
      </c>
      <c r="D144" s="25" t="s">
        <v>33</v>
      </c>
      <c r="E144" s="25" t="s">
        <v>251</v>
      </c>
      <c r="F144" s="25"/>
      <c r="G144" s="26">
        <f>SUM(G145)</f>
        <v>1220</v>
      </c>
      <c r="H144" s="43"/>
    </row>
    <row r="145" spans="1:8" s="44" customFormat="1" ht="34.5" customHeight="1">
      <c r="A145" s="55"/>
      <c r="B145" s="31" t="s">
        <v>109</v>
      </c>
      <c r="C145" s="25" t="s">
        <v>44</v>
      </c>
      <c r="D145" s="25" t="s">
        <v>33</v>
      </c>
      <c r="E145" s="25" t="s">
        <v>251</v>
      </c>
      <c r="F145" s="25" t="s">
        <v>110</v>
      </c>
      <c r="G145" s="26">
        <v>1220</v>
      </c>
      <c r="H145" s="43"/>
    </row>
    <row r="146" spans="1:8" s="44" customFormat="1" ht="64.5" customHeight="1">
      <c r="A146" s="55"/>
      <c r="B146" s="31" t="s">
        <v>310</v>
      </c>
      <c r="C146" s="25" t="s">
        <v>44</v>
      </c>
      <c r="D146" s="25" t="s">
        <v>33</v>
      </c>
      <c r="E146" s="25" t="s">
        <v>252</v>
      </c>
      <c r="F146" s="25"/>
      <c r="G146" s="26">
        <f>SUM(G147)</f>
        <v>1400</v>
      </c>
      <c r="H146" s="43"/>
    </row>
    <row r="147" spans="1:8" s="44" customFormat="1" ht="38.25" customHeight="1">
      <c r="A147" s="55"/>
      <c r="B147" s="31" t="s">
        <v>109</v>
      </c>
      <c r="C147" s="25" t="s">
        <v>44</v>
      </c>
      <c r="D147" s="25" t="s">
        <v>33</v>
      </c>
      <c r="E147" s="25" t="s">
        <v>252</v>
      </c>
      <c r="F147" s="25" t="s">
        <v>110</v>
      </c>
      <c r="G147" s="26">
        <v>1400</v>
      </c>
      <c r="H147" s="43"/>
    </row>
    <row r="148" spans="1:8" s="44" customFormat="1" ht="78.75" customHeight="1">
      <c r="A148" s="55"/>
      <c r="B148" s="31" t="s">
        <v>311</v>
      </c>
      <c r="C148" s="25" t="s">
        <v>44</v>
      </c>
      <c r="D148" s="25" t="s">
        <v>33</v>
      </c>
      <c r="E148" s="25" t="s">
        <v>253</v>
      </c>
      <c r="F148" s="25"/>
      <c r="G148" s="26">
        <f>SUM(G149)</f>
        <v>5123</v>
      </c>
      <c r="H148" s="43"/>
    </row>
    <row r="149" spans="1:8" s="44" customFormat="1" ht="45" customHeight="1">
      <c r="A149" s="55"/>
      <c r="B149" s="31" t="s">
        <v>93</v>
      </c>
      <c r="C149" s="25" t="s">
        <v>44</v>
      </c>
      <c r="D149" s="25" t="s">
        <v>33</v>
      </c>
      <c r="E149" s="25" t="s">
        <v>253</v>
      </c>
      <c r="F149" s="25" t="s">
        <v>66</v>
      </c>
      <c r="G149" s="26">
        <v>5123</v>
      </c>
      <c r="H149" s="43"/>
    </row>
    <row r="150" spans="1:7" s="42" customFormat="1" ht="19.5" customHeight="1">
      <c r="A150" s="14"/>
      <c r="B150" s="125" t="s">
        <v>12</v>
      </c>
      <c r="C150" s="29" t="s">
        <v>44</v>
      </c>
      <c r="D150" s="29" t="s">
        <v>38</v>
      </c>
      <c r="E150" s="29"/>
      <c r="F150" s="29"/>
      <c r="G150" s="10">
        <f>SUM(G151+G160)</f>
        <v>2905</v>
      </c>
    </row>
    <row r="151" spans="1:7" s="42" customFormat="1" ht="71.25" customHeight="1">
      <c r="A151" s="14"/>
      <c r="B151" s="24" t="s">
        <v>138</v>
      </c>
      <c r="C151" s="15" t="s">
        <v>44</v>
      </c>
      <c r="D151" s="15" t="s">
        <v>38</v>
      </c>
      <c r="E151" s="15" t="s">
        <v>139</v>
      </c>
      <c r="F151" s="15"/>
      <c r="G151" s="11">
        <f>SUM(G152)</f>
        <v>2900</v>
      </c>
    </row>
    <row r="152" spans="1:7" s="42" customFormat="1" ht="79.5" customHeight="1">
      <c r="A152" s="14"/>
      <c r="B152" s="109" t="s">
        <v>293</v>
      </c>
      <c r="C152" s="15" t="s">
        <v>44</v>
      </c>
      <c r="D152" s="15" t="s">
        <v>38</v>
      </c>
      <c r="E152" s="15" t="s">
        <v>140</v>
      </c>
      <c r="F152" s="15"/>
      <c r="G152" s="11">
        <f>SUM(G153+G155+G157)</f>
        <v>2900</v>
      </c>
    </row>
    <row r="153" spans="1:7" s="42" customFormat="1" ht="90" customHeight="1">
      <c r="A153" s="14"/>
      <c r="B153" s="127" t="s">
        <v>323</v>
      </c>
      <c r="C153" s="15" t="s">
        <v>44</v>
      </c>
      <c r="D153" s="15" t="s">
        <v>38</v>
      </c>
      <c r="E153" s="15" t="s">
        <v>141</v>
      </c>
      <c r="F153" s="15"/>
      <c r="G153" s="11">
        <f>SUM(G154)</f>
        <v>2600</v>
      </c>
    </row>
    <row r="154" spans="1:7" s="42" customFormat="1" ht="21.75" customHeight="1">
      <c r="A154" s="14"/>
      <c r="B154" s="31" t="s">
        <v>18</v>
      </c>
      <c r="C154" s="15" t="s">
        <v>44</v>
      </c>
      <c r="D154" s="15" t="s">
        <v>38</v>
      </c>
      <c r="E154" s="15" t="s">
        <v>141</v>
      </c>
      <c r="F154" s="15" t="s">
        <v>142</v>
      </c>
      <c r="G154" s="11">
        <v>2600</v>
      </c>
    </row>
    <row r="155" spans="1:7" s="42" customFormat="1" ht="78.75" customHeight="1">
      <c r="A155" s="14"/>
      <c r="B155" s="24" t="s">
        <v>274</v>
      </c>
      <c r="C155" s="15" t="s">
        <v>44</v>
      </c>
      <c r="D155" s="15" t="s">
        <v>38</v>
      </c>
      <c r="E155" s="15" t="s">
        <v>275</v>
      </c>
      <c r="F155" s="15"/>
      <c r="G155" s="11">
        <f>SUM(G156)</f>
        <v>300</v>
      </c>
    </row>
    <row r="156" spans="1:7" s="42" customFormat="1" ht="40.5" customHeight="1">
      <c r="A156" s="14"/>
      <c r="B156" s="31" t="s">
        <v>109</v>
      </c>
      <c r="C156" s="15" t="s">
        <v>44</v>
      </c>
      <c r="D156" s="15" t="s">
        <v>38</v>
      </c>
      <c r="E156" s="15" t="s">
        <v>275</v>
      </c>
      <c r="F156" s="15" t="s">
        <v>110</v>
      </c>
      <c r="G156" s="11">
        <v>300</v>
      </c>
    </row>
    <row r="157" spans="1:7" s="42" customFormat="1" ht="96" customHeight="1" hidden="1">
      <c r="A157" s="14"/>
      <c r="B157" s="31" t="s">
        <v>61</v>
      </c>
      <c r="C157" s="15" t="s">
        <v>44</v>
      </c>
      <c r="D157" s="15" t="s">
        <v>38</v>
      </c>
      <c r="E157" s="15" t="s">
        <v>143</v>
      </c>
      <c r="F157" s="15"/>
      <c r="G157" s="11">
        <f>SUM(G158)</f>
        <v>0</v>
      </c>
    </row>
    <row r="158" spans="1:7" s="42" customFormat="1" ht="96" customHeight="1" hidden="1">
      <c r="A158" s="14"/>
      <c r="B158" s="31" t="s">
        <v>63</v>
      </c>
      <c r="C158" s="15" t="s">
        <v>44</v>
      </c>
      <c r="D158" s="15" t="s">
        <v>38</v>
      </c>
      <c r="E158" s="15" t="s">
        <v>144</v>
      </c>
      <c r="F158" s="15"/>
      <c r="G158" s="11">
        <f>SUM(G159)</f>
        <v>0</v>
      </c>
    </row>
    <row r="159" spans="1:7" s="44" customFormat="1" ht="96" customHeight="1" hidden="1">
      <c r="A159" s="55"/>
      <c r="B159" s="31" t="s">
        <v>109</v>
      </c>
      <c r="C159" s="25" t="s">
        <v>44</v>
      </c>
      <c r="D159" s="25" t="s">
        <v>38</v>
      </c>
      <c r="E159" s="25" t="s">
        <v>144</v>
      </c>
      <c r="F159" s="25" t="s">
        <v>110</v>
      </c>
      <c r="G159" s="26"/>
    </row>
    <row r="160" spans="1:7" s="42" customFormat="1" ht="41.25" customHeight="1">
      <c r="A160" s="14"/>
      <c r="B160" s="31" t="s">
        <v>105</v>
      </c>
      <c r="C160" s="25" t="s">
        <v>44</v>
      </c>
      <c r="D160" s="25" t="s">
        <v>38</v>
      </c>
      <c r="E160" s="15" t="s">
        <v>51</v>
      </c>
      <c r="F160" s="17"/>
      <c r="G160" s="11">
        <f>SUM(G161)</f>
        <v>5</v>
      </c>
    </row>
    <row r="161" spans="1:7" s="42" customFormat="1" ht="45.75" customHeight="1">
      <c r="A161" s="14"/>
      <c r="B161" s="31" t="s">
        <v>128</v>
      </c>
      <c r="C161" s="25" t="s">
        <v>44</v>
      </c>
      <c r="D161" s="25" t="s">
        <v>38</v>
      </c>
      <c r="E161" s="15" t="s">
        <v>52</v>
      </c>
      <c r="F161" s="15"/>
      <c r="G161" s="11">
        <f>SUM(G162)</f>
        <v>5</v>
      </c>
    </row>
    <row r="162" spans="1:7" s="42" customFormat="1" ht="30" customHeight="1">
      <c r="A162" s="14"/>
      <c r="B162" s="24" t="s">
        <v>114</v>
      </c>
      <c r="C162" s="25" t="s">
        <v>44</v>
      </c>
      <c r="D162" s="25" t="s">
        <v>38</v>
      </c>
      <c r="E162" s="15" t="s">
        <v>115</v>
      </c>
      <c r="F162" s="15"/>
      <c r="G162" s="11">
        <f>SUM(G163)</f>
        <v>5</v>
      </c>
    </row>
    <row r="163" spans="1:7" s="42" customFormat="1" ht="48.75" customHeight="1">
      <c r="A163" s="14"/>
      <c r="B163" s="31" t="s">
        <v>93</v>
      </c>
      <c r="C163" s="25" t="s">
        <v>44</v>
      </c>
      <c r="D163" s="25" t="s">
        <v>38</v>
      </c>
      <c r="E163" s="15" t="s">
        <v>115</v>
      </c>
      <c r="F163" s="15" t="s">
        <v>66</v>
      </c>
      <c r="G163" s="11">
        <v>5</v>
      </c>
    </row>
    <row r="164" spans="1:7" s="42" customFormat="1" ht="19.5" customHeight="1">
      <c r="A164" s="14"/>
      <c r="B164" s="125" t="s">
        <v>85</v>
      </c>
      <c r="C164" s="29" t="s">
        <v>44</v>
      </c>
      <c r="D164" s="29" t="s">
        <v>35</v>
      </c>
      <c r="E164" s="15"/>
      <c r="F164" s="15"/>
      <c r="G164" s="10">
        <f>SUM(G165+G169)</f>
        <v>9453.3</v>
      </c>
    </row>
    <row r="165" spans="1:7" s="41" customFormat="1" ht="19.5" customHeight="1">
      <c r="A165" s="56"/>
      <c r="B165" s="128" t="s">
        <v>116</v>
      </c>
      <c r="C165" s="15" t="s">
        <v>44</v>
      </c>
      <c r="D165" s="15" t="s">
        <v>35</v>
      </c>
      <c r="E165" s="15" t="s">
        <v>117</v>
      </c>
      <c r="F165" s="15"/>
      <c r="G165" s="11">
        <f>SUM(G166)</f>
        <v>100</v>
      </c>
    </row>
    <row r="166" spans="1:7" ht="80.25" customHeight="1">
      <c r="A166" s="21"/>
      <c r="B166" s="24" t="s">
        <v>240</v>
      </c>
      <c r="C166" s="15" t="s">
        <v>44</v>
      </c>
      <c r="D166" s="15" t="s">
        <v>35</v>
      </c>
      <c r="E166" s="15" t="s">
        <v>119</v>
      </c>
      <c r="F166" s="15"/>
      <c r="G166" s="11">
        <f>SUM(G167)</f>
        <v>100</v>
      </c>
    </row>
    <row r="167" spans="1:7" ht="99" customHeight="1">
      <c r="A167" s="21"/>
      <c r="B167" s="31" t="s">
        <v>239</v>
      </c>
      <c r="C167" s="15" t="s">
        <v>44</v>
      </c>
      <c r="D167" s="15" t="s">
        <v>35</v>
      </c>
      <c r="E167" s="15" t="s">
        <v>238</v>
      </c>
      <c r="F167" s="15"/>
      <c r="G167" s="11">
        <f>SUM(G168)</f>
        <v>100</v>
      </c>
    </row>
    <row r="168" spans="1:7" ht="35.25" customHeight="1">
      <c r="A168" s="21"/>
      <c r="B168" s="31" t="s">
        <v>109</v>
      </c>
      <c r="C168" s="15" t="s">
        <v>44</v>
      </c>
      <c r="D168" s="15" t="s">
        <v>35</v>
      </c>
      <c r="E168" s="15" t="s">
        <v>238</v>
      </c>
      <c r="F168" s="15" t="s">
        <v>110</v>
      </c>
      <c r="G168" s="11">
        <v>100</v>
      </c>
    </row>
    <row r="169" spans="1:7" s="42" customFormat="1" ht="35.25" customHeight="1">
      <c r="A169" s="14"/>
      <c r="B169" s="128" t="s">
        <v>145</v>
      </c>
      <c r="C169" s="15" t="s">
        <v>44</v>
      </c>
      <c r="D169" s="15" t="s">
        <v>35</v>
      </c>
      <c r="E169" s="15" t="s">
        <v>146</v>
      </c>
      <c r="F169" s="15"/>
      <c r="G169" s="11">
        <f>SUM(G170+G173+G176+G179+G183+G187+G190+G193+G196)</f>
        <v>9353.3</v>
      </c>
    </row>
    <row r="170" spans="1:7" s="42" customFormat="1" ht="63" customHeight="1">
      <c r="A170" s="14"/>
      <c r="B170" s="24" t="s">
        <v>258</v>
      </c>
      <c r="C170" s="15" t="s">
        <v>44</v>
      </c>
      <c r="D170" s="15" t="s">
        <v>35</v>
      </c>
      <c r="E170" s="15" t="s">
        <v>147</v>
      </c>
      <c r="F170" s="15"/>
      <c r="G170" s="11">
        <f>SUM(G171)</f>
        <v>1150</v>
      </c>
    </row>
    <row r="171" spans="1:7" s="42" customFormat="1" ht="73.5" customHeight="1">
      <c r="A171" s="14"/>
      <c r="B171" s="24" t="s">
        <v>321</v>
      </c>
      <c r="C171" s="15" t="s">
        <v>44</v>
      </c>
      <c r="D171" s="15" t="s">
        <v>35</v>
      </c>
      <c r="E171" s="15" t="s">
        <v>256</v>
      </c>
      <c r="F171" s="15"/>
      <c r="G171" s="11">
        <f>SUM(G172)</f>
        <v>1150</v>
      </c>
    </row>
    <row r="172" spans="1:7" s="42" customFormat="1" ht="36" customHeight="1">
      <c r="A172" s="14"/>
      <c r="B172" s="31" t="s">
        <v>109</v>
      </c>
      <c r="C172" s="15" t="s">
        <v>44</v>
      </c>
      <c r="D172" s="15" t="s">
        <v>35</v>
      </c>
      <c r="E172" s="15" t="s">
        <v>256</v>
      </c>
      <c r="F172" s="15" t="s">
        <v>110</v>
      </c>
      <c r="G172" s="11">
        <v>1150</v>
      </c>
    </row>
    <row r="173" spans="1:7" s="42" customFormat="1" ht="66" customHeight="1">
      <c r="A173" s="14"/>
      <c r="B173" s="24" t="s">
        <v>257</v>
      </c>
      <c r="C173" s="15" t="s">
        <v>44</v>
      </c>
      <c r="D173" s="15" t="s">
        <v>35</v>
      </c>
      <c r="E173" s="15" t="s">
        <v>148</v>
      </c>
      <c r="F173" s="15"/>
      <c r="G173" s="11">
        <f>SUM(G174)</f>
        <v>1200</v>
      </c>
    </row>
    <row r="174" spans="1:7" s="42" customFormat="1" ht="46.5" customHeight="1">
      <c r="A174" s="14"/>
      <c r="B174" s="31" t="s">
        <v>320</v>
      </c>
      <c r="C174" s="15" t="s">
        <v>44</v>
      </c>
      <c r="D174" s="15" t="s">
        <v>35</v>
      </c>
      <c r="E174" s="15" t="s">
        <v>259</v>
      </c>
      <c r="F174" s="15"/>
      <c r="G174" s="11">
        <f>SUM(G175)</f>
        <v>1200</v>
      </c>
    </row>
    <row r="175" spans="1:7" s="42" customFormat="1" ht="33.75" customHeight="1">
      <c r="A175" s="14"/>
      <c r="B175" s="31" t="s">
        <v>109</v>
      </c>
      <c r="C175" s="15" t="s">
        <v>44</v>
      </c>
      <c r="D175" s="15" t="s">
        <v>35</v>
      </c>
      <c r="E175" s="15" t="s">
        <v>259</v>
      </c>
      <c r="F175" s="15" t="s">
        <v>110</v>
      </c>
      <c r="G175" s="11">
        <v>1200</v>
      </c>
    </row>
    <row r="176" spans="1:7" s="42" customFormat="1" ht="48" customHeight="1">
      <c r="A176" s="14"/>
      <c r="B176" s="24" t="s">
        <v>260</v>
      </c>
      <c r="C176" s="15" t="s">
        <v>44</v>
      </c>
      <c r="D176" s="15" t="s">
        <v>35</v>
      </c>
      <c r="E176" s="15" t="s">
        <v>149</v>
      </c>
      <c r="F176" s="15"/>
      <c r="G176" s="11">
        <f>SUM(G177)</f>
        <v>300</v>
      </c>
    </row>
    <row r="177" spans="1:7" s="42" customFormat="1" ht="39.75" customHeight="1">
      <c r="A177" s="14"/>
      <c r="B177" s="24" t="s">
        <v>319</v>
      </c>
      <c r="C177" s="15" t="s">
        <v>44</v>
      </c>
      <c r="D177" s="15" t="s">
        <v>35</v>
      </c>
      <c r="E177" s="15" t="s">
        <v>261</v>
      </c>
      <c r="F177" s="15"/>
      <c r="G177" s="11">
        <f>SUM(G178)</f>
        <v>300</v>
      </c>
    </row>
    <row r="178" spans="1:7" s="42" customFormat="1" ht="33.75" customHeight="1">
      <c r="A178" s="14"/>
      <c r="B178" s="31" t="s">
        <v>109</v>
      </c>
      <c r="C178" s="15" t="s">
        <v>44</v>
      </c>
      <c r="D178" s="15" t="s">
        <v>35</v>
      </c>
      <c r="E178" s="15" t="s">
        <v>261</v>
      </c>
      <c r="F178" s="15" t="s">
        <v>110</v>
      </c>
      <c r="G178" s="11">
        <v>300</v>
      </c>
    </row>
    <row r="179" spans="1:7" s="42" customFormat="1" ht="61.5" customHeight="1">
      <c r="A179" s="14"/>
      <c r="B179" s="24" t="s">
        <v>262</v>
      </c>
      <c r="C179" s="15" t="s">
        <v>44</v>
      </c>
      <c r="D179" s="15" t="s">
        <v>35</v>
      </c>
      <c r="E179" s="15" t="s">
        <v>150</v>
      </c>
      <c r="F179" s="15"/>
      <c r="G179" s="11">
        <f>SUM(G180)</f>
        <v>3753</v>
      </c>
    </row>
    <row r="180" spans="1:7" s="42" customFormat="1" ht="66.75" customHeight="1">
      <c r="A180" s="14"/>
      <c r="B180" s="31" t="s">
        <v>318</v>
      </c>
      <c r="C180" s="15" t="s">
        <v>44</v>
      </c>
      <c r="D180" s="15" t="s">
        <v>35</v>
      </c>
      <c r="E180" s="15" t="s">
        <v>263</v>
      </c>
      <c r="F180" s="15"/>
      <c r="G180" s="11">
        <f>SUM(G181+G182)</f>
        <v>3753</v>
      </c>
    </row>
    <row r="181" spans="1:7" s="42" customFormat="1" ht="33.75" customHeight="1">
      <c r="A181" s="14"/>
      <c r="B181" s="31" t="s">
        <v>109</v>
      </c>
      <c r="C181" s="15" t="s">
        <v>44</v>
      </c>
      <c r="D181" s="15" t="s">
        <v>35</v>
      </c>
      <c r="E181" s="15" t="s">
        <v>263</v>
      </c>
      <c r="F181" s="15" t="s">
        <v>110</v>
      </c>
      <c r="G181" s="11">
        <v>3751</v>
      </c>
    </row>
    <row r="182" spans="1:7" s="42" customFormat="1" ht="18" customHeight="1">
      <c r="A182" s="14"/>
      <c r="B182" s="24" t="s">
        <v>111</v>
      </c>
      <c r="C182" s="15" t="s">
        <v>44</v>
      </c>
      <c r="D182" s="15" t="s">
        <v>35</v>
      </c>
      <c r="E182" s="15" t="s">
        <v>263</v>
      </c>
      <c r="F182" s="15" t="s">
        <v>112</v>
      </c>
      <c r="G182" s="11">
        <v>2</v>
      </c>
    </row>
    <row r="183" spans="1:7" s="42" customFormat="1" ht="66.75" customHeight="1">
      <c r="A183" s="14"/>
      <c r="B183" s="24" t="s">
        <v>264</v>
      </c>
      <c r="C183" s="15" t="s">
        <v>44</v>
      </c>
      <c r="D183" s="15" t="s">
        <v>35</v>
      </c>
      <c r="E183" s="15" t="s">
        <v>151</v>
      </c>
      <c r="F183" s="15"/>
      <c r="G183" s="11">
        <f>SUM(G184)</f>
        <v>2450.3</v>
      </c>
    </row>
    <row r="184" spans="1:7" s="42" customFormat="1" ht="64.5" customHeight="1">
      <c r="A184" s="14"/>
      <c r="B184" s="24" t="s">
        <v>317</v>
      </c>
      <c r="C184" s="15" t="s">
        <v>44</v>
      </c>
      <c r="D184" s="15" t="s">
        <v>35</v>
      </c>
      <c r="E184" s="15" t="s">
        <v>269</v>
      </c>
      <c r="F184" s="15"/>
      <c r="G184" s="11">
        <f>SUM(G185+G186)</f>
        <v>2450.3</v>
      </c>
    </row>
    <row r="185" spans="1:7" s="42" customFormat="1" ht="31.5" customHeight="1">
      <c r="A185" s="14"/>
      <c r="B185" s="31" t="s">
        <v>109</v>
      </c>
      <c r="C185" s="15" t="s">
        <v>44</v>
      </c>
      <c r="D185" s="15" t="s">
        <v>35</v>
      </c>
      <c r="E185" s="15" t="s">
        <v>269</v>
      </c>
      <c r="F185" s="15" t="s">
        <v>110</v>
      </c>
      <c r="G185" s="11">
        <v>2448.3</v>
      </c>
    </row>
    <row r="186" spans="1:7" s="42" customFormat="1" ht="21" customHeight="1">
      <c r="A186" s="14"/>
      <c r="B186" s="24" t="s">
        <v>111</v>
      </c>
      <c r="C186" s="15" t="s">
        <v>44</v>
      </c>
      <c r="D186" s="15" t="s">
        <v>35</v>
      </c>
      <c r="E186" s="15" t="s">
        <v>269</v>
      </c>
      <c r="F186" s="15" t="s">
        <v>112</v>
      </c>
      <c r="G186" s="11">
        <v>2</v>
      </c>
    </row>
    <row r="187" spans="1:7" s="42" customFormat="1" ht="81" customHeight="1">
      <c r="A187" s="14"/>
      <c r="B187" s="24" t="s">
        <v>265</v>
      </c>
      <c r="C187" s="15" t="s">
        <v>44</v>
      </c>
      <c r="D187" s="15" t="s">
        <v>35</v>
      </c>
      <c r="E187" s="15" t="s">
        <v>152</v>
      </c>
      <c r="F187" s="15"/>
      <c r="G187" s="11">
        <f>SUM(G188)</f>
        <v>100</v>
      </c>
    </row>
    <row r="188" spans="1:7" s="42" customFormat="1" ht="78" customHeight="1">
      <c r="A188" s="14"/>
      <c r="B188" s="24" t="s">
        <v>316</v>
      </c>
      <c r="C188" s="15" t="s">
        <v>44</v>
      </c>
      <c r="D188" s="15" t="s">
        <v>35</v>
      </c>
      <c r="E188" s="15" t="s">
        <v>270</v>
      </c>
      <c r="F188" s="15"/>
      <c r="G188" s="11">
        <f>SUM(G189)</f>
        <v>100</v>
      </c>
    </row>
    <row r="189" spans="1:7" s="42" customFormat="1" ht="35.25" customHeight="1">
      <c r="A189" s="14"/>
      <c r="B189" s="31" t="s">
        <v>109</v>
      </c>
      <c r="C189" s="15" t="s">
        <v>44</v>
      </c>
      <c r="D189" s="15" t="s">
        <v>35</v>
      </c>
      <c r="E189" s="15" t="s">
        <v>270</v>
      </c>
      <c r="F189" s="15" t="s">
        <v>110</v>
      </c>
      <c r="G189" s="11">
        <v>100</v>
      </c>
    </row>
    <row r="190" spans="1:7" s="42" customFormat="1" ht="64.5" customHeight="1">
      <c r="A190" s="14"/>
      <c r="B190" s="24" t="s">
        <v>266</v>
      </c>
      <c r="C190" s="15" t="s">
        <v>44</v>
      </c>
      <c r="D190" s="15" t="s">
        <v>35</v>
      </c>
      <c r="E190" s="15" t="s">
        <v>153</v>
      </c>
      <c r="F190" s="12"/>
      <c r="G190" s="11">
        <f>SUM(G191)</f>
        <v>150</v>
      </c>
    </row>
    <row r="191" spans="1:7" s="42" customFormat="1" ht="60" customHeight="1">
      <c r="A191" s="14"/>
      <c r="B191" s="24" t="s">
        <v>315</v>
      </c>
      <c r="C191" s="15" t="s">
        <v>44</v>
      </c>
      <c r="D191" s="15" t="s">
        <v>35</v>
      </c>
      <c r="E191" s="15" t="s">
        <v>271</v>
      </c>
      <c r="F191" s="15"/>
      <c r="G191" s="11">
        <f>SUM(G192)</f>
        <v>150</v>
      </c>
    </row>
    <row r="192" spans="1:7" s="42" customFormat="1" ht="35.25" customHeight="1">
      <c r="A192" s="14"/>
      <c r="B192" s="31" t="s">
        <v>109</v>
      </c>
      <c r="C192" s="15" t="s">
        <v>44</v>
      </c>
      <c r="D192" s="15" t="s">
        <v>35</v>
      </c>
      <c r="E192" s="15" t="s">
        <v>271</v>
      </c>
      <c r="F192" s="15" t="s">
        <v>110</v>
      </c>
      <c r="G192" s="11">
        <v>150</v>
      </c>
    </row>
    <row r="193" spans="1:7" s="42" customFormat="1" ht="67.5" customHeight="1">
      <c r="A193" s="14"/>
      <c r="B193" s="24" t="s">
        <v>267</v>
      </c>
      <c r="C193" s="15" t="s">
        <v>44</v>
      </c>
      <c r="D193" s="15" t="s">
        <v>35</v>
      </c>
      <c r="E193" s="15" t="s">
        <v>154</v>
      </c>
      <c r="F193" s="29"/>
      <c r="G193" s="11">
        <f>SUM(G194)</f>
        <v>200</v>
      </c>
    </row>
    <row r="194" spans="1:7" s="42" customFormat="1" ht="51.75" customHeight="1">
      <c r="A194" s="14"/>
      <c r="B194" s="24" t="s">
        <v>314</v>
      </c>
      <c r="C194" s="15" t="s">
        <v>44</v>
      </c>
      <c r="D194" s="15" t="s">
        <v>35</v>
      </c>
      <c r="E194" s="15" t="s">
        <v>272</v>
      </c>
      <c r="F194" s="15"/>
      <c r="G194" s="11">
        <f>SUM(G195)</f>
        <v>200</v>
      </c>
    </row>
    <row r="195" spans="1:7" s="42" customFormat="1" ht="34.5" customHeight="1">
      <c r="A195" s="14"/>
      <c r="B195" s="31" t="s">
        <v>109</v>
      </c>
      <c r="C195" s="15" t="s">
        <v>44</v>
      </c>
      <c r="D195" s="15" t="s">
        <v>35</v>
      </c>
      <c r="E195" s="15" t="s">
        <v>272</v>
      </c>
      <c r="F195" s="15" t="s">
        <v>110</v>
      </c>
      <c r="G195" s="11">
        <v>200</v>
      </c>
    </row>
    <row r="196" spans="1:7" s="42" customFormat="1" ht="69.75" customHeight="1">
      <c r="A196" s="14"/>
      <c r="B196" s="24" t="s">
        <v>294</v>
      </c>
      <c r="C196" s="15" t="s">
        <v>44</v>
      </c>
      <c r="D196" s="15" t="s">
        <v>35</v>
      </c>
      <c r="E196" s="15" t="s">
        <v>155</v>
      </c>
      <c r="F196" s="15"/>
      <c r="G196" s="11">
        <f>SUM(G197)</f>
        <v>50</v>
      </c>
    </row>
    <row r="197" spans="1:7" s="42" customFormat="1" ht="53.25" customHeight="1">
      <c r="A197" s="14"/>
      <c r="B197" s="24" t="s">
        <v>322</v>
      </c>
      <c r="C197" s="15" t="s">
        <v>44</v>
      </c>
      <c r="D197" s="15" t="s">
        <v>35</v>
      </c>
      <c r="E197" s="15" t="s">
        <v>273</v>
      </c>
      <c r="F197" s="15"/>
      <c r="G197" s="11">
        <f>SUM(G198)</f>
        <v>50</v>
      </c>
    </row>
    <row r="198" spans="1:7" s="42" customFormat="1" ht="34.5" customHeight="1">
      <c r="A198" s="14"/>
      <c r="B198" s="31" t="s">
        <v>109</v>
      </c>
      <c r="C198" s="15" t="s">
        <v>44</v>
      </c>
      <c r="D198" s="15" t="s">
        <v>35</v>
      </c>
      <c r="E198" s="15" t="s">
        <v>273</v>
      </c>
      <c r="F198" s="15" t="s">
        <v>110</v>
      </c>
      <c r="G198" s="11">
        <v>50</v>
      </c>
    </row>
    <row r="199" spans="1:7" s="42" customFormat="1" ht="19.5" customHeight="1">
      <c r="A199" s="14"/>
      <c r="B199" s="123" t="s">
        <v>27</v>
      </c>
      <c r="C199" s="29" t="s">
        <v>45</v>
      </c>
      <c r="D199" s="29" t="s">
        <v>34</v>
      </c>
      <c r="E199" s="29"/>
      <c r="F199" s="29"/>
      <c r="G199" s="10">
        <f>SUM(G200)</f>
        <v>252</v>
      </c>
    </row>
    <row r="200" spans="1:7" s="42" customFormat="1" ht="19.5" customHeight="1">
      <c r="A200" s="14"/>
      <c r="B200" s="123" t="s">
        <v>28</v>
      </c>
      <c r="C200" s="29" t="s">
        <v>45</v>
      </c>
      <c r="D200" s="29" t="s">
        <v>45</v>
      </c>
      <c r="E200" s="29"/>
      <c r="F200" s="29"/>
      <c r="G200" s="10">
        <f>SUM(G201)</f>
        <v>252</v>
      </c>
    </row>
    <row r="201" spans="1:7" s="42" customFormat="1" ht="82.5" customHeight="1">
      <c r="A201" s="14"/>
      <c r="B201" s="24" t="s">
        <v>156</v>
      </c>
      <c r="C201" s="15" t="s">
        <v>45</v>
      </c>
      <c r="D201" s="15" t="s">
        <v>45</v>
      </c>
      <c r="E201" s="15" t="s">
        <v>157</v>
      </c>
      <c r="F201" s="15"/>
      <c r="G201" s="11">
        <f>SUM(G202)</f>
        <v>252</v>
      </c>
    </row>
    <row r="202" spans="1:7" s="42" customFormat="1" ht="92.25" customHeight="1">
      <c r="A202" s="14"/>
      <c r="B202" s="24" t="s">
        <v>284</v>
      </c>
      <c r="C202" s="15" t="s">
        <v>45</v>
      </c>
      <c r="D202" s="15" t="s">
        <v>45</v>
      </c>
      <c r="E202" s="15" t="s">
        <v>158</v>
      </c>
      <c r="F202" s="15"/>
      <c r="G202" s="11">
        <f>SUM(G203)</f>
        <v>252</v>
      </c>
    </row>
    <row r="203" spans="1:7" s="42" customFormat="1" ht="140.25" customHeight="1">
      <c r="A203" s="14"/>
      <c r="B203" s="24" t="s">
        <v>226</v>
      </c>
      <c r="C203" s="15" t="s">
        <v>45</v>
      </c>
      <c r="D203" s="15" t="s">
        <v>45</v>
      </c>
      <c r="E203" s="15" t="s">
        <v>225</v>
      </c>
      <c r="F203" s="15"/>
      <c r="G203" s="11">
        <f>SUM(G204)</f>
        <v>252</v>
      </c>
    </row>
    <row r="204" spans="1:7" s="42" customFormat="1" ht="31.5" customHeight="1">
      <c r="A204" s="14"/>
      <c r="B204" s="31" t="s">
        <v>109</v>
      </c>
      <c r="C204" s="15" t="s">
        <v>45</v>
      </c>
      <c r="D204" s="15" t="s">
        <v>45</v>
      </c>
      <c r="E204" s="15" t="s">
        <v>225</v>
      </c>
      <c r="F204" s="15" t="s">
        <v>110</v>
      </c>
      <c r="G204" s="11">
        <v>252</v>
      </c>
    </row>
    <row r="205" spans="1:7" s="42" customFormat="1" ht="19.5" customHeight="1">
      <c r="A205" s="14"/>
      <c r="B205" s="125" t="s">
        <v>86</v>
      </c>
      <c r="C205" s="29" t="s">
        <v>46</v>
      </c>
      <c r="D205" s="29" t="s">
        <v>34</v>
      </c>
      <c r="E205" s="29"/>
      <c r="F205" s="29"/>
      <c r="G205" s="10">
        <f>SUM(G206)</f>
        <v>14913.399999999998</v>
      </c>
    </row>
    <row r="206" spans="1:7" s="42" customFormat="1" ht="19.5" customHeight="1">
      <c r="A206" s="14"/>
      <c r="B206" s="125" t="s">
        <v>5</v>
      </c>
      <c r="C206" s="29" t="s">
        <v>46</v>
      </c>
      <c r="D206" s="29" t="s">
        <v>33</v>
      </c>
      <c r="E206" s="29"/>
      <c r="F206" s="29"/>
      <c r="G206" s="10">
        <f>SUM(G207+G212)</f>
        <v>14913.399999999998</v>
      </c>
    </row>
    <row r="207" spans="1:7" s="23" customFormat="1" ht="85.5" customHeight="1">
      <c r="A207" s="18"/>
      <c r="B207" s="24" t="s">
        <v>172</v>
      </c>
      <c r="C207" s="15" t="s">
        <v>46</v>
      </c>
      <c r="D207" s="15" t="s">
        <v>33</v>
      </c>
      <c r="E207" s="15" t="s">
        <v>170</v>
      </c>
      <c r="F207" s="15"/>
      <c r="G207" s="11">
        <f>SUM(G208)</f>
        <v>873</v>
      </c>
    </row>
    <row r="208" spans="1:7" s="23" customFormat="1" ht="114.75" customHeight="1">
      <c r="A208" s="18"/>
      <c r="B208" s="109" t="s">
        <v>281</v>
      </c>
      <c r="C208" s="15" t="s">
        <v>46</v>
      </c>
      <c r="D208" s="15" t="s">
        <v>33</v>
      </c>
      <c r="E208" s="15" t="s">
        <v>216</v>
      </c>
      <c r="F208" s="15"/>
      <c r="G208" s="11">
        <f>SUM(G209)</f>
        <v>873</v>
      </c>
    </row>
    <row r="209" spans="1:7" s="23" customFormat="1" ht="46.5" customHeight="1">
      <c r="A209" s="18"/>
      <c r="B209" s="31" t="s">
        <v>59</v>
      </c>
      <c r="C209" s="15" t="s">
        <v>46</v>
      </c>
      <c r="D209" s="15" t="s">
        <v>33</v>
      </c>
      <c r="E209" s="70" t="s">
        <v>279</v>
      </c>
      <c r="F209" s="15"/>
      <c r="G209" s="11">
        <f>SUM(G210)</f>
        <v>873</v>
      </c>
    </row>
    <row r="210" spans="1:7" s="23" customFormat="1" ht="96.75" customHeight="1">
      <c r="A210" s="18"/>
      <c r="B210" s="130" t="s">
        <v>276</v>
      </c>
      <c r="C210" s="15" t="s">
        <v>46</v>
      </c>
      <c r="D210" s="15" t="s">
        <v>33</v>
      </c>
      <c r="E210" s="25" t="s">
        <v>277</v>
      </c>
      <c r="F210" s="15"/>
      <c r="G210" s="11">
        <f>SUM(G211)</f>
        <v>873</v>
      </c>
    </row>
    <row r="211" spans="1:7" s="23" customFormat="1" ht="19.5" customHeight="1">
      <c r="A211" s="18"/>
      <c r="B211" s="31" t="s">
        <v>18</v>
      </c>
      <c r="C211" s="15" t="s">
        <v>46</v>
      </c>
      <c r="D211" s="15" t="s">
        <v>33</v>
      </c>
      <c r="E211" s="25" t="s">
        <v>277</v>
      </c>
      <c r="F211" s="15" t="s">
        <v>142</v>
      </c>
      <c r="G211" s="11">
        <v>873</v>
      </c>
    </row>
    <row r="212" spans="1:7" s="42" customFormat="1" ht="81.75" customHeight="1">
      <c r="A212" s="14"/>
      <c r="B212" s="24" t="s">
        <v>156</v>
      </c>
      <c r="C212" s="15" t="s">
        <v>46</v>
      </c>
      <c r="D212" s="15" t="s">
        <v>33</v>
      </c>
      <c r="E212" s="15" t="s">
        <v>157</v>
      </c>
      <c r="F212" s="29"/>
      <c r="G212" s="11">
        <f>SUM(G213)</f>
        <v>14040.399999999998</v>
      </c>
    </row>
    <row r="213" spans="1:7" s="42" customFormat="1" ht="78" customHeight="1">
      <c r="A213" s="14"/>
      <c r="B213" s="24" t="s">
        <v>282</v>
      </c>
      <c r="C213" s="15" t="s">
        <v>46</v>
      </c>
      <c r="D213" s="15" t="s">
        <v>33</v>
      </c>
      <c r="E213" s="15" t="s">
        <v>159</v>
      </c>
      <c r="F213" s="15"/>
      <c r="G213" s="11">
        <f>SUM(G214+G217+G220)</f>
        <v>14040.399999999998</v>
      </c>
    </row>
    <row r="214" spans="1:7" s="42" customFormat="1" ht="35.25" customHeight="1">
      <c r="A214" s="14"/>
      <c r="B214" s="109" t="s">
        <v>69</v>
      </c>
      <c r="C214" s="15" t="s">
        <v>46</v>
      </c>
      <c r="D214" s="15" t="s">
        <v>33</v>
      </c>
      <c r="E214" s="12" t="s">
        <v>160</v>
      </c>
      <c r="F214" s="12" t="s">
        <v>32</v>
      </c>
      <c r="G214" s="11">
        <f>G215</f>
        <v>1207.8</v>
      </c>
    </row>
    <row r="215" spans="1:7" s="42" customFormat="1" ht="66" customHeight="1">
      <c r="A215" s="14"/>
      <c r="B215" s="109" t="s">
        <v>305</v>
      </c>
      <c r="C215" s="15" t="s">
        <v>46</v>
      </c>
      <c r="D215" s="15" t="s">
        <v>33</v>
      </c>
      <c r="E215" s="12" t="s">
        <v>161</v>
      </c>
      <c r="F215" s="12"/>
      <c r="G215" s="11">
        <f>SUM(G216)</f>
        <v>1207.8</v>
      </c>
    </row>
    <row r="216" spans="1:7" s="42" customFormat="1" ht="21.75" customHeight="1">
      <c r="A216" s="14"/>
      <c r="B216" s="109" t="s">
        <v>162</v>
      </c>
      <c r="C216" s="15" t="s">
        <v>46</v>
      </c>
      <c r="D216" s="15" t="s">
        <v>33</v>
      </c>
      <c r="E216" s="12" t="s">
        <v>161</v>
      </c>
      <c r="F216" s="12" t="s">
        <v>163</v>
      </c>
      <c r="G216" s="11">
        <v>1207.8</v>
      </c>
    </row>
    <row r="217" spans="1:7" s="42" customFormat="1" ht="19.5" customHeight="1">
      <c r="A217" s="14"/>
      <c r="B217" s="31" t="s">
        <v>87</v>
      </c>
      <c r="C217" s="15" t="s">
        <v>46</v>
      </c>
      <c r="D217" s="15" t="s">
        <v>33</v>
      </c>
      <c r="E217" s="12" t="s">
        <v>165</v>
      </c>
      <c r="F217" s="12"/>
      <c r="G217" s="11">
        <f>SUM(G218)</f>
        <v>11003.8</v>
      </c>
    </row>
    <row r="218" spans="1:7" s="42" customFormat="1" ht="68.25" customHeight="1">
      <c r="A218" s="14"/>
      <c r="B218" s="109" t="s">
        <v>306</v>
      </c>
      <c r="C218" s="15" t="s">
        <v>46</v>
      </c>
      <c r="D218" s="15" t="s">
        <v>33</v>
      </c>
      <c r="E218" s="12" t="s">
        <v>166</v>
      </c>
      <c r="F218" s="12"/>
      <c r="G218" s="11">
        <f>SUM(G219)</f>
        <v>11003.8</v>
      </c>
    </row>
    <row r="219" spans="1:7" s="42" customFormat="1" ht="17.25" customHeight="1">
      <c r="A219" s="14"/>
      <c r="B219" s="109" t="s">
        <v>162</v>
      </c>
      <c r="C219" s="15" t="s">
        <v>46</v>
      </c>
      <c r="D219" s="15" t="s">
        <v>33</v>
      </c>
      <c r="E219" s="12" t="s">
        <v>166</v>
      </c>
      <c r="F219" s="12" t="s">
        <v>163</v>
      </c>
      <c r="G219" s="11">
        <v>11003.8</v>
      </c>
    </row>
    <row r="220" spans="1:7" s="42" customFormat="1" ht="19.5" customHeight="1">
      <c r="A220" s="14"/>
      <c r="B220" s="31" t="s">
        <v>212</v>
      </c>
      <c r="C220" s="15" t="s">
        <v>46</v>
      </c>
      <c r="D220" s="15" t="s">
        <v>33</v>
      </c>
      <c r="E220" s="12" t="s">
        <v>210</v>
      </c>
      <c r="F220" s="12"/>
      <c r="G220" s="11">
        <f>SUM(G221)</f>
        <v>1828.8</v>
      </c>
    </row>
    <row r="221" spans="1:7" s="42" customFormat="1" ht="60" customHeight="1">
      <c r="A221" s="14"/>
      <c r="B221" s="109" t="s">
        <v>325</v>
      </c>
      <c r="C221" s="15" t="s">
        <v>46</v>
      </c>
      <c r="D221" s="15" t="s">
        <v>33</v>
      </c>
      <c r="E221" s="12" t="s">
        <v>211</v>
      </c>
      <c r="F221" s="12"/>
      <c r="G221" s="11">
        <f>SUM(G222)</f>
        <v>1828.8</v>
      </c>
    </row>
    <row r="222" spans="1:7" s="42" customFormat="1" ht="17.25" customHeight="1">
      <c r="A222" s="14"/>
      <c r="B222" s="109" t="s">
        <v>162</v>
      </c>
      <c r="C222" s="15" t="s">
        <v>46</v>
      </c>
      <c r="D222" s="15" t="s">
        <v>33</v>
      </c>
      <c r="E222" s="12" t="s">
        <v>211</v>
      </c>
      <c r="F222" s="12" t="s">
        <v>163</v>
      </c>
      <c r="G222" s="11">
        <v>1828.8</v>
      </c>
    </row>
    <row r="223" spans="1:7" s="23" customFormat="1" ht="96" customHeight="1" hidden="1">
      <c r="A223" s="18"/>
      <c r="B223" s="131" t="s">
        <v>168</v>
      </c>
      <c r="C223" s="15" t="s">
        <v>46</v>
      </c>
      <c r="D223" s="15" t="s">
        <v>33</v>
      </c>
      <c r="E223" s="12" t="s">
        <v>164</v>
      </c>
      <c r="F223" s="12"/>
      <c r="G223" s="11">
        <f>G224</f>
        <v>0</v>
      </c>
    </row>
    <row r="224" spans="1:7" s="23" customFormat="1" ht="96" customHeight="1" hidden="1">
      <c r="A224" s="18"/>
      <c r="B224" s="109" t="s">
        <v>162</v>
      </c>
      <c r="C224" s="15" t="s">
        <v>46</v>
      </c>
      <c r="D224" s="15" t="s">
        <v>33</v>
      </c>
      <c r="E224" s="12" t="s">
        <v>164</v>
      </c>
      <c r="F224" s="12" t="s">
        <v>163</v>
      </c>
      <c r="G224" s="11"/>
    </row>
    <row r="225" spans="1:7" s="23" customFormat="1" ht="96" customHeight="1" hidden="1">
      <c r="A225" s="18"/>
      <c r="B225" s="131" t="s">
        <v>169</v>
      </c>
      <c r="C225" s="15" t="s">
        <v>46</v>
      </c>
      <c r="D225" s="15" t="s">
        <v>33</v>
      </c>
      <c r="E225" s="12" t="s">
        <v>164</v>
      </c>
      <c r="F225" s="12"/>
      <c r="G225" s="11">
        <f>G226</f>
        <v>0</v>
      </c>
    </row>
    <row r="226" spans="1:7" s="23" customFormat="1" ht="96" customHeight="1" hidden="1">
      <c r="A226" s="18"/>
      <c r="B226" s="109" t="s">
        <v>162</v>
      </c>
      <c r="C226" s="15" t="s">
        <v>46</v>
      </c>
      <c r="D226" s="15" t="s">
        <v>33</v>
      </c>
      <c r="E226" s="12" t="s">
        <v>164</v>
      </c>
      <c r="F226" s="12" t="s">
        <v>163</v>
      </c>
      <c r="G226" s="11"/>
    </row>
    <row r="227" spans="1:7" s="23" customFormat="1" ht="96" customHeight="1" hidden="1">
      <c r="A227" s="18"/>
      <c r="B227" s="24" t="s">
        <v>99</v>
      </c>
      <c r="C227" s="15" t="s">
        <v>46</v>
      </c>
      <c r="D227" s="15" t="s">
        <v>33</v>
      </c>
      <c r="E227" s="12" t="s">
        <v>167</v>
      </c>
      <c r="F227" s="12"/>
      <c r="G227" s="11">
        <f>SUM(G228)</f>
        <v>0</v>
      </c>
    </row>
    <row r="228" spans="1:7" s="23" customFormat="1" ht="96" customHeight="1" hidden="1">
      <c r="A228" s="18"/>
      <c r="B228" s="109" t="s">
        <v>162</v>
      </c>
      <c r="C228" s="15" t="s">
        <v>46</v>
      </c>
      <c r="D228" s="15" t="s">
        <v>33</v>
      </c>
      <c r="E228" s="12" t="s">
        <v>167</v>
      </c>
      <c r="F228" s="12" t="s">
        <v>163</v>
      </c>
      <c r="G228" s="11"/>
    </row>
    <row r="229" spans="1:7" s="39" customFormat="1" ht="19.5" customHeight="1">
      <c r="A229" s="14"/>
      <c r="B229" s="125" t="s">
        <v>68</v>
      </c>
      <c r="C229" s="29" t="s">
        <v>41</v>
      </c>
      <c r="D229" s="29" t="s">
        <v>34</v>
      </c>
      <c r="E229" s="29"/>
      <c r="F229" s="29"/>
      <c r="G229" s="10">
        <f>SUM(G230+G235)</f>
        <v>1840.9</v>
      </c>
    </row>
    <row r="230" spans="1:7" s="39" customFormat="1" ht="19.5" customHeight="1">
      <c r="A230" s="14"/>
      <c r="B230" s="125" t="s">
        <v>3</v>
      </c>
      <c r="C230" s="29" t="s">
        <v>41</v>
      </c>
      <c r="D230" s="29" t="s">
        <v>33</v>
      </c>
      <c r="E230" s="29"/>
      <c r="F230" s="29"/>
      <c r="G230" s="10">
        <f>SUM(G231)</f>
        <v>333.9</v>
      </c>
    </row>
    <row r="231" spans="1:7" ht="37.5" customHeight="1">
      <c r="A231" s="18"/>
      <c r="B231" s="31" t="s">
        <v>105</v>
      </c>
      <c r="C231" s="15" t="s">
        <v>41</v>
      </c>
      <c r="D231" s="15" t="s">
        <v>33</v>
      </c>
      <c r="E231" s="15" t="s">
        <v>51</v>
      </c>
      <c r="F231" s="15"/>
      <c r="G231" s="11">
        <f>SUM(G232)</f>
        <v>333.9</v>
      </c>
    </row>
    <row r="232" spans="1:7" ht="48.75" customHeight="1">
      <c r="A232" s="18"/>
      <c r="B232" s="31" t="s">
        <v>128</v>
      </c>
      <c r="C232" s="12" t="s">
        <v>41</v>
      </c>
      <c r="D232" s="12" t="s">
        <v>33</v>
      </c>
      <c r="E232" s="12" t="s">
        <v>52</v>
      </c>
      <c r="F232" s="12"/>
      <c r="G232" s="11">
        <f>SUM(G233)</f>
        <v>333.9</v>
      </c>
    </row>
    <row r="233" spans="1:7" ht="19.5" customHeight="1">
      <c r="A233" s="18"/>
      <c r="B233" s="31" t="s">
        <v>175</v>
      </c>
      <c r="C233" s="15" t="s">
        <v>41</v>
      </c>
      <c r="D233" s="15" t="s">
        <v>33</v>
      </c>
      <c r="E233" s="15" t="s">
        <v>324</v>
      </c>
      <c r="F233" s="29"/>
      <c r="G233" s="11">
        <f>SUM(G234)</f>
        <v>333.9</v>
      </c>
    </row>
    <row r="234" spans="1:7" ht="30" customHeight="1">
      <c r="A234" s="18"/>
      <c r="B234" s="31" t="s">
        <v>173</v>
      </c>
      <c r="C234" s="15" t="s">
        <v>41</v>
      </c>
      <c r="D234" s="15" t="s">
        <v>33</v>
      </c>
      <c r="E234" s="15" t="s">
        <v>324</v>
      </c>
      <c r="F234" s="15" t="s">
        <v>174</v>
      </c>
      <c r="G234" s="11">
        <v>333.9</v>
      </c>
    </row>
    <row r="235" spans="1:7" s="39" customFormat="1" ht="19.5" customHeight="1">
      <c r="A235" s="14"/>
      <c r="B235" s="125" t="s">
        <v>1</v>
      </c>
      <c r="C235" s="29" t="s">
        <v>41</v>
      </c>
      <c r="D235" s="29" t="s">
        <v>35</v>
      </c>
      <c r="E235" s="29"/>
      <c r="F235" s="29"/>
      <c r="G235" s="10">
        <f>SUM(G236+G243)</f>
        <v>1507</v>
      </c>
    </row>
    <row r="236" spans="1:7" ht="85.5" customHeight="1">
      <c r="A236" s="18"/>
      <c r="B236" s="24" t="s">
        <v>172</v>
      </c>
      <c r="C236" s="15" t="s">
        <v>41</v>
      </c>
      <c r="D236" s="15" t="s">
        <v>35</v>
      </c>
      <c r="E236" s="15" t="s">
        <v>170</v>
      </c>
      <c r="F236" s="15"/>
      <c r="G236" s="11">
        <f>SUM(G237)</f>
        <v>1062.5</v>
      </c>
    </row>
    <row r="237" spans="1:7" ht="134.25" customHeight="1">
      <c r="A237" s="18"/>
      <c r="B237" s="110" t="s">
        <v>280</v>
      </c>
      <c r="C237" s="15" t="s">
        <v>41</v>
      </c>
      <c r="D237" s="15" t="s">
        <v>35</v>
      </c>
      <c r="E237" s="15" t="s">
        <v>171</v>
      </c>
      <c r="F237" s="15"/>
      <c r="G237" s="11">
        <f>SUM(G238+G240)</f>
        <v>1062.5</v>
      </c>
    </row>
    <row r="238" spans="1:7" ht="96" customHeight="1" hidden="1">
      <c r="A238" s="18"/>
      <c r="B238" s="131" t="s">
        <v>179</v>
      </c>
      <c r="C238" s="12" t="s">
        <v>41</v>
      </c>
      <c r="D238" s="12" t="s">
        <v>35</v>
      </c>
      <c r="E238" s="12" t="s">
        <v>180</v>
      </c>
      <c r="F238" s="12"/>
      <c r="G238" s="11">
        <f>SUM(G239)</f>
        <v>0</v>
      </c>
    </row>
    <row r="239" spans="1:7" ht="96" customHeight="1" hidden="1">
      <c r="A239" s="18"/>
      <c r="B239" s="31" t="s">
        <v>176</v>
      </c>
      <c r="C239" s="12" t="s">
        <v>41</v>
      </c>
      <c r="D239" s="12" t="s">
        <v>35</v>
      </c>
      <c r="E239" s="12" t="s">
        <v>180</v>
      </c>
      <c r="F239" s="12" t="s">
        <v>177</v>
      </c>
      <c r="G239" s="11"/>
    </row>
    <row r="240" spans="1:7" ht="49.5" customHeight="1">
      <c r="A240" s="18"/>
      <c r="B240" s="31" t="s">
        <v>59</v>
      </c>
      <c r="C240" s="12" t="s">
        <v>41</v>
      </c>
      <c r="D240" s="12" t="s">
        <v>35</v>
      </c>
      <c r="E240" s="12" t="s">
        <v>181</v>
      </c>
      <c r="F240" s="12"/>
      <c r="G240" s="11">
        <f>SUM(G241)</f>
        <v>1062.5</v>
      </c>
    </row>
    <row r="241" spans="1:7" ht="113.25" customHeight="1">
      <c r="A241" s="18"/>
      <c r="B241" s="116" t="s">
        <v>278</v>
      </c>
      <c r="C241" s="12" t="s">
        <v>41</v>
      </c>
      <c r="D241" s="12" t="s">
        <v>35</v>
      </c>
      <c r="E241" s="12" t="s">
        <v>178</v>
      </c>
      <c r="F241" s="12"/>
      <c r="G241" s="11">
        <f>SUM(G242)</f>
        <v>1062.5</v>
      </c>
    </row>
    <row r="242" spans="1:7" ht="31.5" customHeight="1">
      <c r="A242" s="18"/>
      <c r="B242" s="31" t="s">
        <v>176</v>
      </c>
      <c r="C242" s="12" t="s">
        <v>41</v>
      </c>
      <c r="D242" s="12" t="s">
        <v>35</v>
      </c>
      <c r="E242" s="12" t="s">
        <v>178</v>
      </c>
      <c r="F242" s="12" t="s">
        <v>177</v>
      </c>
      <c r="G242" s="11">
        <v>1062.5</v>
      </c>
    </row>
    <row r="243" spans="1:7" ht="69.75" customHeight="1">
      <c r="A243" s="18"/>
      <c r="B243" s="24" t="s">
        <v>182</v>
      </c>
      <c r="C243" s="12" t="s">
        <v>41</v>
      </c>
      <c r="D243" s="12" t="s">
        <v>35</v>
      </c>
      <c r="E243" s="12" t="s">
        <v>183</v>
      </c>
      <c r="F243" s="12"/>
      <c r="G243" s="11">
        <f>SUM(G244+G250)</f>
        <v>444.5</v>
      </c>
    </row>
    <row r="244" spans="1:7" ht="84.75" customHeight="1">
      <c r="A244" s="18"/>
      <c r="B244" s="24" t="s">
        <v>187</v>
      </c>
      <c r="C244" s="12" t="s">
        <v>41</v>
      </c>
      <c r="D244" s="12" t="s">
        <v>35</v>
      </c>
      <c r="E244" s="12" t="s">
        <v>184</v>
      </c>
      <c r="F244" s="12"/>
      <c r="G244" s="11">
        <f>SUM(G245+G247)</f>
        <v>362</v>
      </c>
    </row>
    <row r="245" spans="1:7" ht="69" customHeight="1" hidden="1">
      <c r="A245" s="18"/>
      <c r="B245" s="24" t="s">
        <v>95</v>
      </c>
      <c r="C245" s="12" t="s">
        <v>41</v>
      </c>
      <c r="D245" s="12" t="s">
        <v>35</v>
      </c>
      <c r="E245" s="12" t="s">
        <v>188</v>
      </c>
      <c r="F245" s="12"/>
      <c r="G245" s="11">
        <f>SUM(G246)</f>
        <v>0</v>
      </c>
    </row>
    <row r="246" spans="1:7" ht="43.5" customHeight="1" hidden="1">
      <c r="A246" s="18"/>
      <c r="B246" s="31" t="s">
        <v>176</v>
      </c>
      <c r="C246" s="12" t="s">
        <v>41</v>
      </c>
      <c r="D246" s="12" t="s">
        <v>35</v>
      </c>
      <c r="E246" s="12" t="s">
        <v>188</v>
      </c>
      <c r="F246" s="12" t="s">
        <v>177</v>
      </c>
      <c r="G246" s="11"/>
    </row>
    <row r="247" spans="1:7" ht="48.75" customHeight="1">
      <c r="A247" s="18"/>
      <c r="B247" s="31" t="s">
        <v>59</v>
      </c>
      <c r="C247" s="12" t="s">
        <v>41</v>
      </c>
      <c r="D247" s="12" t="s">
        <v>35</v>
      </c>
      <c r="E247" s="12" t="s">
        <v>186</v>
      </c>
      <c r="F247" s="12"/>
      <c r="G247" s="11">
        <f>SUM(G248)</f>
        <v>362</v>
      </c>
    </row>
    <row r="248" spans="1:7" ht="48.75" customHeight="1">
      <c r="A248" s="18"/>
      <c r="B248" s="31" t="s">
        <v>302</v>
      </c>
      <c r="C248" s="15" t="s">
        <v>41</v>
      </c>
      <c r="D248" s="15" t="s">
        <v>35</v>
      </c>
      <c r="E248" s="15" t="s">
        <v>185</v>
      </c>
      <c r="F248" s="15"/>
      <c r="G248" s="11">
        <f>SUM(G249)</f>
        <v>362</v>
      </c>
    </row>
    <row r="249" spans="1:7" ht="40.5" customHeight="1">
      <c r="A249" s="18"/>
      <c r="B249" s="31" t="s">
        <v>176</v>
      </c>
      <c r="C249" s="15" t="s">
        <v>41</v>
      </c>
      <c r="D249" s="15" t="s">
        <v>35</v>
      </c>
      <c r="E249" s="15" t="s">
        <v>185</v>
      </c>
      <c r="F249" s="15" t="s">
        <v>177</v>
      </c>
      <c r="G249" s="11">
        <v>362</v>
      </c>
    </row>
    <row r="250" spans="1:7" ht="129.75" customHeight="1">
      <c r="A250" s="18"/>
      <c r="B250" s="31" t="s">
        <v>189</v>
      </c>
      <c r="C250" s="15" t="s">
        <v>41</v>
      </c>
      <c r="D250" s="15" t="s">
        <v>35</v>
      </c>
      <c r="E250" s="15" t="s">
        <v>190</v>
      </c>
      <c r="F250" s="15"/>
      <c r="G250" s="11">
        <f>SUM(G251)</f>
        <v>82.5</v>
      </c>
    </row>
    <row r="251" spans="1:7" ht="52.5" customHeight="1">
      <c r="A251" s="18"/>
      <c r="B251" s="31" t="s">
        <v>59</v>
      </c>
      <c r="C251" s="15" t="s">
        <v>41</v>
      </c>
      <c r="D251" s="15" t="s">
        <v>35</v>
      </c>
      <c r="E251" s="15" t="s">
        <v>192</v>
      </c>
      <c r="F251" s="15"/>
      <c r="G251" s="11">
        <f>SUM(G252)</f>
        <v>82.5</v>
      </c>
    </row>
    <row r="252" spans="1:7" ht="96.75" customHeight="1">
      <c r="A252" s="18"/>
      <c r="B252" s="31" t="s">
        <v>303</v>
      </c>
      <c r="C252" s="15" t="s">
        <v>41</v>
      </c>
      <c r="D252" s="15" t="s">
        <v>35</v>
      </c>
      <c r="E252" s="15" t="s">
        <v>191</v>
      </c>
      <c r="F252" s="15"/>
      <c r="G252" s="11">
        <f>SUM(G253)</f>
        <v>82.5</v>
      </c>
    </row>
    <row r="253" spans="1:7" ht="39" customHeight="1">
      <c r="A253" s="18"/>
      <c r="B253" s="31" t="s">
        <v>176</v>
      </c>
      <c r="C253" s="15" t="s">
        <v>41</v>
      </c>
      <c r="D253" s="15" t="s">
        <v>35</v>
      </c>
      <c r="E253" s="15" t="s">
        <v>191</v>
      </c>
      <c r="F253" s="15" t="s">
        <v>177</v>
      </c>
      <c r="G253" s="11">
        <v>82.5</v>
      </c>
    </row>
    <row r="254" spans="1:7" ht="19.5" customHeight="1" hidden="1">
      <c r="A254" s="18"/>
      <c r="B254" s="31" t="s">
        <v>13</v>
      </c>
      <c r="C254" s="15" t="s">
        <v>41</v>
      </c>
      <c r="D254" s="15" t="s">
        <v>35</v>
      </c>
      <c r="E254" s="15" t="s">
        <v>62</v>
      </c>
      <c r="F254" s="12"/>
      <c r="G254" s="11">
        <f>SUM(G255)</f>
        <v>0</v>
      </c>
    </row>
    <row r="255" spans="1:7" ht="27.75" customHeight="1" hidden="1">
      <c r="A255" s="18"/>
      <c r="B255" s="31" t="s">
        <v>63</v>
      </c>
      <c r="C255" s="15" t="s">
        <v>41</v>
      </c>
      <c r="D255" s="15" t="s">
        <v>35</v>
      </c>
      <c r="E255" s="15" t="s">
        <v>64</v>
      </c>
      <c r="F255" s="12"/>
      <c r="G255" s="11">
        <f>SUM(G256)</f>
        <v>0</v>
      </c>
    </row>
    <row r="256" spans="1:7" ht="19.5" customHeight="1" hidden="1">
      <c r="A256" s="18"/>
      <c r="B256" s="132" t="s">
        <v>88</v>
      </c>
      <c r="C256" s="15" t="s">
        <v>41</v>
      </c>
      <c r="D256" s="15" t="s">
        <v>35</v>
      </c>
      <c r="E256" s="15" t="s">
        <v>64</v>
      </c>
      <c r="F256" s="12" t="s">
        <v>89</v>
      </c>
      <c r="G256" s="11">
        <v>0</v>
      </c>
    </row>
    <row r="257" spans="1:7" s="39" customFormat="1" ht="19.5" customHeight="1">
      <c r="A257" s="14"/>
      <c r="B257" s="125" t="s">
        <v>4</v>
      </c>
      <c r="C257" s="29" t="s">
        <v>37</v>
      </c>
      <c r="D257" s="29" t="s">
        <v>34</v>
      </c>
      <c r="E257" s="29"/>
      <c r="F257" s="29"/>
      <c r="G257" s="10">
        <f>SUM(G258)</f>
        <v>4504</v>
      </c>
    </row>
    <row r="258" spans="1:7" s="39" customFormat="1" ht="19.5" customHeight="1">
      <c r="A258" s="14"/>
      <c r="B258" s="125" t="s">
        <v>90</v>
      </c>
      <c r="C258" s="29" t="s">
        <v>37</v>
      </c>
      <c r="D258" s="29" t="s">
        <v>33</v>
      </c>
      <c r="E258" s="29"/>
      <c r="F258" s="29"/>
      <c r="G258" s="10">
        <f>SUM(G259)</f>
        <v>4504</v>
      </c>
    </row>
    <row r="259" spans="1:7" ht="81.75" customHeight="1">
      <c r="A259" s="18"/>
      <c r="B259" s="24" t="s">
        <v>156</v>
      </c>
      <c r="C259" s="15" t="s">
        <v>37</v>
      </c>
      <c r="D259" s="15" t="s">
        <v>33</v>
      </c>
      <c r="E259" s="15" t="s">
        <v>157</v>
      </c>
      <c r="F259" s="15"/>
      <c r="G259" s="11">
        <f>SUM(G260)</f>
        <v>4504</v>
      </c>
    </row>
    <row r="260" spans="1:7" ht="100.5" customHeight="1">
      <c r="A260" s="18"/>
      <c r="B260" s="24" t="s">
        <v>283</v>
      </c>
      <c r="C260" s="15" t="s">
        <v>37</v>
      </c>
      <c r="D260" s="15" t="s">
        <v>33</v>
      </c>
      <c r="E260" s="15" t="s">
        <v>193</v>
      </c>
      <c r="F260" s="15"/>
      <c r="G260" s="11">
        <f>SUM(G261+G263)</f>
        <v>4504</v>
      </c>
    </row>
    <row r="261" spans="1:7" ht="62.25" customHeight="1">
      <c r="A261" s="18"/>
      <c r="B261" s="109" t="s">
        <v>307</v>
      </c>
      <c r="C261" s="15" t="s">
        <v>37</v>
      </c>
      <c r="D261" s="15" t="s">
        <v>33</v>
      </c>
      <c r="E261" s="12" t="s">
        <v>194</v>
      </c>
      <c r="F261" s="12"/>
      <c r="G261" s="11">
        <f>SUM(G262)</f>
        <v>4504</v>
      </c>
    </row>
    <row r="262" spans="1:7" ht="24.75" customHeight="1">
      <c r="A262" s="18"/>
      <c r="B262" s="109" t="s">
        <v>162</v>
      </c>
      <c r="C262" s="15" t="s">
        <v>37</v>
      </c>
      <c r="D262" s="15" t="s">
        <v>33</v>
      </c>
      <c r="E262" s="12" t="s">
        <v>194</v>
      </c>
      <c r="F262" s="12" t="s">
        <v>163</v>
      </c>
      <c r="G262" s="11">
        <v>4504</v>
      </c>
    </row>
    <row r="263" spans="1:7" ht="83.25" customHeight="1" hidden="1">
      <c r="A263" s="18"/>
      <c r="B263" s="24" t="s">
        <v>100</v>
      </c>
      <c r="C263" s="15" t="s">
        <v>37</v>
      </c>
      <c r="D263" s="15" t="s">
        <v>33</v>
      </c>
      <c r="E263" s="12" t="s">
        <v>195</v>
      </c>
      <c r="F263" s="12"/>
      <c r="G263" s="11">
        <f>SUM(G264)</f>
        <v>0</v>
      </c>
    </row>
    <row r="264" spans="1:7" ht="19.5" customHeight="1" hidden="1">
      <c r="A264" s="18"/>
      <c r="B264" s="109" t="s">
        <v>162</v>
      </c>
      <c r="C264" s="15" t="s">
        <v>37</v>
      </c>
      <c r="D264" s="15" t="s">
        <v>33</v>
      </c>
      <c r="E264" s="12" t="s">
        <v>195</v>
      </c>
      <c r="F264" s="12" t="s">
        <v>163</v>
      </c>
      <c r="G264" s="11"/>
    </row>
    <row r="265" spans="1:7" s="39" customFormat="1" ht="19.5" customHeight="1">
      <c r="A265" s="14"/>
      <c r="B265" s="125" t="s">
        <v>29</v>
      </c>
      <c r="C265" s="29" t="s">
        <v>43</v>
      </c>
      <c r="D265" s="29" t="s">
        <v>34</v>
      </c>
      <c r="E265" s="29"/>
      <c r="F265" s="29"/>
      <c r="G265" s="10">
        <f>SUM(G266)</f>
        <v>916.1</v>
      </c>
    </row>
    <row r="266" spans="1:7" s="39" customFormat="1" ht="19.5" customHeight="1">
      <c r="A266" s="14"/>
      <c r="B266" s="133" t="s">
        <v>21</v>
      </c>
      <c r="C266" s="29" t="s">
        <v>43</v>
      </c>
      <c r="D266" s="29" t="s">
        <v>38</v>
      </c>
      <c r="E266" s="29"/>
      <c r="F266" s="29"/>
      <c r="G266" s="10">
        <f>SUM(G267)</f>
        <v>916.1</v>
      </c>
    </row>
    <row r="267" spans="1:7" ht="32.25" customHeight="1">
      <c r="A267" s="18"/>
      <c r="B267" s="31" t="s">
        <v>105</v>
      </c>
      <c r="C267" s="15" t="s">
        <v>43</v>
      </c>
      <c r="D267" s="15" t="s">
        <v>38</v>
      </c>
      <c r="E267" s="15" t="s">
        <v>51</v>
      </c>
      <c r="F267" s="15"/>
      <c r="G267" s="11">
        <f>SUM(G268)</f>
        <v>916.1</v>
      </c>
    </row>
    <row r="268" spans="1:7" ht="48" customHeight="1">
      <c r="A268" s="18"/>
      <c r="B268" s="31" t="s">
        <v>128</v>
      </c>
      <c r="C268" s="15" t="s">
        <v>43</v>
      </c>
      <c r="D268" s="15" t="s">
        <v>38</v>
      </c>
      <c r="E268" s="15" t="s">
        <v>52</v>
      </c>
      <c r="F268" s="15"/>
      <c r="G268" s="11">
        <f>SUM(G269)</f>
        <v>916.1</v>
      </c>
    </row>
    <row r="269" spans="1:7" ht="32.25" customHeight="1">
      <c r="A269" s="18"/>
      <c r="B269" s="24" t="s">
        <v>114</v>
      </c>
      <c r="C269" s="15" t="s">
        <v>43</v>
      </c>
      <c r="D269" s="15" t="s">
        <v>38</v>
      </c>
      <c r="E269" s="15" t="s">
        <v>115</v>
      </c>
      <c r="F269" s="19"/>
      <c r="G269" s="11">
        <f>SUM(G270)</f>
        <v>916.1</v>
      </c>
    </row>
    <row r="270" spans="1:7" ht="30" customHeight="1" thickBot="1">
      <c r="A270" s="57"/>
      <c r="B270" s="31" t="s">
        <v>109</v>
      </c>
      <c r="C270" s="15" t="s">
        <v>43</v>
      </c>
      <c r="D270" s="15" t="s">
        <v>38</v>
      </c>
      <c r="E270" s="15" t="s">
        <v>115</v>
      </c>
      <c r="F270" s="15" t="s">
        <v>110</v>
      </c>
      <c r="G270" s="11">
        <v>916.1</v>
      </c>
    </row>
    <row r="271" spans="1:7" s="39" customFormat="1" ht="29.25" customHeight="1">
      <c r="A271" s="20"/>
      <c r="B271" s="125" t="s">
        <v>73</v>
      </c>
      <c r="C271" s="29" t="s">
        <v>39</v>
      </c>
      <c r="D271" s="29" t="s">
        <v>34</v>
      </c>
      <c r="E271" s="29"/>
      <c r="F271" s="29"/>
      <c r="G271" s="10">
        <f>SUM(G272)</f>
        <v>20</v>
      </c>
    </row>
    <row r="272" spans="1:7" s="39" customFormat="1" ht="30.75" customHeight="1">
      <c r="A272" s="20"/>
      <c r="B272" s="125" t="s">
        <v>91</v>
      </c>
      <c r="C272" s="29" t="s">
        <v>39</v>
      </c>
      <c r="D272" s="29" t="s">
        <v>33</v>
      </c>
      <c r="E272" s="29"/>
      <c r="F272" s="29"/>
      <c r="G272" s="10">
        <f>SUM(G273)</f>
        <v>20</v>
      </c>
    </row>
    <row r="273" spans="1:7" s="42" customFormat="1" ht="36.75" customHeight="1">
      <c r="A273" s="20"/>
      <c r="B273" s="31" t="s">
        <v>105</v>
      </c>
      <c r="C273" s="15" t="s">
        <v>39</v>
      </c>
      <c r="D273" s="15" t="s">
        <v>33</v>
      </c>
      <c r="E273" s="15" t="s">
        <v>51</v>
      </c>
      <c r="F273" s="29"/>
      <c r="G273" s="11">
        <f>SUM(G274)</f>
        <v>20</v>
      </c>
    </row>
    <row r="274" spans="1:7" ht="50.25" customHeight="1">
      <c r="A274" s="21"/>
      <c r="B274" s="31" t="s">
        <v>128</v>
      </c>
      <c r="C274" s="15" t="s">
        <v>39</v>
      </c>
      <c r="D274" s="15" t="s">
        <v>33</v>
      </c>
      <c r="E274" s="15" t="s">
        <v>52</v>
      </c>
      <c r="F274" s="29"/>
      <c r="G274" s="11">
        <f>SUM(G275)</f>
        <v>20</v>
      </c>
    </row>
    <row r="275" spans="1:7" ht="39.75" customHeight="1">
      <c r="A275" s="21"/>
      <c r="B275" s="24" t="s">
        <v>114</v>
      </c>
      <c r="C275" s="15" t="s">
        <v>39</v>
      </c>
      <c r="D275" s="15" t="s">
        <v>33</v>
      </c>
      <c r="E275" s="15" t="s">
        <v>115</v>
      </c>
      <c r="F275" s="29"/>
      <c r="G275" s="11">
        <f>SUM(G276)</f>
        <v>20</v>
      </c>
    </row>
    <row r="276" spans="1:7" ht="20.25" customHeight="1">
      <c r="A276" s="21"/>
      <c r="B276" s="31" t="s">
        <v>74</v>
      </c>
      <c r="C276" s="15" t="s">
        <v>39</v>
      </c>
      <c r="D276" s="15" t="s">
        <v>33</v>
      </c>
      <c r="E276" s="15" t="s">
        <v>115</v>
      </c>
      <c r="F276" s="15" t="s">
        <v>75</v>
      </c>
      <c r="G276" s="11">
        <v>20</v>
      </c>
    </row>
    <row r="277" spans="1:6" ht="19.5" customHeight="1">
      <c r="A277" s="21"/>
      <c r="B277" s="134"/>
      <c r="C277" s="58"/>
      <c r="D277" s="58"/>
      <c r="E277" s="58"/>
      <c r="F277" s="58"/>
    </row>
    <row r="278" spans="1:6" ht="19.5" customHeight="1">
      <c r="A278" s="21"/>
      <c r="B278" s="134"/>
      <c r="C278" s="58"/>
      <c r="D278" s="58"/>
      <c r="E278" s="58"/>
      <c r="F278" s="58"/>
    </row>
    <row r="279" spans="1:6" ht="19.5" customHeight="1">
      <c r="A279" s="21"/>
      <c r="B279" s="134"/>
      <c r="C279" s="58"/>
      <c r="D279" s="58"/>
      <c r="E279" s="58"/>
      <c r="F279" s="58"/>
    </row>
    <row r="280" spans="1:6" s="23" customFormat="1" ht="19.5" customHeight="1">
      <c r="A280" s="21"/>
      <c r="B280" s="135"/>
      <c r="C280" s="22"/>
      <c r="D280" s="22"/>
      <c r="E280" s="22"/>
      <c r="F280" s="22"/>
    </row>
    <row r="281" spans="1:6" ht="19.5" customHeight="1">
      <c r="A281" s="21"/>
      <c r="B281" s="134"/>
      <c r="C281" s="22"/>
      <c r="D281" s="22"/>
      <c r="E281" s="22"/>
      <c r="F281" s="22"/>
    </row>
    <row r="282" spans="1:6" ht="19.5" customHeight="1">
      <c r="A282" s="21"/>
      <c r="B282" s="135"/>
      <c r="C282" s="22"/>
      <c r="D282" s="22"/>
      <c r="E282" s="22"/>
      <c r="F282" s="22"/>
    </row>
    <row r="283" spans="1:6" ht="19.5" customHeight="1">
      <c r="A283" s="21"/>
      <c r="B283" s="135"/>
      <c r="C283" s="22"/>
      <c r="D283" s="22"/>
      <c r="E283" s="22"/>
      <c r="F283" s="22"/>
    </row>
    <row r="284" spans="1:6" ht="19.5" customHeight="1">
      <c r="A284" s="21"/>
      <c r="B284" s="135"/>
      <c r="C284" s="22"/>
      <c r="D284" s="22"/>
      <c r="E284" s="22"/>
      <c r="F284" s="22"/>
    </row>
    <row r="285" spans="1:6" ht="19.5" customHeight="1">
      <c r="A285" s="21"/>
      <c r="B285" s="135"/>
      <c r="C285" s="22"/>
      <c r="D285" s="22"/>
      <c r="E285" s="22"/>
      <c r="F285" s="22"/>
    </row>
    <row r="286" spans="1:6" ht="19.5" customHeight="1">
      <c r="A286" s="21"/>
      <c r="B286" s="135"/>
      <c r="C286" s="22"/>
      <c r="D286" s="22"/>
      <c r="E286" s="22"/>
      <c r="F286" s="22"/>
    </row>
    <row r="287" spans="1:213" ht="19.5" customHeight="1">
      <c r="A287" s="21"/>
      <c r="B287" s="134"/>
      <c r="C287" s="60"/>
      <c r="D287" s="60"/>
      <c r="E287" s="60"/>
      <c r="F287" s="60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  <c r="FJ287" s="23"/>
      <c r="FK287" s="23"/>
      <c r="FL287" s="23"/>
      <c r="FM287" s="23"/>
      <c r="FN287" s="23"/>
      <c r="FO287" s="23"/>
      <c r="FP287" s="23"/>
      <c r="FQ287" s="23"/>
      <c r="FR287" s="23"/>
      <c r="FS287" s="23"/>
      <c r="FT287" s="23"/>
      <c r="FU287" s="23"/>
      <c r="FV287" s="23"/>
      <c r="FW287" s="23"/>
      <c r="FX287" s="23"/>
      <c r="FY287" s="23"/>
      <c r="FZ287" s="23"/>
      <c r="GA287" s="23"/>
      <c r="GB287" s="23"/>
      <c r="GC287" s="23"/>
      <c r="GD287" s="23"/>
      <c r="GE287" s="23"/>
      <c r="GF287" s="23"/>
      <c r="GG287" s="23"/>
      <c r="GH287" s="23"/>
      <c r="GI287" s="23"/>
      <c r="GJ287" s="23"/>
      <c r="GK287" s="23"/>
      <c r="GL287" s="23"/>
      <c r="GM287" s="23"/>
      <c r="GN287" s="23"/>
      <c r="GO287" s="23"/>
      <c r="GP287" s="23"/>
      <c r="GQ287" s="23"/>
      <c r="GR287" s="23"/>
      <c r="GS287" s="23"/>
      <c r="GT287" s="23"/>
      <c r="GU287" s="23"/>
      <c r="GV287" s="23"/>
      <c r="GW287" s="23"/>
      <c r="GX287" s="23"/>
      <c r="GY287" s="23"/>
      <c r="GZ287" s="23"/>
      <c r="HA287" s="23"/>
      <c r="HB287" s="23"/>
      <c r="HC287" s="23"/>
      <c r="HD287" s="23"/>
      <c r="HE287" s="23"/>
    </row>
    <row r="288" spans="1:213" ht="19.5" customHeight="1">
      <c r="A288" s="21"/>
      <c r="B288" s="134"/>
      <c r="C288" s="60"/>
      <c r="D288" s="60"/>
      <c r="E288" s="60"/>
      <c r="F288" s="60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  <c r="FD288" s="23"/>
      <c r="FE288" s="23"/>
      <c r="FF288" s="23"/>
      <c r="FG288" s="23"/>
      <c r="FH288" s="23"/>
      <c r="FI288" s="23"/>
      <c r="FJ288" s="23"/>
      <c r="FK288" s="23"/>
      <c r="FL288" s="23"/>
      <c r="FM288" s="23"/>
      <c r="FN288" s="23"/>
      <c r="FO288" s="23"/>
      <c r="FP288" s="23"/>
      <c r="FQ288" s="23"/>
      <c r="FR288" s="23"/>
      <c r="FS288" s="23"/>
      <c r="FT288" s="23"/>
      <c r="FU288" s="23"/>
      <c r="FV288" s="23"/>
      <c r="FW288" s="23"/>
      <c r="FX288" s="23"/>
      <c r="FY288" s="23"/>
      <c r="FZ288" s="23"/>
      <c r="GA288" s="23"/>
      <c r="GB288" s="23"/>
      <c r="GC288" s="23"/>
      <c r="GD288" s="23"/>
      <c r="GE288" s="23"/>
      <c r="GF288" s="23"/>
      <c r="GG288" s="23"/>
      <c r="GH288" s="23"/>
      <c r="GI288" s="23"/>
      <c r="GJ288" s="23"/>
      <c r="GK288" s="23"/>
      <c r="GL288" s="23"/>
      <c r="GM288" s="23"/>
      <c r="GN288" s="23"/>
      <c r="GO288" s="23"/>
      <c r="GP288" s="23"/>
      <c r="GQ288" s="23"/>
      <c r="GR288" s="23"/>
      <c r="GS288" s="23"/>
      <c r="GT288" s="23"/>
      <c r="GU288" s="23"/>
      <c r="GV288" s="23"/>
      <c r="GW288" s="23"/>
      <c r="GX288" s="23"/>
      <c r="GY288" s="23"/>
      <c r="GZ288" s="23"/>
      <c r="HA288" s="23"/>
      <c r="HB288" s="23"/>
      <c r="HC288" s="23"/>
      <c r="HD288" s="23"/>
      <c r="HE288" s="23"/>
    </row>
    <row r="289" spans="1:213" ht="19.5" customHeight="1">
      <c r="A289" s="21"/>
      <c r="B289" s="134"/>
      <c r="C289" s="58"/>
      <c r="D289" s="58"/>
      <c r="E289" s="58"/>
      <c r="F289" s="58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M289" s="23"/>
      <c r="EN289" s="23"/>
      <c r="EO289" s="23"/>
      <c r="EP289" s="23"/>
      <c r="EQ289" s="23"/>
      <c r="ER289" s="23"/>
      <c r="ES289" s="23"/>
      <c r="ET289" s="23"/>
      <c r="EU289" s="23"/>
      <c r="EV289" s="23"/>
      <c r="EW289" s="23"/>
      <c r="EX289" s="23"/>
      <c r="EY289" s="23"/>
      <c r="EZ289" s="23"/>
      <c r="FA289" s="23"/>
      <c r="FB289" s="23"/>
      <c r="FC289" s="23"/>
      <c r="FD289" s="23"/>
      <c r="FE289" s="23"/>
      <c r="FF289" s="23"/>
      <c r="FG289" s="23"/>
      <c r="FH289" s="23"/>
      <c r="FI289" s="23"/>
      <c r="FJ289" s="23"/>
      <c r="FK289" s="23"/>
      <c r="FL289" s="23"/>
      <c r="FM289" s="23"/>
      <c r="FN289" s="23"/>
      <c r="FO289" s="23"/>
      <c r="FP289" s="23"/>
      <c r="FQ289" s="23"/>
      <c r="FR289" s="23"/>
      <c r="FS289" s="23"/>
      <c r="FT289" s="23"/>
      <c r="FU289" s="23"/>
      <c r="FV289" s="23"/>
      <c r="FW289" s="23"/>
      <c r="FX289" s="23"/>
      <c r="FY289" s="23"/>
      <c r="FZ289" s="23"/>
      <c r="GA289" s="23"/>
      <c r="GB289" s="23"/>
      <c r="GC289" s="23"/>
      <c r="GD289" s="23"/>
      <c r="GE289" s="23"/>
      <c r="GF289" s="23"/>
      <c r="GG289" s="23"/>
      <c r="GH289" s="23"/>
      <c r="GI289" s="23"/>
      <c r="GJ289" s="23"/>
      <c r="GK289" s="23"/>
      <c r="GL289" s="23"/>
      <c r="GM289" s="23"/>
      <c r="GN289" s="23"/>
      <c r="GO289" s="23"/>
      <c r="GP289" s="23"/>
      <c r="GQ289" s="23"/>
      <c r="GR289" s="23"/>
      <c r="GS289" s="23"/>
      <c r="GT289" s="23"/>
      <c r="GU289" s="23"/>
      <c r="GV289" s="23"/>
      <c r="GW289" s="23"/>
      <c r="GX289" s="23"/>
      <c r="GY289" s="23"/>
      <c r="GZ289" s="23"/>
      <c r="HA289" s="23"/>
      <c r="HB289" s="23"/>
      <c r="HC289" s="23"/>
      <c r="HD289" s="23"/>
      <c r="HE289" s="23"/>
    </row>
    <row r="290" spans="1:213" ht="19.5" customHeight="1">
      <c r="A290" s="21"/>
      <c r="B290" s="134"/>
      <c r="C290" s="58"/>
      <c r="D290" s="58"/>
      <c r="E290" s="58"/>
      <c r="F290" s="58"/>
      <c r="DK290" s="23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  <c r="DW290" s="23"/>
      <c r="DX290" s="23"/>
      <c r="DY290" s="23"/>
      <c r="DZ290" s="23"/>
      <c r="EA290" s="23"/>
      <c r="EB290" s="23"/>
      <c r="EC290" s="23"/>
      <c r="ED290" s="23"/>
      <c r="EE290" s="23"/>
      <c r="EF290" s="23"/>
      <c r="EG290" s="23"/>
      <c r="EH290" s="23"/>
      <c r="EI290" s="23"/>
      <c r="EJ290" s="23"/>
      <c r="EK290" s="23"/>
      <c r="EL290" s="23"/>
      <c r="EM290" s="23"/>
      <c r="EN290" s="23"/>
      <c r="EO290" s="23"/>
      <c r="EP290" s="23"/>
      <c r="EQ290" s="23"/>
      <c r="ER290" s="23"/>
      <c r="ES290" s="23"/>
      <c r="ET290" s="23"/>
      <c r="EU290" s="23"/>
      <c r="EV290" s="23"/>
      <c r="EW290" s="23"/>
      <c r="EX290" s="23"/>
      <c r="EY290" s="23"/>
      <c r="EZ290" s="23"/>
      <c r="FA290" s="23"/>
      <c r="FB290" s="23"/>
      <c r="FC290" s="23"/>
      <c r="FD290" s="23"/>
      <c r="FE290" s="23"/>
      <c r="FF290" s="23"/>
      <c r="FG290" s="23"/>
      <c r="FH290" s="23"/>
      <c r="FI290" s="23"/>
      <c r="FJ290" s="23"/>
      <c r="FK290" s="23"/>
      <c r="FL290" s="23"/>
      <c r="FM290" s="23"/>
      <c r="FN290" s="23"/>
      <c r="FO290" s="23"/>
      <c r="FP290" s="23"/>
      <c r="FQ290" s="23"/>
      <c r="FR290" s="23"/>
      <c r="FS290" s="23"/>
      <c r="FT290" s="23"/>
      <c r="FU290" s="23"/>
      <c r="FV290" s="23"/>
      <c r="FW290" s="23"/>
      <c r="FX290" s="23"/>
      <c r="FY290" s="23"/>
      <c r="FZ290" s="23"/>
      <c r="GA290" s="23"/>
      <c r="GB290" s="23"/>
      <c r="GC290" s="23"/>
      <c r="GD290" s="23"/>
      <c r="GE290" s="23"/>
      <c r="GF290" s="23"/>
      <c r="GG290" s="23"/>
      <c r="GH290" s="23"/>
      <c r="GI290" s="23"/>
      <c r="GJ290" s="23"/>
      <c r="GK290" s="23"/>
      <c r="GL290" s="23"/>
      <c r="GM290" s="23"/>
      <c r="GN290" s="23"/>
      <c r="GO290" s="23"/>
      <c r="GP290" s="23"/>
      <c r="GQ290" s="23"/>
      <c r="GR290" s="23"/>
      <c r="GS290" s="23"/>
      <c r="GT290" s="23"/>
      <c r="GU290" s="23"/>
      <c r="GV290" s="23"/>
      <c r="GW290" s="23"/>
      <c r="GX290" s="23"/>
      <c r="GY290" s="23"/>
      <c r="GZ290" s="23"/>
      <c r="HA290" s="23"/>
      <c r="HB290" s="23"/>
      <c r="HC290" s="23"/>
      <c r="HD290" s="23"/>
      <c r="HE290" s="23"/>
    </row>
    <row r="291" spans="1:213" ht="19.5" customHeight="1">
      <c r="A291" s="21"/>
      <c r="B291" s="134"/>
      <c r="C291" s="58"/>
      <c r="D291" s="58"/>
      <c r="E291" s="58"/>
      <c r="F291" s="58"/>
      <c r="DK291" s="23"/>
      <c r="DL291" s="23"/>
      <c r="DM291" s="23"/>
      <c r="DN291" s="23"/>
      <c r="DO291" s="23"/>
      <c r="DP291" s="23"/>
      <c r="DQ291" s="23"/>
      <c r="DR291" s="23"/>
      <c r="DS291" s="23"/>
      <c r="DT291" s="23"/>
      <c r="DU291" s="23"/>
      <c r="DV291" s="23"/>
      <c r="DW291" s="23"/>
      <c r="DX291" s="23"/>
      <c r="DY291" s="23"/>
      <c r="DZ291" s="23"/>
      <c r="EA291" s="23"/>
      <c r="EB291" s="23"/>
      <c r="EC291" s="23"/>
      <c r="ED291" s="23"/>
      <c r="EE291" s="23"/>
      <c r="EF291" s="23"/>
      <c r="EG291" s="23"/>
      <c r="EH291" s="23"/>
      <c r="EI291" s="23"/>
      <c r="EJ291" s="23"/>
      <c r="EK291" s="23"/>
      <c r="EL291" s="23"/>
      <c r="EM291" s="23"/>
      <c r="EN291" s="23"/>
      <c r="EO291" s="23"/>
      <c r="EP291" s="23"/>
      <c r="EQ291" s="23"/>
      <c r="ER291" s="23"/>
      <c r="ES291" s="23"/>
      <c r="ET291" s="23"/>
      <c r="EU291" s="23"/>
      <c r="EV291" s="23"/>
      <c r="EW291" s="23"/>
      <c r="EX291" s="23"/>
      <c r="EY291" s="23"/>
      <c r="EZ291" s="23"/>
      <c r="FA291" s="23"/>
      <c r="FB291" s="23"/>
      <c r="FC291" s="23"/>
      <c r="FD291" s="23"/>
      <c r="FE291" s="23"/>
      <c r="FF291" s="23"/>
      <c r="FG291" s="23"/>
      <c r="FH291" s="23"/>
      <c r="FI291" s="23"/>
      <c r="FJ291" s="23"/>
      <c r="FK291" s="23"/>
      <c r="FL291" s="23"/>
      <c r="FM291" s="23"/>
      <c r="FN291" s="23"/>
      <c r="FO291" s="23"/>
      <c r="FP291" s="23"/>
      <c r="FQ291" s="23"/>
      <c r="FR291" s="23"/>
      <c r="FS291" s="23"/>
      <c r="FT291" s="23"/>
      <c r="FU291" s="23"/>
      <c r="FV291" s="23"/>
      <c r="FW291" s="23"/>
      <c r="FX291" s="23"/>
      <c r="FY291" s="23"/>
      <c r="FZ291" s="23"/>
      <c r="GA291" s="23"/>
      <c r="GB291" s="23"/>
      <c r="GC291" s="23"/>
      <c r="GD291" s="23"/>
      <c r="GE291" s="23"/>
      <c r="GF291" s="23"/>
      <c r="GG291" s="23"/>
      <c r="GH291" s="23"/>
      <c r="GI291" s="23"/>
      <c r="GJ291" s="23"/>
      <c r="GK291" s="23"/>
      <c r="GL291" s="23"/>
      <c r="GM291" s="23"/>
      <c r="GN291" s="23"/>
      <c r="GO291" s="23"/>
      <c r="GP291" s="23"/>
      <c r="GQ291" s="23"/>
      <c r="GR291" s="23"/>
      <c r="GS291" s="23"/>
      <c r="GT291" s="23"/>
      <c r="GU291" s="23"/>
      <c r="GV291" s="23"/>
      <c r="GW291" s="23"/>
      <c r="GX291" s="23"/>
      <c r="GY291" s="23"/>
      <c r="GZ291" s="23"/>
      <c r="HA291" s="23"/>
      <c r="HB291" s="23"/>
      <c r="HC291" s="23"/>
      <c r="HD291" s="23"/>
      <c r="HE291" s="23"/>
    </row>
    <row r="292" spans="1:213" ht="19.5" customHeight="1">
      <c r="A292" s="21"/>
      <c r="B292" s="134"/>
      <c r="C292" s="58"/>
      <c r="D292" s="58"/>
      <c r="E292" s="58"/>
      <c r="F292" s="58"/>
      <c r="DK292" s="23"/>
      <c r="DL292" s="23"/>
      <c r="DM292" s="23"/>
      <c r="DN292" s="23"/>
      <c r="DO292" s="23"/>
      <c r="DP292" s="23"/>
      <c r="DQ292" s="23"/>
      <c r="DR292" s="23"/>
      <c r="DS292" s="23"/>
      <c r="DT292" s="23"/>
      <c r="DU292" s="23"/>
      <c r="DV292" s="23"/>
      <c r="DW292" s="23"/>
      <c r="DX292" s="23"/>
      <c r="DY292" s="23"/>
      <c r="DZ292" s="23"/>
      <c r="EA292" s="23"/>
      <c r="EB292" s="23"/>
      <c r="EC292" s="23"/>
      <c r="ED292" s="23"/>
      <c r="EE292" s="23"/>
      <c r="EF292" s="23"/>
      <c r="EG292" s="23"/>
      <c r="EH292" s="23"/>
      <c r="EI292" s="23"/>
      <c r="EJ292" s="23"/>
      <c r="EK292" s="23"/>
      <c r="EL292" s="23"/>
      <c r="EM292" s="23"/>
      <c r="EN292" s="23"/>
      <c r="EO292" s="23"/>
      <c r="EP292" s="23"/>
      <c r="EQ292" s="23"/>
      <c r="ER292" s="23"/>
      <c r="ES292" s="23"/>
      <c r="ET292" s="23"/>
      <c r="EU292" s="23"/>
      <c r="EV292" s="23"/>
      <c r="EW292" s="23"/>
      <c r="EX292" s="23"/>
      <c r="EY292" s="23"/>
      <c r="EZ292" s="23"/>
      <c r="FA292" s="23"/>
      <c r="FB292" s="23"/>
      <c r="FC292" s="23"/>
      <c r="FD292" s="23"/>
      <c r="FE292" s="23"/>
      <c r="FF292" s="23"/>
      <c r="FG292" s="23"/>
      <c r="FH292" s="23"/>
      <c r="FI292" s="23"/>
      <c r="FJ292" s="23"/>
      <c r="FK292" s="23"/>
      <c r="FL292" s="23"/>
      <c r="FM292" s="23"/>
      <c r="FN292" s="23"/>
      <c r="FO292" s="23"/>
      <c r="FP292" s="23"/>
      <c r="FQ292" s="23"/>
      <c r="FR292" s="23"/>
      <c r="FS292" s="23"/>
      <c r="FT292" s="23"/>
      <c r="FU292" s="23"/>
      <c r="FV292" s="23"/>
      <c r="FW292" s="23"/>
      <c r="FX292" s="23"/>
      <c r="FY292" s="23"/>
      <c r="FZ292" s="23"/>
      <c r="GA292" s="23"/>
      <c r="GB292" s="23"/>
      <c r="GC292" s="23"/>
      <c r="GD292" s="23"/>
      <c r="GE292" s="23"/>
      <c r="GF292" s="23"/>
      <c r="GG292" s="23"/>
      <c r="GH292" s="23"/>
      <c r="GI292" s="23"/>
      <c r="GJ292" s="23"/>
      <c r="GK292" s="23"/>
      <c r="GL292" s="23"/>
      <c r="GM292" s="23"/>
      <c r="GN292" s="23"/>
      <c r="GO292" s="23"/>
      <c r="GP292" s="23"/>
      <c r="GQ292" s="23"/>
      <c r="GR292" s="23"/>
      <c r="GS292" s="23"/>
      <c r="GT292" s="23"/>
      <c r="GU292" s="23"/>
      <c r="GV292" s="23"/>
      <c r="GW292" s="23"/>
      <c r="GX292" s="23"/>
      <c r="GY292" s="23"/>
      <c r="GZ292" s="23"/>
      <c r="HA292" s="23"/>
      <c r="HB292" s="23"/>
      <c r="HC292" s="23"/>
      <c r="HD292" s="23"/>
      <c r="HE292" s="23"/>
    </row>
    <row r="293" spans="1:213" ht="19.5" customHeight="1">
      <c r="A293" s="21"/>
      <c r="B293" s="135"/>
      <c r="C293" s="22"/>
      <c r="D293" s="22"/>
      <c r="E293" s="22"/>
      <c r="F293" s="22"/>
      <c r="DK293" s="23"/>
      <c r="DL293" s="23"/>
      <c r="DM293" s="23"/>
      <c r="DN293" s="23"/>
      <c r="DO293" s="23"/>
      <c r="DP293" s="23"/>
      <c r="DQ293" s="23"/>
      <c r="DR293" s="23"/>
      <c r="DS293" s="23"/>
      <c r="DT293" s="23"/>
      <c r="DU293" s="23"/>
      <c r="DV293" s="23"/>
      <c r="DW293" s="23"/>
      <c r="DX293" s="23"/>
      <c r="DY293" s="23"/>
      <c r="DZ293" s="23"/>
      <c r="EA293" s="23"/>
      <c r="EB293" s="23"/>
      <c r="EC293" s="23"/>
      <c r="ED293" s="23"/>
      <c r="EE293" s="23"/>
      <c r="EF293" s="23"/>
      <c r="EG293" s="23"/>
      <c r="EH293" s="23"/>
      <c r="EI293" s="23"/>
      <c r="EJ293" s="23"/>
      <c r="EK293" s="23"/>
      <c r="EL293" s="23"/>
      <c r="EM293" s="23"/>
      <c r="EN293" s="23"/>
      <c r="EO293" s="23"/>
      <c r="EP293" s="23"/>
      <c r="EQ293" s="23"/>
      <c r="ER293" s="23"/>
      <c r="ES293" s="23"/>
      <c r="ET293" s="23"/>
      <c r="EU293" s="23"/>
      <c r="EV293" s="23"/>
      <c r="EW293" s="23"/>
      <c r="EX293" s="23"/>
      <c r="EY293" s="23"/>
      <c r="EZ293" s="23"/>
      <c r="FA293" s="23"/>
      <c r="FB293" s="23"/>
      <c r="FC293" s="23"/>
      <c r="FD293" s="23"/>
      <c r="FE293" s="23"/>
      <c r="FF293" s="23"/>
      <c r="FG293" s="23"/>
      <c r="FH293" s="23"/>
      <c r="FI293" s="23"/>
      <c r="FJ293" s="23"/>
      <c r="FK293" s="23"/>
      <c r="FL293" s="23"/>
      <c r="FM293" s="23"/>
      <c r="FN293" s="23"/>
      <c r="FO293" s="23"/>
      <c r="FP293" s="23"/>
      <c r="FQ293" s="23"/>
      <c r="FR293" s="23"/>
      <c r="FS293" s="23"/>
      <c r="FT293" s="23"/>
      <c r="FU293" s="23"/>
      <c r="FV293" s="23"/>
      <c r="FW293" s="23"/>
      <c r="FX293" s="23"/>
      <c r="FY293" s="23"/>
      <c r="FZ293" s="23"/>
      <c r="GA293" s="23"/>
      <c r="GB293" s="23"/>
      <c r="GC293" s="23"/>
      <c r="GD293" s="23"/>
      <c r="GE293" s="23"/>
      <c r="GF293" s="23"/>
      <c r="GG293" s="23"/>
      <c r="GH293" s="23"/>
      <c r="GI293" s="23"/>
      <c r="GJ293" s="23"/>
      <c r="GK293" s="23"/>
      <c r="GL293" s="23"/>
      <c r="GM293" s="23"/>
      <c r="GN293" s="23"/>
      <c r="GO293" s="23"/>
      <c r="GP293" s="23"/>
      <c r="GQ293" s="23"/>
      <c r="GR293" s="23"/>
      <c r="GS293" s="23"/>
      <c r="GT293" s="23"/>
      <c r="GU293" s="23"/>
      <c r="GV293" s="23"/>
      <c r="GW293" s="23"/>
      <c r="GX293" s="23"/>
      <c r="GY293" s="23"/>
      <c r="GZ293" s="23"/>
      <c r="HA293" s="23"/>
      <c r="HB293" s="23"/>
      <c r="HC293" s="23"/>
      <c r="HD293" s="23"/>
      <c r="HE293" s="23"/>
    </row>
    <row r="294" spans="1:6" s="23" customFormat="1" ht="19.5" customHeight="1">
      <c r="A294" s="21"/>
      <c r="B294" s="135"/>
      <c r="C294" s="22"/>
      <c r="D294" s="22"/>
      <c r="E294" s="22"/>
      <c r="F294" s="22"/>
    </row>
    <row r="295" spans="1:6" s="23" customFormat="1" ht="19.5" customHeight="1">
      <c r="A295" s="21"/>
      <c r="B295" s="135"/>
      <c r="C295" s="22"/>
      <c r="D295" s="22"/>
      <c r="E295" s="22"/>
      <c r="F295" s="22"/>
    </row>
    <row r="296" spans="1:6" s="23" customFormat="1" ht="19.5" customHeight="1">
      <c r="A296" s="21"/>
      <c r="B296" s="135"/>
      <c r="C296" s="22"/>
      <c r="D296" s="22"/>
      <c r="E296" s="22"/>
      <c r="F296" s="22"/>
    </row>
    <row r="297" spans="1:6" s="23" customFormat="1" ht="19.5" customHeight="1">
      <c r="A297" s="21"/>
      <c r="B297" s="135"/>
      <c r="C297" s="22"/>
      <c r="D297" s="22"/>
      <c r="E297" s="22"/>
      <c r="F297" s="22"/>
    </row>
    <row r="298" spans="1:6" s="23" customFormat="1" ht="19.5" customHeight="1">
      <c r="A298" s="21"/>
      <c r="B298" s="135"/>
      <c r="C298" s="22"/>
      <c r="D298" s="22"/>
      <c r="E298" s="22"/>
      <c r="F298" s="22"/>
    </row>
    <row r="299" spans="1:6" s="23" customFormat="1" ht="19.5" customHeight="1">
      <c r="A299" s="21"/>
      <c r="B299" s="135"/>
      <c r="C299" s="22"/>
      <c r="D299" s="22"/>
      <c r="E299" s="22"/>
      <c r="F299" s="22"/>
    </row>
    <row r="300" spans="1:6" s="23" customFormat="1" ht="19.5" customHeight="1">
      <c r="A300" s="21"/>
      <c r="B300" s="135"/>
      <c r="C300" s="22"/>
      <c r="D300" s="22"/>
      <c r="E300" s="22"/>
      <c r="F300" s="22"/>
    </row>
    <row r="301" spans="1:6" s="23" customFormat="1" ht="19.5" customHeight="1">
      <c r="A301" s="21"/>
      <c r="B301" s="135"/>
      <c r="C301" s="22"/>
      <c r="D301" s="22"/>
      <c r="E301" s="22"/>
      <c r="F301" s="22"/>
    </row>
    <row r="302" spans="1:6" s="23" customFormat="1" ht="19.5" customHeight="1">
      <c r="A302" s="21"/>
      <c r="B302" s="135"/>
      <c r="C302" s="22"/>
      <c r="D302" s="22"/>
      <c r="E302" s="22"/>
      <c r="F302" s="22"/>
    </row>
    <row r="303" spans="1:6" s="23" customFormat="1" ht="19.5" customHeight="1">
      <c r="A303" s="21"/>
      <c r="B303" s="135"/>
      <c r="C303" s="22"/>
      <c r="D303" s="22"/>
      <c r="E303" s="22"/>
      <c r="F303" s="22"/>
    </row>
    <row r="304" spans="1:6" s="23" customFormat="1" ht="19.5" customHeight="1">
      <c r="A304" s="21"/>
      <c r="B304" s="135"/>
      <c r="C304" s="22"/>
      <c r="D304" s="22"/>
      <c r="E304" s="22"/>
      <c r="F304" s="22"/>
    </row>
    <row r="305" spans="1:6" s="23" customFormat="1" ht="19.5" customHeight="1">
      <c r="A305" s="21"/>
      <c r="B305" s="135"/>
      <c r="C305" s="22"/>
      <c r="D305" s="22"/>
      <c r="E305" s="22"/>
      <c r="F305" s="22"/>
    </row>
    <row r="306" spans="1:6" s="23" customFormat="1" ht="19.5" customHeight="1">
      <c r="A306" s="21"/>
      <c r="B306" s="135"/>
      <c r="C306" s="22"/>
      <c r="D306" s="22"/>
      <c r="E306" s="22"/>
      <c r="F306" s="22"/>
    </row>
    <row r="307" spans="1:6" s="23" customFormat="1" ht="19.5" customHeight="1">
      <c r="A307" s="21"/>
      <c r="B307" s="135"/>
      <c r="C307" s="22"/>
      <c r="D307" s="22"/>
      <c r="E307" s="22"/>
      <c r="F307" s="22"/>
    </row>
    <row r="308" spans="1:6" s="23" customFormat="1" ht="19.5" customHeight="1">
      <c r="A308" s="21"/>
      <c r="B308" s="135"/>
      <c r="C308" s="22"/>
      <c r="D308" s="22"/>
      <c r="E308" s="22"/>
      <c r="F308" s="22"/>
    </row>
    <row r="309" spans="1:6" s="23" customFormat="1" ht="19.5" customHeight="1">
      <c r="A309" s="21"/>
      <c r="B309" s="135"/>
      <c r="C309" s="22"/>
      <c r="D309" s="22"/>
      <c r="E309" s="22"/>
      <c r="F309" s="22"/>
    </row>
    <row r="310" spans="1:213" ht="19.5" customHeight="1">
      <c r="A310" s="21"/>
      <c r="B310" s="135"/>
      <c r="C310" s="22"/>
      <c r="D310" s="22"/>
      <c r="E310" s="22"/>
      <c r="F310" s="22"/>
      <c r="DK310" s="23"/>
      <c r="DL310" s="23"/>
      <c r="DM310" s="23"/>
      <c r="DN310" s="23"/>
      <c r="DO310" s="23"/>
      <c r="DP310" s="23"/>
      <c r="DQ310" s="23"/>
      <c r="DR310" s="23"/>
      <c r="DS310" s="23"/>
      <c r="DT310" s="23"/>
      <c r="DU310" s="23"/>
      <c r="DV310" s="23"/>
      <c r="DW310" s="23"/>
      <c r="DX310" s="23"/>
      <c r="DY310" s="23"/>
      <c r="DZ310" s="23"/>
      <c r="EA310" s="23"/>
      <c r="EB310" s="23"/>
      <c r="EC310" s="23"/>
      <c r="ED310" s="23"/>
      <c r="EE310" s="23"/>
      <c r="EF310" s="23"/>
      <c r="EG310" s="23"/>
      <c r="EH310" s="23"/>
      <c r="EI310" s="23"/>
      <c r="EJ310" s="23"/>
      <c r="EK310" s="23"/>
      <c r="EL310" s="23"/>
      <c r="EM310" s="23"/>
      <c r="EN310" s="23"/>
      <c r="EO310" s="23"/>
      <c r="EP310" s="23"/>
      <c r="EQ310" s="23"/>
      <c r="ER310" s="23"/>
      <c r="ES310" s="23"/>
      <c r="ET310" s="23"/>
      <c r="EU310" s="23"/>
      <c r="EV310" s="23"/>
      <c r="EW310" s="23"/>
      <c r="EX310" s="23"/>
      <c r="EY310" s="23"/>
      <c r="EZ310" s="23"/>
      <c r="FA310" s="23"/>
      <c r="FB310" s="23"/>
      <c r="FC310" s="23"/>
      <c r="FD310" s="23"/>
      <c r="FE310" s="23"/>
      <c r="FF310" s="23"/>
      <c r="FG310" s="23"/>
      <c r="FH310" s="23"/>
      <c r="FI310" s="23"/>
      <c r="FJ310" s="23"/>
      <c r="FK310" s="23"/>
      <c r="FL310" s="23"/>
      <c r="FM310" s="23"/>
      <c r="FN310" s="23"/>
      <c r="FO310" s="23"/>
      <c r="FP310" s="23"/>
      <c r="FQ310" s="23"/>
      <c r="FR310" s="23"/>
      <c r="FS310" s="23"/>
      <c r="FT310" s="23"/>
      <c r="FU310" s="23"/>
      <c r="FV310" s="23"/>
      <c r="FW310" s="23"/>
      <c r="FX310" s="23"/>
      <c r="FY310" s="23"/>
      <c r="FZ310" s="23"/>
      <c r="GA310" s="23"/>
      <c r="GB310" s="23"/>
      <c r="GC310" s="23"/>
      <c r="GD310" s="23"/>
      <c r="GE310" s="23"/>
      <c r="GF310" s="23"/>
      <c r="GG310" s="23"/>
      <c r="GH310" s="23"/>
      <c r="GI310" s="23"/>
      <c r="GJ310" s="23"/>
      <c r="GK310" s="23"/>
      <c r="GL310" s="23"/>
      <c r="GM310" s="23"/>
      <c r="GN310" s="23"/>
      <c r="GO310" s="23"/>
      <c r="GP310" s="23"/>
      <c r="GQ310" s="23"/>
      <c r="GR310" s="23"/>
      <c r="GS310" s="23"/>
      <c r="GT310" s="23"/>
      <c r="GU310" s="23"/>
      <c r="GV310" s="23"/>
      <c r="GW310" s="23"/>
      <c r="GX310" s="23"/>
      <c r="GY310" s="23"/>
      <c r="GZ310" s="23"/>
      <c r="HA310" s="23"/>
      <c r="HB310" s="23"/>
      <c r="HC310" s="23"/>
      <c r="HD310" s="23"/>
      <c r="HE310" s="23"/>
    </row>
    <row r="311" spans="1:213" ht="19.5" customHeight="1">
      <c r="A311" s="21"/>
      <c r="B311" s="135"/>
      <c r="C311" s="22"/>
      <c r="D311" s="22"/>
      <c r="E311" s="22"/>
      <c r="F311" s="22"/>
      <c r="DK311" s="23"/>
      <c r="DL311" s="23"/>
      <c r="DM311" s="23"/>
      <c r="DN311" s="23"/>
      <c r="DO311" s="23"/>
      <c r="DP311" s="23"/>
      <c r="DQ311" s="23"/>
      <c r="DR311" s="23"/>
      <c r="DS311" s="23"/>
      <c r="DT311" s="23"/>
      <c r="DU311" s="23"/>
      <c r="DV311" s="23"/>
      <c r="DW311" s="23"/>
      <c r="DX311" s="23"/>
      <c r="DY311" s="23"/>
      <c r="DZ311" s="23"/>
      <c r="EA311" s="23"/>
      <c r="EB311" s="23"/>
      <c r="EC311" s="23"/>
      <c r="ED311" s="23"/>
      <c r="EE311" s="23"/>
      <c r="EF311" s="23"/>
      <c r="EG311" s="23"/>
      <c r="EH311" s="23"/>
      <c r="EI311" s="23"/>
      <c r="EJ311" s="23"/>
      <c r="EK311" s="23"/>
      <c r="EL311" s="23"/>
      <c r="EM311" s="23"/>
      <c r="EN311" s="23"/>
      <c r="EO311" s="23"/>
      <c r="EP311" s="23"/>
      <c r="EQ311" s="23"/>
      <c r="ER311" s="23"/>
      <c r="ES311" s="23"/>
      <c r="ET311" s="23"/>
      <c r="EU311" s="23"/>
      <c r="EV311" s="23"/>
      <c r="EW311" s="23"/>
      <c r="EX311" s="23"/>
      <c r="EY311" s="23"/>
      <c r="EZ311" s="23"/>
      <c r="FA311" s="23"/>
      <c r="FB311" s="23"/>
      <c r="FC311" s="23"/>
      <c r="FD311" s="23"/>
      <c r="FE311" s="23"/>
      <c r="FF311" s="23"/>
      <c r="FG311" s="23"/>
      <c r="FH311" s="23"/>
      <c r="FI311" s="23"/>
      <c r="FJ311" s="23"/>
      <c r="FK311" s="23"/>
      <c r="FL311" s="23"/>
      <c r="FM311" s="23"/>
      <c r="FN311" s="23"/>
      <c r="FO311" s="23"/>
      <c r="FP311" s="23"/>
      <c r="FQ311" s="23"/>
      <c r="FR311" s="23"/>
      <c r="FS311" s="23"/>
      <c r="FT311" s="23"/>
      <c r="FU311" s="23"/>
      <c r="FV311" s="23"/>
      <c r="FW311" s="23"/>
      <c r="FX311" s="23"/>
      <c r="FY311" s="23"/>
      <c r="FZ311" s="23"/>
      <c r="GA311" s="23"/>
      <c r="GB311" s="23"/>
      <c r="GC311" s="23"/>
      <c r="GD311" s="23"/>
      <c r="GE311" s="23"/>
      <c r="GF311" s="23"/>
      <c r="GG311" s="23"/>
      <c r="GH311" s="23"/>
      <c r="GI311" s="23"/>
      <c r="GJ311" s="23"/>
      <c r="GK311" s="23"/>
      <c r="GL311" s="23"/>
      <c r="GM311" s="23"/>
      <c r="GN311" s="23"/>
      <c r="GO311" s="23"/>
      <c r="GP311" s="23"/>
      <c r="GQ311" s="23"/>
      <c r="GR311" s="23"/>
      <c r="GS311" s="23"/>
      <c r="GT311" s="23"/>
      <c r="GU311" s="23"/>
      <c r="GV311" s="23"/>
      <c r="GW311" s="23"/>
      <c r="GX311" s="23"/>
      <c r="GY311" s="23"/>
      <c r="GZ311" s="23"/>
      <c r="HA311" s="23"/>
      <c r="HB311" s="23"/>
      <c r="HC311" s="23"/>
      <c r="HD311" s="23"/>
      <c r="HE311" s="23"/>
    </row>
    <row r="312" spans="1:213" ht="19.5" customHeight="1">
      <c r="A312" s="21"/>
      <c r="B312" s="135"/>
      <c r="C312" s="22"/>
      <c r="D312" s="22"/>
      <c r="E312" s="22"/>
      <c r="F312" s="22"/>
      <c r="DK312" s="23"/>
      <c r="DL312" s="23"/>
      <c r="DM312" s="23"/>
      <c r="DN312" s="23"/>
      <c r="DO312" s="23"/>
      <c r="DP312" s="23"/>
      <c r="DQ312" s="23"/>
      <c r="DR312" s="23"/>
      <c r="DS312" s="23"/>
      <c r="DT312" s="23"/>
      <c r="DU312" s="23"/>
      <c r="DV312" s="23"/>
      <c r="DW312" s="23"/>
      <c r="DX312" s="23"/>
      <c r="DY312" s="23"/>
      <c r="DZ312" s="23"/>
      <c r="EA312" s="23"/>
      <c r="EB312" s="23"/>
      <c r="EC312" s="23"/>
      <c r="ED312" s="23"/>
      <c r="EE312" s="23"/>
      <c r="EF312" s="23"/>
      <c r="EG312" s="23"/>
      <c r="EH312" s="23"/>
      <c r="EI312" s="23"/>
      <c r="EJ312" s="23"/>
      <c r="EK312" s="23"/>
      <c r="EL312" s="23"/>
      <c r="EM312" s="23"/>
      <c r="EN312" s="23"/>
      <c r="EO312" s="23"/>
      <c r="EP312" s="23"/>
      <c r="EQ312" s="23"/>
      <c r="ER312" s="23"/>
      <c r="ES312" s="23"/>
      <c r="ET312" s="23"/>
      <c r="EU312" s="23"/>
      <c r="EV312" s="23"/>
      <c r="EW312" s="23"/>
      <c r="EX312" s="23"/>
      <c r="EY312" s="23"/>
      <c r="EZ312" s="23"/>
      <c r="FA312" s="23"/>
      <c r="FB312" s="23"/>
      <c r="FC312" s="23"/>
      <c r="FD312" s="23"/>
      <c r="FE312" s="23"/>
      <c r="FF312" s="23"/>
      <c r="FG312" s="23"/>
      <c r="FH312" s="23"/>
      <c r="FI312" s="23"/>
      <c r="FJ312" s="23"/>
      <c r="FK312" s="23"/>
      <c r="FL312" s="23"/>
      <c r="FM312" s="23"/>
      <c r="FN312" s="23"/>
      <c r="FO312" s="23"/>
      <c r="FP312" s="23"/>
      <c r="FQ312" s="23"/>
      <c r="FR312" s="23"/>
      <c r="FS312" s="23"/>
      <c r="FT312" s="23"/>
      <c r="FU312" s="23"/>
      <c r="FV312" s="23"/>
      <c r="FW312" s="23"/>
      <c r="FX312" s="23"/>
      <c r="FY312" s="23"/>
      <c r="FZ312" s="23"/>
      <c r="GA312" s="23"/>
      <c r="GB312" s="23"/>
      <c r="GC312" s="23"/>
      <c r="GD312" s="23"/>
      <c r="GE312" s="23"/>
      <c r="GF312" s="23"/>
      <c r="GG312" s="23"/>
      <c r="GH312" s="23"/>
      <c r="GI312" s="23"/>
      <c r="GJ312" s="23"/>
      <c r="GK312" s="23"/>
      <c r="GL312" s="23"/>
      <c r="GM312" s="23"/>
      <c r="GN312" s="23"/>
      <c r="GO312" s="23"/>
      <c r="GP312" s="23"/>
      <c r="GQ312" s="23"/>
      <c r="GR312" s="23"/>
      <c r="GS312" s="23"/>
      <c r="GT312" s="23"/>
      <c r="GU312" s="23"/>
      <c r="GV312" s="23"/>
      <c r="GW312" s="23"/>
      <c r="GX312" s="23"/>
      <c r="GY312" s="23"/>
      <c r="GZ312" s="23"/>
      <c r="HA312" s="23"/>
      <c r="HB312" s="23"/>
      <c r="HC312" s="23"/>
      <c r="HD312" s="23"/>
      <c r="HE312" s="23"/>
    </row>
    <row r="313" spans="1:213" ht="19.5" customHeight="1">
      <c r="A313" s="21"/>
      <c r="B313" s="135"/>
      <c r="C313" s="22"/>
      <c r="D313" s="22"/>
      <c r="E313" s="22"/>
      <c r="F313" s="22"/>
      <c r="DK313" s="23"/>
      <c r="DL313" s="23"/>
      <c r="DM313" s="23"/>
      <c r="DN313" s="23"/>
      <c r="DO313" s="23"/>
      <c r="DP313" s="23"/>
      <c r="DQ313" s="23"/>
      <c r="DR313" s="23"/>
      <c r="DS313" s="23"/>
      <c r="DT313" s="23"/>
      <c r="DU313" s="23"/>
      <c r="DV313" s="23"/>
      <c r="DW313" s="23"/>
      <c r="DX313" s="23"/>
      <c r="DY313" s="23"/>
      <c r="DZ313" s="23"/>
      <c r="EA313" s="23"/>
      <c r="EB313" s="23"/>
      <c r="EC313" s="23"/>
      <c r="ED313" s="23"/>
      <c r="EE313" s="23"/>
      <c r="EF313" s="23"/>
      <c r="EG313" s="23"/>
      <c r="EH313" s="23"/>
      <c r="EI313" s="23"/>
      <c r="EJ313" s="23"/>
      <c r="EK313" s="23"/>
      <c r="EL313" s="23"/>
      <c r="EM313" s="23"/>
      <c r="EN313" s="23"/>
      <c r="EO313" s="23"/>
      <c r="EP313" s="23"/>
      <c r="EQ313" s="23"/>
      <c r="ER313" s="23"/>
      <c r="ES313" s="23"/>
      <c r="ET313" s="23"/>
      <c r="EU313" s="23"/>
      <c r="EV313" s="23"/>
      <c r="EW313" s="23"/>
      <c r="EX313" s="23"/>
      <c r="EY313" s="23"/>
      <c r="EZ313" s="23"/>
      <c r="FA313" s="23"/>
      <c r="FB313" s="23"/>
      <c r="FC313" s="23"/>
      <c r="FD313" s="23"/>
      <c r="FE313" s="23"/>
      <c r="FF313" s="23"/>
      <c r="FG313" s="23"/>
      <c r="FH313" s="23"/>
      <c r="FI313" s="23"/>
      <c r="FJ313" s="23"/>
      <c r="FK313" s="23"/>
      <c r="FL313" s="23"/>
      <c r="FM313" s="23"/>
      <c r="FN313" s="23"/>
      <c r="FO313" s="23"/>
      <c r="FP313" s="23"/>
      <c r="FQ313" s="23"/>
      <c r="FR313" s="23"/>
      <c r="FS313" s="23"/>
      <c r="FT313" s="23"/>
      <c r="FU313" s="23"/>
      <c r="FV313" s="23"/>
      <c r="FW313" s="23"/>
      <c r="FX313" s="23"/>
      <c r="FY313" s="23"/>
      <c r="FZ313" s="23"/>
      <c r="GA313" s="23"/>
      <c r="GB313" s="23"/>
      <c r="GC313" s="23"/>
      <c r="GD313" s="23"/>
      <c r="GE313" s="23"/>
      <c r="GF313" s="23"/>
      <c r="GG313" s="23"/>
      <c r="GH313" s="23"/>
      <c r="GI313" s="23"/>
      <c r="GJ313" s="23"/>
      <c r="GK313" s="23"/>
      <c r="GL313" s="23"/>
      <c r="GM313" s="23"/>
      <c r="GN313" s="23"/>
      <c r="GO313" s="23"/>
      <c r="GP313" s="23"/>
      <c r="GQ313" s="23"/>
      <c r="GR313" s="23"/>
      <c r="GS313" s="23"/>
      <c r="GT313" s="23"/>
      <c r="GU313" s="23"/>
      <c r="GV313" s="23"/>
      <c r="GW313" s="23"/>
      <c r="GX313" s="23"/>
      <c r="GY313" s="23"/>
      <c r="GZ313" s="23"/>
      <c r="HA313" s="23"/>
      <c r="HB313" s="23"/>
      <c r="HC313" s="23"/>
      <c r="HD313" s="23"/>
      <c r="HE313" s="23"/>
    </row>
    <row r="314" spans="1:213" ht="19.5" customHeight="1">
      <c r="A314" s="21"/>
      <c r="B314" s="135"/>
      <c r="C314" s="22"/>
      <c r="D314" s="22"/>
      <c r="E314" s="22"/>
      <c r="F314" s="22"/>
      <c r="DK314" s="23"/>
      <c r="DL314" s="23"/>
      <c r="DM314" s="23"/>
      <c r="DN314" s="23"/>
      <c r="DO314" s="23"/>
      <c r="DP314" s="23"/>
      <c r="DQ314" s="23"/>
      <c r="DR314" s="23"/>
      <c r="DS314" s="23"/>
      <c r="DT314" s="23"/>
      <c r="DU314" s="23"/>
      <c r="DV314" s="23"/>
      <c r="DW314" s="23"/>
      <c r="DX314" s="23"/>
      <c r="DY314" s="23"/>
      <c r="DZ314" s="23"/>
      <c r="EA314" s="23"/>
      <c r="EB314" s="23"/>
      <c r="EC314" s="23"/>
      <c r="ED314" s="23"/>
      <c r="EE314" s="23"/>
      <c r="EF314" s="23"/>
      <c r="EG314" s="23"/>
      <c r="EH314" s="23"/>
      <c r="EI314" s="23"/>
      <c r="EJ314" s="23"/>
      <c r="EK314" s="23"/>
      <c r="EL314" s="23"/>
      <c r="EM314" s="23"/>
      <c r="EN314" s="23"/>
      <c r="EO314" s="23"/>
      <c r="EP314" s="23"/>
      <c r="EQ314" s="23"/>
      <c r="ER314" s="23"/>
      <c r="ES314" s="23"/>
      <c r="ET314" s="23"/>
      <c r="EU314" s="23"/>
      <c r="EV314" s="23"/>
      <c r="EW314" s="23"/>
      <c r="EX314" s="23"/>
      <c r="EY314" s="23"/>
      <c r="EZ314" s="23"/>
      <c r="FA314" s="23"/>
      <c r="FB314" s="23"/>
      <c r="FC314" s="23"/>
      <c r="FD314" s="23"/>
      <c r="FE314" s="23"/>
      <c r="FF314" s="23"/>
      <c r="FG314" s="23"/>
      <c r="FH314" s="23"/>
      <c r="FI314" s="23"/>
      <c r="FJ314" s="23"/>
      <c r="FK314" s="23"/>
      <c r="FL314" s="23"/>
      <c r="FM314" s="23"/>
      <c r="FN314" s="23"/>
      <c r="FO314" s="23"/>
      <c r="FP314" s="23"/>
      <c r="FQ314" s="23"/>
      <c r="FR314" s="23"/>
      <c r="FS314" s="23"/>
      <c r="FT314" s="23"/>
      <c r="FU314" s="23"/>
      <c r="FV314" s="23"/>
      <c r="FW314" s="23"/>
      <c r="FX314" s="23"/>
      <c r="FY314" s="23"/>
      <c r="FZ314" s="23"/>
      <c r="GA314" s="23"/>
      <c r="GB314" s="23"/>
      <c r="GC314" s="23"/>
      <c r="GD314" s="23"/>
      <c r="GE314" s="23"/>
      <c r="GF314" s="23"/>
      <c r="GG314" s="23"/>
      <c r="GH314" s="23"/>
      <c r="GI314" s="23"/>
      <c r="GJ314" s="23"/>
      <c r="GK314" s="23"/>
      <c r="GL314" s="23"/>
      <c r="GM314" s="23"/>
      <c r="GN314" s="23"/>
      <c r="GO314" s="23"/>
      <c r="GP314" s="23"/>
      <c r="GQ314" s="23"/>
      <c r="GR314" s="23"/>
      <c r="GS314" s="23"/>
      <c r="GT314" s="23"/>
      <c r="GU314" s="23"/>
      <c r="GV314" s="23"/>
      <c r="GW314" s="23"/>
      <c r="GX314" s="23"/>
      <c r="GY314" s="23"/>
      <c r="GZ314" s="23"/>
      <c r="HA314" s="23"/>
      <c r="HB314" s="23"/>
      <c r="HC314" s="23"/>
      <c r="HD314" s="23"/>
      <c r="HE314" s="23"/>
    </row>
    <row r="315" spans="1:213" ht="19.5" customHeight="1">
      <c r="A315" s="21"/>
      <c r="B315" s="135"/>
      <c r="C315" s="22"/>
      <c r="D315" s="22"/>
      <c r="E315" s="22"/>
      <c r="F315" s="22"/>
      <c r="DK315" s="23"/>
      <c r="DL315" s="23"/>
      <c r="DM315" s="23"/>
      <c r="DN315" s="23"/>
      <c r="DO315" s="23"/>
      <c r="DP315" s="23"/>
      <c r="DQ315" s="23"/>
      <c r="DR315" s="23"/>
      <c r="DS315" s="23"/>
      <c r="DT315" s="23"/>
      <c r="DU315" s="23"/>
      <c r="DV315" s="23"/>
      <c r="DW315" s="23"/>
      <c r="DX315" s="23"/>
      <c r="DY315" s="23"/>
      <c r="DZ315" s="23"/>
      <c r="EA315" s="23"/>
      <c r="EB315" s="23"/>
      <c r="EC315" s="23"/>
      <c r="ED315" s="23"/>
      <c r="EE315" s="23"/>
      <c r="EF315" s="23"/>
      <c r="EG315" s="23"/>
      <c r="EH315" s="23"/>
      <c r="EI315" s="23"/>
      <c r="EJ315" s="23"/>
      <c r="EK315" s="23"/>
      <c r="EL315" s="23"/>
      <c r="EM315" s="23"/>
      <c r="EN315" s="23"/>
      <c r="EO315" s="23"/>
      <c r="EP315" s="23"/>
      <c r="EQ315" s="23"/>
      <c r="ER315" s="23"/>
      <c r="ES315" s="23"/>
      <c r="ET315" s="23"/>
      <c r="EU315" s="23"/>
      <c r="EV315" s="23"/>
      <c r="EW315" s="23"/>
      <c r="EX315" s="23"/>
      <c r="EY315" s="23"/>
      <c r="EZ315" s="23"/>
      <c r="FA315" s="23"/>
      <c r="FB315" s="23"/>
      <c r="FC315" s="23"/>
      <c r="FD315" s="23"/>
      <c r="FE315" s="23"/>
      <c r="FF315" s="23"/>
      <c r="FG315" s="23"/>
      <c r="FH315" s="23"/>
      <c r="FI315" s="23"/>
      <c r="FJ315" s="23"/>
      <c r="FK315" s="23"/>
      <c r="FL315" s="23"/>
      <c r="FM315" s="23"/>
      <c r="FN315" s="23"/>
      <c r="FO315" s="23"/>
      <c r="FP315" s="23"/>
      <c r="FQ315" s="23"/>
      <c r="FR315" s="23"/>
      <c r="FS315" s="23"/>
      <c r="FT315" s="23"/>
      <c r="FU315" s="23"/>
      <c r="FV315" s="23"/>
      <c r="FW315" s="23"/>
      <c r="FX315" s="23"/>
      <c r="FY315" s="23"/>
      <c r="FZ315" s="23"/>
      <c r="GA315" s="23"/>
      <c r="GB315" s="23"/>
      <c r="GC315" s="23"/>
      <c r="GD315" s="23"/>
      <c r="GE315" s="23"/>
      <c r="GF315" s="23"/>
      <c r="GG315" s="23"/>
      <c r="GH315" s="23"/>
      <c r="GI315" s="23"/>
      <c r="GJ315" s="23"/>
      <c r="GK315" s="23"/>
      <c r="GL315" s="23"/>
      <c r="GM315" s="23"/>
      <c r="GN315" s="23"/>
      <c r="GO315" s="23"/>
      <c r="GP315" s="23"/>
      <c r="GQ315" s="23"/>
      <c r="GR315" s="23"/>
      <c r="GS315" s="23"/>
      <c r="GT315" s="23"/>
      <c r="GU315" s="23"/>
      <c r="GV315" s="23"/>
      <c r="GW315" s="23"/>
      <c r="GX315" s="23"/>
      <c r="GY315" s="23"/>
      <c r="GZ315" s="23"/>
      <c r="HA315" s="23"/>
      <c r="HB315" s="23"/>
      <c r="HC315" s="23"/>
      <c r="HD315" s="23"/>
      <c r="HE315" s="23"/>
    </row>
    <row r="316" spans="1:213" ht="19.5" customHeight="1">
      <c r="A316" s="21"/>
      <c r="B316" s="135"/>
      <c r="C316" s="22"/>
      <c r="D316" s="22"/>
      <c r="E316" s="22"/>
      <c r="F316" s="22"/>
      <c r="DK316" s="23"/>
      <c r="DL316" s="23"/>
      <c r="DM316" s="23"/>
      <c r="DN316" s="23"/>
      <c r="DO316" s="23"/>
      <c r="DP316" s="23"/>
      <c r="DQ316" s="23"/>
      <c r="DR316" s="23"/>
      <c r="DS316" s="23"/>
      <c r="DT316" s="23"/>
      <c r="DU316" s="23"/>
      <c r="DV316" s="23"/>
      <c r="DW316" s="23"/>
      <c r="DX316" s="23"/>
      <c r="DY316" s="23"/>
      <c r="DZ316" s="23"/>
      <c r="EA316" s="23"/>
      <c r="EB316" s="23"/>
      <c r="EC316" s="23"/>
      <c r="ED316" s="23"/>
      <c r="EE316" s="23"/>
      <c r="EF316" s="23"/>
      <c r="EG316" s="23"/>
      <c r="EH316" s="23"/>
      <c r="EI316" s="23"/>
      <c r="EJ316" s="23"/>
      <c r="EK316" s="23"/>
      <c r="EL316" s="23"/>
      <c r="EM316" s="23"/>
      <c r="EN316" s="23"/>
      <c r="EO316" s="23"/>
      <c r="EP316" s="23"/>
      <c r="EQ316" s="23"/>
      <c r="ER316" s="23"/>
      <c r="ES316" s="23"/>
      <c r="ET316" s="23"/>
      <c r="EU316" s="23"/>
      <c r="EV316" s="23"/>
      <c r="EW316" s="23"/>
      <c r="EX316" s="23"/>
      <c r="EY316" s="23"/>
      <c r="EZ316" s="23"/>
      <c r="FA316" s="23"/>
      <c r="FB316" s="23"/>
      <c r="FC316" s="23"/>
      <c r="FD316" s="23"/>
      <c r="FE316" s="23"/>
      <c r="FF316" s="23"/>
      <c r="FG316" s="23"/>
      <c r="FH316" s="23"/>
      <c r="FI316" s="23"/>
      <c r="FJ316" s="23"/>
      <c r="FK316" s="23"/>
      <c r="FL316" s="23"/>
      <c r="FM316" s="23"/>
      <c r="FN316" s="23"/>
      <c r="FO316" s="23"/>
      <c r="FP316" s="23"/>
      <c r="FQ316" s="23"/>
      <c r="FR316" s="23"/>
      <c r="FS316" s="23"/>
      <c r="FT316" s="23"/>
      <c r="FU316" s="23"/>
      <c r="FV316" s="23"/>
      <c r="FW316" s="23"/>
      <c r="FX316" s="23"/>
      <c r="FY316" s="23"/>
      <c r="FZ316" s="23"/>
      <c r="GA316" s="23"/>
      <c r="GB316" s="23"/>
      <c r="GC316" s="23"/>
      <c r="GD316" s="23"/>
      <c r="GE316" s="23"/>
      <c r="GF316" s="23"/>
      <c r="GG316" s="23"/>
      <c r="GH316" s="23"/>
      <c r="GI316" s="23"/>
      <c r="GJ316" s="23"/>
      <c r="GK316" s="23"/>
      <c r="GL316" s="23"/>
      <c r="GM316" s="23"/>
      <c r="GN316" s="23"/>
      <c r="GO316" s="23"/>
      <c r="GP316" s="23"/>
      <c r="GQ316" s="23"/>
      <c r="GR316" s="23"/>
      <c r="GS316" s="23"/>
      <c r="GT316" s="23"/>
      <c r="GU316" s="23"/>
      <c r="GV316" s="23"/>
      <c r="GW316" s="23"/>
      <c r="GX316" s="23"/>
      <c r="GY316" s="23"/>
      <c r="GZ316" s="23"/>
      <c r="HA316" s="23"/>
      <c r="HB316" s="23"/>
      <c r="HC316" s="23"/>
      <c r="HD316" s="23"/>
      <c r="HE316" s="23"/>
    </row>
    <row r="317" spans="1:213" ht="19.5" customHeight="1">
      <c r="A317" s="21"/>
      <c r="B317" s="135"/>
      <c r="C317" s="22"/>
      <c r="D317" s="22"/>
      <c r="E317" s="22"/>
      <c r="F317" s="22"/>
      <c r="DK317" s="23"/>
      <c r="DL317" s="23"/>
      <c r="DM317" s="23"/>
      <c r="DN317" s="23"/>
      <c r="DO317" s="23"/>
      <c r="DP317" s="23"/>
      <c r="DQ317" s="23"/>
      <c r="DR317" s="23"/>
      <c r="DS317" s="23"/>
      <c r="DT317" s="23"/>
      <c r="DU317" s="23"/>
      <c r="DV317" s="23"/>
      <c r="DW317" s="23"/>
      <c r="DX317" s="23"/>
      <c r="DY317" s="23"/>
      <c r="DZ317" s="23"/>
      <c r="EA317" s="23"/>
      <c r="EB317" s="23"/>
      <c r="EC317" s="23"/>
      <c r="ED317" s="23"/>
      <c r="EE317" s="23"/>
      <c r="EF317" s="23"/>
      <c r="EG317" s="23"/>
      <c r="EH317" s="23"/>
      <c r="EI317" s="23"/>
      <c r="EJ317" s="23"/>
      <c r="EK317" s="23"/>
      <c r="EL317" s="23"/>
      <c r="EM317" s="23"/>
      <c r="EN317" s="23"/>
      <c r="EO317" s="23"/>
      <c r="EP317" s="23"/>
      <c r="EQ317" s="23"/>
      <c r="ER317" s="23"/>
      <c r="ES317" s="23"/>
      <c r="ET317" s="23"/>
      <c r="EU317" s="23"/>
      <c r="EV317" s="23"/>
      <c r="EW317" s="23"/>
      <c r="EX317" s="23"/>
      <c r="EY317" s="23"/>
      <c r="EZ317" s="23"/>
      <c r="FA317" s="23"/>
      <c r="FB317" s="23"/>
      <c r="FC317" s="23"/>
      <c r="FD317" s="23"/>
      <c r="FE317" s="23"/>
      <c r="FF317" s="23"/>
      <c r="FG317" s="23"/>
      <c r="FH317" s="23"/>
      <c r="FI317" s="23"/>
      <c r="FJ317" s="23"/>
      <c r="FK317" s="23"/>
      <c r="FL317" s="23"/>
      <c r="FM317" s="23"/>
      <c r="FN317" s="23"/>
      <c r="FO317" s="23"/>
      <c r="FP317" s="23"/>
      <c r="FQ317" s="23"/>
      <c r="FR317" s="23"/>
      <c r="FS317" s="23"/>
      <c r="FT317" s="23"/>
      <c r="FU317" s="23"/>
      <c r="FV317" s="23"/>
      <c r="FW317" s="23"/>
      <c r="FX317" s="23"/>
      <c r="FY317" s="23"/>
      <c r="FZ317" s="23"/>
      <c r="GA317" s="23"/>
      <c r="GB317" s="23"/>
      <c r="GC317" s="23"/>
      <c r="GD317" s="23"/>
      <c r="GE317" s="23"/>
      <c r="GF317" s="23"/>
      <c r="GG317" s="23"/>
      <c r="GH317" s="23"/>
      <c r="GI317" s="23"/>
      <c r="GJ317" s="23"/>
      <c r="GK317" s="23"/>
      <c r="GL317" s="23"/>
      <c r="GM317" s="23"/>
      <c r="GN317" s="23"/>
      <c r="GO317" s="23"/>
      <c r="GP317" s="23"/>
      <c r="GQ317" s="23"/>
      <c r="GR317" s="23"/>
      <c r="GS317" s="23"/>
      <c r="GT317" s="23"/>
      <c r="GU317" s="23"/>
      <c r="GV317" s="23"/>
      <c r="GW317" s="23"/>
      <c r="GX317" s="23"/>
      <c r="GY317" s="23"/>
      <c r="GZ317" s="23"/>
      <c r="HA317" s="23"/>
      <c r="HB317" s="23"/>
      <c r="HC317" s="23"/>
      <c r="HD317" s="23"/>
      <c r="HE317" s="23"/>
    </row>
    <row r="318" spans="1:213" ht="19.5" customHeight="1">
      <c r="A318" s="21"/>
      <c r="B318" s="135"/>
      <c r="C318" s="22"/>
      <c r="D318" s="22"/>
      <c r="E318" s="22"/>
      <c r="F318" s="22"/>
      <c r="DK318" s="23"/>
      <c r="DL318" s="23"/>
      <c r="DM318" s="23"/>
      <c r="DN318" s="23"/>
      <c r="DO318" s="23"/>
      <c r="DP318" s="23"/>
      <c r="DQ318" s="23"/>
      <c r="DR318" s="23"/>
      <c r="DS318" s="23"/>
      <c r="DT318" s="23"/>
      <c r="DU318" s="23"/>
      <c r="DV318" s="23"/>
      <c r="DW318" s="23"/>
      <c r="DX318" s="23"/>
      <c r="DY318" s="23"/>
      <c r="DZ318" s="23"/>
      <c r="EA318" s="23"/>
      <c r="EB318" s="23"/>
      <c r="EC318" s="23"/>
      <c r="ED318" s="23"/>
      <c r="EE318" s="23"/>
      <c r="EF318" s="23"/>
      <c r="EG318" s="23"/>
      <c r="EH318" s="23"/>
      <c r="EI318" s="23"/>
      <c r="EJ318" s="23"/>
      <c r="EK318" s="23"/>
      <c r="EL318" s="23"/>
      <c r="EM318" s="23"/>
      <c r="EN318" s="23"/>
      <c r="EO318" s="23"/>
      <c r="EP318" s="23"/>
      <c r="EQ318" s="23"/>
      <c r="ER318" s="23"/>
      <c r="ES318" s="23"/>
      <c r="ET318" s="23"/>
      <c r="EU318" s="23"/>
      <c r="EV318" s="23"/>
      <c r="EW318" s="23"/>
      <c r="EX318" s="23"/>
      <c r="EY318" s="23"/>
      <c r="EZ318" s="23"/>
      <c r="FA318" s="23"/>
      <c r="FB318" s="23"/>
      <c r="FC318" s="23"/>
      <c r="FD318" s="23"/>
      <c r="FE318" s="23"/>
      <c r="FF318" s="23"/>
      <c r="FG318" s="23"/>
      <c r="FH318" s="23"/>
      <c r="FI318" s="23"/>
      <c r="FJ318" s="23"/>
      <c r="FK318" s="23"/>
      <c r="FL318" s="23"/>
      <c r="FM318" s="23"/>
      <c r="FN318" s="23"/>
      <c r="FO318" s="23"/>
      <c r="FP318" s="23"/>
      <c r="FQ318" s="23"/>
      <c r="FR318" s="23"/>
      <c r="FS318" s="23"/>
      <c r="FT318" s="23"/>
      <c r="FU318" s="23"/>
      <c r="FV318" s="23"/>
      <c r="FW318" s="23"/>
      <c r="FX318" s="23"/>
      <c r="FY318" s="23"/>
      <c r="FZ318" s="23"/>
      <c r="GA318" s="23"/>
      <c r="GB318" s="23"/>
      <c r="GC318" s="23"/>
      <c r="GD318" s="23"/>
      <c r="GE318" s="23"/>
      <c r="GF318" s="23"/>
      <c r="GG318" s="23"/>
      <c r="GH318" s="23"/>
      <c r="GI318" s="23"/>
      <c r="GJ318" s="23"/>
      <c r="GK318" s="23"/>
      <c r="GL318" s="23"/>
      <c r="GM318" s="23"/>
      <c r="GN318" s="23"/>
      <c r="GO318" s="23"/>
      <c r="GP318" s="23"/>
      <c r="GQ318" s="23"/>
      <c r="GR318" s="23"/>
      <c r="GS318" s="23"/>
      <c r="GT318" s="23"/>
      <c r="GU318" s="23"/>
      <c r="GV318" s="23"/>
      <c r="GW318" s="23"/>
      <c r="GX318" s="23"/>
      <c r="GY318" s="23"/>
      <c r="GZ318" s="23"/>
      <c r="HA318" s="23"/>
      <c r="HB318" s="23"/>
      <c r="HC318" s="23"/>
      <c r="HD318" s="23"/>
      <c r="HE318" s="23"/>
    </row>
    <row r="319" spans="1:6" ht="19.5" customHeight="1">
      <c r="A319" s="21"/>
      <c r="B319" s="135"/>
      <c r="C319" s="22"/>
      <c r="D319" s="22"/>
      <c r="E319" s="22"/>
      <c r="F319" s="22"/>
    </row>
    <row r="320" spans="1:6" ht="19.5" customHeight="1">
      <c r="A320" s="21"/>
      <c r="B320" s="135"/>
      <c r="C320" s="22"/>
      <c r="D320" s="22"/>
      <c r="E320" s="22"/>
      <c r="F320" s="22"/>
    </row>
    <row r="321" spans="1:6" ht="19.5" customHeight="1">
      <c r="A321" s="21"/>
      <c r="B321" s="135"/>
      <c r="C321" s="22"/>
      <c r="D321" s="22"/>
      <c r="E321" s="22"/>
      <c r="F321" s="22"/>
    </row>
    <row r="322" spans="1:6" ht="19.5" customHeight="1">
      <c r="A322" s="21"/>
      <c r="B322" s="135"/>
      <c r="C322" s="22"/>
      <c r="D322" s="22"/>
      <c r="E322" s="22"/>
      <c r="F322" s="22"/>
    </row>
    <row r="323" spans="1:6" ht="19.5" customHeight="1">
      <c r="A323" s="21"/>
      <c r="B323" s="135"/>
      <c r="C323" s="22"/>
      <c r="D323" s="22"/>
      <c r="E323" s="22"/>
      <c r="F323" s="22"/>
    </row>
    <row r="324" spans="1:6" ht="19.5" customHeight="1">
      <c r="A324" s="21"/>
      <c r="B324" s="135"/>
      <c r="C324" s="22"/>
      <c r="D324" s="22"/>
      <c r="E324" s="22"/>
      <c r="F324" s="22"/>
    </row>
    <row r="325" spans="1:6" ht="19.5" customHeight="1">
      <c r="A325" s="21"/>
      <c r="B325" s="135"/>
      <c r="C325" s="22"/>
      <c r="D325" s="22"/>
      <c r="E325" s="22"/>
      <c r="F325" s="22"/>
    </row>
    <row r="326" spans="1:6" ht="19.5" customHeight="1">
      <c r="A326" s="21"/>
      <c r="B326" s="135"/>
      <c r="C326" s="22"/>
      <c r="D326" s="22"/>
      <c r="E326" s="22"/>
      <c r="F326" s="22"/>
    </row>
    <row r="327" spans="1:6" ht="19.5" customHeight="1">
      <c r="A327" s="21"/>
      <c r="B327" s="135"/>
      <c r="C327" s="22"/>
      <c r="D327" s="22"/>
      <c r="E327" s="22"/>
      <c r="F327" s="22"/>
    </row>
    <row r="328" spans="1:6" ht="19.5" customHeight="1">
      <c r="A328" s="21"/>
      <c r="B328" s="135"/>
      <c r="C328" s="22"/>
      <c r="D328" s="22"/>
      <c r="E328" s="22"/>
      <c r="F328" s="22"/>
    </row>
    <row r="329" spans="1:6" ht="19.5" customHeight="1">
      <c r="A329" s="21"/>
      <c r="B329" s="135"/>
      <c r="C329" s="22"/>
      <c r="D329" s="22"/>
      <c r="E329" s="22"/>
      <c r="F329" s="22"/>
    </row>
    <row r="330" spans="1:6" ht="19.5" customHeight="1">
      <c r="A330" s="21"/>
      <c r="B330" s="135"/>
      <c r="C330" s="22"/>
      <c r="D330" s="22"/>
      <c r="E330" s="22"/>
      <c r="F330" s="22"/>
    </row>
    <row r="331" spans="1:6" ht="19.5" customHeight="1">
      <c r="A331" s="21"/>
      <c r="B331" s="135"/>
      <c r="C331" s="22"/>
      <c r="D331" s="22"/>
      <c r="E331" s="22"/>
      <c r="F331" s="22"/>
    </row>
    <row r="332" spans="1:6" ht="19.5" customHeight="1">
      <c r="A332" s="21"/>
      <c r="B332" s="135"/>
      <c r="C332" s="22"/>
      <c r="D332" s="22"/>
      <c r="E332" s="22"/>
      <c r="F332" s="22"/>
    </row>
    <row r="333" spans="1:6" ht="19.5" customHeight="1">
      <c r="A333" s="21"/>
      <c r="B333" s="135"/>
      <c r="C333" s="22"/>
      <c r="D333" s="22"/>
      <c r="E333" s="22"/>
      <c r="F333" s="22"/>
    </row>
    <row r="334" spans="1:6" ht="19.5" customHeight="1">
      <c r="A334" s="21"/>
      <c r="B334" s="135"/>
      <c r="C334" s="22"/>
      <c r="D334" s="22"/>
      <c r="E334" s="22"/>
      <c r="F334" s="22"/>
    </row>
    <row r="335" spans="1:6" ht="19.5" customHeight="1">
      <c r="A335" s="21"/>
      <c r="B335" s="135"/>
      <c r="C335" s="22"/>
      <c r="D335" s="22"/>
      <c r="E335" s="22"/>
      <c r="F335" s="22"/>
    </row>
    <row r="336" spans="1:6" ht="19.5" customHeight="1">
      <c r="A336" s="21"/>
      <c r="B336" s="135"/>
      <c r="C336" s="22"/>
      <c r="D336" s="22"/>
      <c r="E336" s="22"/>
      <c r="F336" s="22"/>
    </row>
    <row r="337" spans="1:6" ht="19.5" customHeight="1">
      <c r="A337" s="21"/>
      <c r="B337" s="135"/>
      <c r="C337" s="22"/>
      <c r="D337" s="22"/>
      <c r="E337" s="22"/>
      <c r="F337" s="22"/>
    </row>
    <row r="338" spans="1:6" ht="19.5" customHeight="1">
      <c r="A338" s="21"/>
      <c r="B338" s="135"/>
      <c r="C338" s="22"/>
      <c r="D338" s="22"/>
      <c r="E338" s="22"/>
      <c r="F338" s="22"/>
    </row>
    <row r="339" spans="1:6" ht="19.5" customHeight="1">
      <c r="A339" s="21"/>
      <c r="B339" s="135"/>
      <c r="C339" s="22"/>
      <c r="D339" s="22"/>
      <c r="E339" s="22"/>
      <c r="F339" s="22"/>
    </row>
    <row r="340" spans="1:6" ht="19.5" customHeight="1">
      <c r="A340" s="21"/>
      <c r="B340" s="135"/>
      <c r="C340" s="22"/>
      <c r="D340" s="22"/>
      <c r="E340" s="22"/>
      <c r="F340" s="22"/>
    </row>
    <row r="341" spans="1:6" ht="19.5" customHeight="1">
      <c r="A341" s="21"/>
      <c r="B341" s="135"/>
      <c r="C341" s="22"/>
      <c r="D341" s="22"/>
      <c r="E341" s="22"/>
      <c r="F341" s="22"/>
    </row>
    <row r="342" spans="1:6" ht="19.5" customHeight="1">
      <c r="A342" s="21"/>
      <c r="B342" s="135"/>
      <c r="C342" s="22"/>
      <c r="D342" s="22"/>
      <c r="E342" s="22"/>
      <c r="F342" s="22"/>
    </row>
    <row r="343" spans="1:6" ht="19.5" customHeight="1">
      <c r="A343" s="21"/>
      <c r="B343" s="135"/>
      <c r="C343" s="22"/>
      <c r="D343" s="22"/>
      <c r="E343" s="22"/>
      <c r="F343" s="22"/>
    </row>
    <row r="344" spans="1:6" ht="19.5" customHeight="1">
      <c r="A344" s="21"/>
      <c r="B344" s="135"/>
      <c r="C344" s="22"/>
      <c r="D344" s="22"/>
      <c r="E344" s="22"/>
      <c r="F344" s="22"/>
    </row>
    <row r="345" spans="1:6" ht="19.5" customHeight="1">
      <c r="A345" s="21"/>
      <c r="B345" s="135"/>
      <c r="C345" s="22"/>
      <c r="D345" s="22"/>
      <c r="E345" s="22"/>
      <c r="F345" s="22"/>
    </row>
    <row r="346" spans="1:6" ht="19.5" customHeight="1">
      <c r="A346" s="21"/>
      <c r="B346" s="135"/>
      <c r="C346" s="22"/>
      <c r="D346" s="22"/>
      <c r="E346" s="22"/>
      <c r="F346" s="22"/>
    </row>
    <row r="347" spans="1:6" ht="19.5" customHeight="1">
      <c r="A347" s="21"/>
      <c r="B347" s="135"/>
      <c r="C347" s="22"/>
      <c r="D347" s="22"/>
      <c r="E347" s="22"/>
      <c r="F347" s="22"/>
    </row>
    <row r="348" spans="1:6" ht="19.5" customHeight="1">
      <c r="A348" s="21"/>
      <c r="B348" s="135"/>
      <c r="C348" s="22"/>
      <c r="D348" s="22"/>
      <c r="E348" s="22"/>
      <c r="F348" s="22"/>
    </row>
    <row r="349" spans="1:6" ht="19.5" customHeight="1">
      <c r="A349" s="21"/>
      <c r="B349" s="135"/>
      <c r="C349" s="22"/>
      <c r="D349" s="22"/>
      <c r="E349" s="22"/>
      <c r="F349" s="22"/>
    </row>
    <row r="350" spans="1:6" ht="19.5" customHeight="1">
      <c r="A350" s="21"/>
      <c r="B350" s="135"/>
      <c r="C350" s="22"/>
      <c r="D350" s="22"/>
      <c r="E350" s="22"/>
      <c r="F350" s="22"/>
    </row>
    <row r="351" spans="1:6" ht="19.5" customHeight="1">
      <c r="A351" s="21"/>
      <c r="B351" s="135"/>
      <c r="C351" s="22"/>
      <c r="D351" s="22"/>
      <c r="E351" s="22"/>
      <c r="F351" s="22"/>
    </row>
    <row r="352" spans="1:6" ht="19.5" customHeight="1">
      <c r="A352" s="21"/>
      <c r="B352" s="135"/>
      <c r="C352" s="22"/>
      <c r="D352" s="22"/>
      <c r="E352" s="22"/>
      <c r="F352" s="22"/>
    </row>
    <row r="353" spans="1:6" ht="19.5" customHeight="1">
      <c r="A353" s="21"/>
      <c r="B353" s="135"/>
      <c r="C353" s="22"/>
      <c r="D353" s="22"/>
      <c r="E353" s="22"/>
      <c r="F353" s="22"/>
    </row>
    <row r="354" spans="1:6" ht="19.5" customHeight="1">
      <c r="A354" s="21"/>
      <c r="B354" s="135"/>
      <c r="C354" s="22"/>
      <c r="D354" s="22"/>
      <c r="E354" s="22"/>
      <c r="F354" s="22"/>
    </row>
    <row r="355" spans="1:6" ht="19.5" customHeight="1">
      <c r="A355" s="21"/>
      <c r="B355" s="135"/>
      <c r="C355" s="22"/>
      <c r="D355" s="22"/>
      <c r="E355" s="22"/>
      <c r="F355" s="22"/>
    </row>
    <row r="356" spans="1:6" ht="19.5" customHeight="1">
      <c r="A356" s="21"/>
      <c r="B356" s="135"/>
      <c r="C356" s="22"/>
      <c r="D356" s="22"/>
      <c r="E356" s="22"/>
      <c r="F356" s="22"/>
    </row>
    <row r="357" spans="1:6" ht="19.5" customHeight="1">
      <c r="A357" s="21"/>
      <c r="B357" s="135"/>
      <c r="C357" s="22"/>
      <c r="D357" s="22"/>
      <c r="E357" s="22"/>
      <c r="F357" s="22"/>
    </row>
    <row r="358" spans="1:6" ht="19.5" customHeight="1">
      <c r="A358" s="21"/>
      <c r="B358" s="135"/>
      <c r="C358" s="22"/>
      <c r="D358" s="22"/>
      <c r="E358" s="22"/>
      <c r="F358" s="22"/>
    </row>
    <row r="359" spans="1:6" ht="19.5" customHeight="1">
      <c r="A359" s="21"/>
      <c r="B359" s="135"/>
      <c r="C359" s="22"/>
      <c r="D359" s="22"/>
      <c r="E359" s="22"/>
      <c r="F359" s="22"/>
    </row>
    <row r="360" spans="1:6" ht="19.5" customHeight="1">
      <c r="A360" s="21"/>
      <c r="B360" s="135"/>
      <c r="C360" s="22"/>
      <c r="D360" s="22"/>
      <c r="E360" s="22"/>
      <c r="F360" s="22"/>
    </row>
    <row r="361" spans="1:6" ht="19.5" customHeight="1">
      <c r="A361" s="21"/>
      <c r="B361" s="135"/>
      <c r="C361" s="22"/>
      <c r="D361" s="22"/>
      <c r="E361" s="22"/>
      <c r="F361" s="22"/>
    </row>
    <row r="362" spans="1:6" ht="19.5" customHeight="1">
      <c r="A362" s="21"/>
      <c r="B362" s="135"/>
      <c r="C362" s="22"/>
      <c r="D362" s="22"/>
      <c r="E362" s="22"/>
      <c r="F362" s="22"/>
    </row>
    <row r="363" spans="1:6" ht="19.5" customHeight="1">
      <c r="A363" s="21"/>
      <c r="B363" s="135"/>
      <c r="C363" s="22"/>
      <c r="D363" s="22"/>
      <c r="E363" s="22"/>
      <c r="F363" s="22"/>
    </row>
    <row r="364" spans="1:6" ht="19.5" customHeight="1">
      <c r="A364" s="21"/>
      <c r="B364" s="135"/>
      <c r="C364" s="22"/>
      <c r="D364" s="22"/>
      <c r="E364" s="22"/>
      <c r="F364" s="22"/>
    </row>
    <row r="365" spans="1:6" ht="19.5" customHeight="1">
      <c r="A365" s="21"/>
      <c r="B365" s="135"/>
      <c r="C365" s="22"/>
      <c r="D365" s="22"/>
      <c r="E365" s="22"/>
      <c r="F365" s="22"/>
    </row>
    <row r="366" spans="1:6" ht="19.5" customHeight="1">
      <c r="A366" s="21"/>
      <c r="B366" s="135"/>
      <c r="C366" s="22"/>
      <c r="D366" s="22"/>
      <c r="E366" s="22"/>
      <c r="F366" s="22"/>
    </row>
    <row r="367" spans="1:6" ht="19.5" customHeight="1">
      <c r="A367" s="21"/>
      <c r="B367" s="135"/>
      <c r="C367" s="22"/>
      <c r="D367" s="22"/>
      <c r="E367" s="22"/>
      <c r="F367" s="22"/>
    </row>
    <row r="368" spans="1:6" ht="19.5" customHeight="1">
      <c r="A368" s="21"/>
      <c r="B368" s="135"/>
      <c r="C368" s="22"/>
      <c r="D368" s="22"/>
      <c r="E368" s="22"/>
      <c r="F368" s="22"/>
    </row>
    <row r="369" spans="1:6" ht="19.5" customHeight="1">
      <c r="A369" s="21"/>
      <c r="B369" s="135"/>
      <c r="C369" s="22"/>
      <c r="D369" s="22"/>
      <c r="E369" s="22"/>
      <c r="F369" s="22"/>
    </row>
    <row r="370" spans="1:6" ht="19.5" customHeight="1">
      <c r="A370" s="21"/>
      <c r="B370" s="135"/>
      <c r="C370" s="22"/>
      <c r="D370" s="22"/>
      <c r="E370" s="22"/>
      <c r="F370" s="22"/>
    </row>
    <row r="371" spans="1:6" ht="19.5" customHeight="1">
      <c r="A371" s="21"/>
      <c r="B371" s="135"/>
      <c r="C371" s="22"/>
      <c r="D371" s="22"/>
      <c r="E371" s="22"/>
      <c r="F371" s="22"/>
    </row>
    <row r="372" spans="1:6" ht="19.5" customHeight="1">
      <c r="A372" s="21"/>
      <c r="B372" s="135"/>
      <c r="C372" s="22"/>
      <c r="D372" s="22"/>
      <c r="E372" s="22"/>
      <c r="F372" s="22"/>
    </row>
    <row r="373" spans="1:6" ht="19.5" customHeight="1">
      <c r="A373" s="21"/>
      <c r="B373" s="135"/>
      <c r="C373" s="22"/>
      <c r="D373" s="22"/>
      <c r="E373" s="22"/>
      <c r="F373" s="22"/>
    </row>
    <row r="374" spans="1:6" ht="19.5" customHeight="1">
      <c r="A374" s="21"/>
      <c r="B374" s="135"/>
      <c r="C374" s="22"/>
      <c r="D374" s="22"/>
      <c r="E374" s="22"/>
      <c r="F374" s="22"/>
    </row>
    <row r="375" spans="1:6" ht="19.5" customHeight="1">
      <c r="A375" s="21"/>
      <c r="B375" s="135"/>
      <c r="C375" s="22"/>
      <c r="D375" s="22"/>
      <c r="E375" s="22"/>
      <c r="F375" s="22"/>
    </row>
    <row r="376" spans="1:6" ht="19.5" customHeight="1">
      <c r="A376" s="21"/>
      <c r="B376" s="135"/>
      <c r="C376" s="22"/>
      <c r="D376" s="22"/>
      <c r="E376" s="22"/>
      <c r="F376" s="22"/>
    </row>
    <row r="377" spans="1:6" ht="19.5" customHeight="1">
      <c r="A377" s="21"/>
      <c r="B377" s="135"/>
      <c r="C377" s="22"/>
      <c r="D377" s="22"/>
      <c r="E377" s="22"/>
      <c r="F377" s="22"/>
    </row>
    <row r="378" spans="1:6" ht="19.5" customHeight="1">
      <c r="A378" s="21"/>
      <c r="B378" s="135"/>
      <c r="C378" s="22"/>
      <c r="D378" s="22"/>
      <c r="E378" s="22"/>
      <c r="F378" s="22"/>
    </row>
    <row r="379" spans="1:6" ht="19.5" customHeight="1">
      <c r="A379" s="21"/>
      <c r="B379" s="135"/>
      <c r="C379" s="22"/>
      <c r="D379" s="22"/>
      <c r="E379" s="22"/>
      <c r="F379" s="22"/>
    </row>
    <row r="380" spans="1:6" ht="19.5" customHeight="1">
      <c r="A380" s="21"/>
      <c r="B380" s="135"/>
      <c r="C380" s="22"/>
      <c r="D380" s="22"/>
      <c r="E380" s="22"/>
      <c r="F380" s="22"/>
    </row>
    <row r="381" spans="1:6" ht="19.5" customHeight="1">
      <c r="A381" s="21"/>
      <c r="B381" s="135"/>
      <c r="C381" s="22"/>
      <c r="D381" s="22"/>
      <c r="E381" s="22"/>
      <c r="F381" s="22"/>
    </row>
    <row r="382" spans="1:6" ht="19.5" customHeight="1">
      <c r="A382" s="21"/>
      <c r="B382" s="135"/>
      <c r="C382" s="22"/>
      <c r="D382" s="22"/>
      <c r="E382" s="22"/>
      <c r="F382" s="22"/>
    </row>
    <row r="383" spans="1:6" ht="19.5" customHeight="1">
      <c r="A383" s="21"/>
      <c r="B383" s="135"/>
      <c r="C383" s="22"/>
      <c r="D383" s="22"/>
      <c r="E383" s="22"/>
      <c r="F383" s="22"/>
    </row>
    <row r="384" spans="1:6" ht="19.5" customHeight="1">
      <c r="A384" s="21"/>
      <c r="B384" s="135"/>
      <c r="C384" s="22"/>
      <c r="D384" s="22"/>
      <c r="E384" s="22"/>
      <c r="F384" s="22"/>
    </row>
    <row r="385" spans="1:6" ht="19.5" customHeight="1">
      <c r="A385" s="21"/>
      <c r="B385" s="135"/>
      <c r="C385" s="22"/>
      <c r="D385" s="22"/>
      <c r="E385" s="22"/>
      <c r="F385" s="22"/>
    </row>
    <row r="386" spans="1:6" ht="19.5" customHeight="1">
      <c r="A386" s="21"/>
      <c r="B386" s="135"/>
      <c r="C386" s="22"/>
      <c r="D386" s="22"/>
      <c r="E386" s="22"/>
      <c r="F386" s="22"/>
    </row>
    <row r="387" spans="1:6" ht="19.5" customHeight="1">
      <c r="A387" s="21"/>
      <c r="B387" s="135"/>
      <c r="C387" s="22"/>
      <c r="D387" s="22"/>
      <c r="E387" s="22"/>
      <c r="F387" s="22"/>
    </row>
    <row r="388" spans="1:6" ht="19.5" customHeight="1">
      <c r="A388" s="21"/>
      <c r="B388" s="135"/>
      <c r="C388" s="22"/>
      <c r="D388" s="22"/>
      <c r="E388" s="22"/>
      <c r="F388" s="22"/>
    </row>
    <row r="389" spans="1:6" ht="19.5" customHeight="1">
      <c r="A389" s="21"/>
      <c r="B389" s="135"/>
      <c r="C389" s="22"/>
      <c r="D389" s="22"/>
      <c r="E389" s="22"/>
      <c r="F389" s="22"/>
    </row>
    <row r="390" spans="1:6" ht="19.5" customHeight="1">
      <c r="A390" s="21"/>
      <c r="B390" s="135"/>
      <c r="C390" s="22"/>
      <c r="D390" s="22"/>
      <c r="E390" s="22"/>
      <c r="F390" s="22"/>
    </row>
    <row r="391" spans="1:6" ht="19.5" customHeight="1">
      <c r="A391" s="21"/>
      <c r="B391" s="135"/>
      <c r="C391" s="22"/>
      <c r="D391" s="22"/>
      <c r="E391" s="22"/>
      <c r="F391" s="22"/>
    </row>
    <row r="392" spans="1:6" ht="19.5" customHeight="1">
      <c r="A392" s="21"/>
      <c r="B392" s="135"/>
      <c r="C392" s="22"/>
      <c r="D392" s="22"/>
      <c r="E392" s="22"/>
      <c r="F392" s="22"/>
    </row>
    <row r="393" spans="1:6" ht="19.5" customHeight="1">
      <c r="A393" s="21"/>
      <c r="B393" s="135"/>
      <c r="C393" s="22"/>
      <c r="D393" s="22"/>
      <c r="E393" s="22"/>
      <c r="F393" s="22"/>
    </row>
    <row r="394" spans="1:6" ht="19.5" customHeight="1">
      <c r="A394" s="21"/>
      <c r="B394" s="135"/>
      <c r="C394" s="22"/>
      <c r="D394" s="22"/>
      <c r="E394" s="22"/>
      <c r="F394" s="22"/>
    </row>
    <row r="395" spans="1:6" ht="19.5" customHeight="1">
      <c r="A395" s="21"/>
      <c r="B395" s="135"/>
      <c r="C395" s="22"/>
      <c r="D395" s="22"/>
      <c r="E395" s="22"/>
      <c r="F395" s="22"/>
    </row>
    <row r="396" spans="1:6" ht="19.5" customHeight="1">
      <c r="A396" s="21"/>
      <c r="B396" s="135"/>
      <c r="C396" s="22"/>
      <c r="D396" s="22"/>
      <c r="E396" s="22"/>
      <c r="F396" s="22"/>
    </row>
    <row r="397" spans="1:6" ht="19.5" customHeight="1">
      <c r="A397" s="21"/>
      <c r="B397" s="135"/>
      <c r="C397" s="22"/>
      <c r="D397" s="22"/>
      <c r="E397" s="22"/>
      <c r="F397" s="22"/>
    </row>
    <row r="398" spans="1:6" ht="19.5" customHeight="1">
      <c r="A398" s="21"/>
      <c r="B398" s="135"/>
      <c r="C398" s="22"/>
      <c r="D398" s="22"/>
      <c r="E398" s="22"/>
      <c r="F398" s="22"/>
    </row>
    <row r="399" spans="1:6" ht="19.5" customHeight="1">
      <c r="A399" s="21"/>
      <c r="B399" s="135"/>
      <c r="C399" s="22"/>
      <c r="D399" s="22"/>
      <c r="E399" s="22"/>
      <c r="F399" s="22"/>
    </row>
    <row r="400" spans="1:6" ht="19.5" customHeight="1">
      <c r="A400" s="21"/>
      <c r="B400" s="135"/>
      <c r="C400" s="22"/>
      <c r="D400" s="22"/>
      <c r="E400" s="22"/>
      <c r="F400" s="22"/>
    </row>
  </sheetData>
  <sheetProtection/>
  <mergeCells count="7">
    <mergeCell ref="C4:G4"/>
    <mergeCell ref="C5:G5"/>
    <mergeCell ref="C2:G2"/>
    <mergeCell ref="E1:G1"/>
    <mergeCell ref="B7:G7"/>
    <mergeCell ref="B8:G8"/>
    <mergeCell ref="C3:G3"/>
  </mergeCells>
  <printOptions/>
  <pageMargins left="0.7086614173228347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F400"/>
  <sheetViews>
    <sheetView zoomScalePageLayoutView="0" workbookViewId="0" topLeftCell="B1">
      <selection activeCell="B13" sqref="B13"/>
    </sheetView>
  </sheetViews>
  <sheetFormatPr defaultColWidth="8.7109375" defaultRowHeight="19.5" customHeight="1"/>
  <cols>
    <col min="1" max="1" width="7.421875" style="4" hidden="1" customWidth="1"/>
    <col min="2" max="2" width="53.421875" style="121" customWidth="1"/>
    <col min="3" max="3" width="5.8515625" style="33" customWidth="1"/>
    <col min="4" max="4" width="5.7109375" style="5" customWidth="1"/>
    <col min="5" max="5" width="5.421875" style="5" customWidth="1"/>
    <col min="6" max="6" width="9.00390625" style="5" customWidth="1"/>
    <col min="7" max="7" width="5.140625" style="5" customWidth="1"/>
    <col min="8" max="8" width="9.28125" style="6" customWidth="1"/>
    <col min="9" max="16384" width="8.7109375" style="6" customWidth="1"/>
  </cols>
  <sheetData>
    <row r="1" spans="2:9" s="2" customFormat="1" ht="19.5" customHeight="1">
      <c r="B1" s="143"/>
      <c r="C1" s="32"/>
      <c r="D1" s="144"/>
      <c r="E1" s="144"/>
      <c r="F1" s="157" t="s">
        <v>222</v>
      </c>
      <c r="G1" s="165"/>
      <c r="H1" s="166"/>
      <c r="I1" s="46"/>
    </row>
    <row r="2" spans="2:9" s="2" customFormat="1" ht="19.5" customHeight="1">
      <c r="B2" s="120" t="s">
        <v>10</v>
      </c>
      <c r="C2" s="162" t="s">
        <v>96</v>
      </c>
      <c r="D2" s="163"/>
      <c r="E2" s="163"/>
      <c r="F2" s="163"/>
      <c r="G2" s="163"/>
      <c r="H2" s="163"/>
      <c r="I2" s="46"/>
    </row>
    <row r="3" spans="2:9" s="2" customFormat="1" ht="17.25" customHeight="1">
      <c r="B3" s="120"/>
      <c r="C3" s="162" t="s">
        <v>47</v>
      </c>
      <c r="D3" s="163"/>
      <c r="E3" s="163"/>
      <c r="F3" s="163"/>
      <c r="G3" s="163"/>
      <c r="H3" s="163"/>
      <c r="I3" s="46"/>
    </row>
    <row r="4" spans="2:9" s="2" customFormat="1" ht="17.25" customHeight="1">
      <c r="B4" s="120"/>
      <c r="C4" s="164" t="s">
        <v>15</v>
      </c>
      <c r="D4" s="163"/>
      <c r="E4" s="163"/>
      <c r="F4" s="163"/>
      <c r="G4" s="163"/>
      <c r="H4" s="163"/>
      <c r="I4" s="46"/>
    </row>
    <row r="5" spans="2:9" s="2" customFormat="1" ht="17.25" customHeight="1">
      <c r="B5" s="120"/>
      <c r="C5" s="155" t="s">
        <v>300</v>
      </c>
      <c r="D5" s="163"/>
      <c r="E5" s="163"/>
      <c r="F5" s="163"/>
      <c r="G5" s="163"/>
      <c r="H5" s="163"/>
      <c r="I5" s="46"/>
    </row>
    <row r="6" spans="2:9" s="2" customFormat="1" ht="19.5" customHeight="1">
      <c r="B6" s="120"/>
      <c r="C6" s="32"/>
      <c r="D6" s="3"/>
      <c r="E6" s="37"/>
      <c r="F6" s="38"/>
      <c r="G6" s="145"/>
      <c r="H6" s="146"/>
      <c r="I6" s="46"/>
    </row>
    <row r="7" spans="2:9" s="48" customFormat="1" ht="19.5" customHeight="1">
      <c r="B7" s="167" t="s">
        <v>17</v>
      </c>
      <c r="C7" s="167"/>
      <c r="D7" s="166"/>
      <c r="E7" s="166"/>
      <c r="F7" s="166"/>
      <c r="G7" s="166"/>
      <c r="H7" s="166"/>
      <c r="I7" s="49"/>
    </row>
    <row r="8" spans="2:9" s="48" customFormat="1" ht="19.5" customHeight="1">
      <c r="B8" s="161" t="s">
        <v>292</v>
      </c>
      <c r="C8" s="161"/>
      <c r="D8" s="159"/>
      <c r="E8" s="159"/>
      <c r="F8" s="159"/>
      <c r="G8" s="159"/>
      <c r="H8" s="159"/>
      <c r="I8" s="49"/>
    </row>
    <row r="9" ht="19.5" customHeight="1" thickBot="1"/>
    <row r="10" spans="1:8" ht="51" customHeight="1" thickBot="1">
      <c r="A10" s="50" t="s">
        <v>16</v>
      </c>
      <c r="B10" s="122" t="s">
        <v>0</v>
      </c>
      <c r="C10" s="7" t="s">
        <v>213</v>
      </c>
      <c r="D10" s="8" t="s">
        <v>214</v>
      </c>
      <c r="E10" s="8" t="s">
        <v>126</v>
      </c>
      <c r="F10" s="8" t="s">
        <v>215</v>
      </c>
      <c r="G10" s="8" t="s">
        <v>127</v>
      </c>
      <c r="H10" s="9" t="s">
        <v>92</v>
      </c>
    </row>
    <row r="11" spans="1:8" s="39" customFormat="1" ht="19.5" customHeight="1" thickBot="1">
      <c r="A11" s="51">
        <v>1</v>
      </c>
      <c r="B11" s="109" t="s">
        <v>14</v>
      </c>
      <c r="C11" s="34"/>
      <c r="D11" s="29"/>
      <c r="E11" s="29"/>
      <c r="F11" s="29"/>
      <c r="G11" s="29"/>
      <c r="H11" s="10">
        <f>SUM(H12)</f>
        <v>95090.2</v>
      </c>
    </row>
    <row r="12" spans="1:8" s="39" customFormat="1" ht="28.5" customHeight="1">
      <c r="A12" s="14"/>
      <c r="B12" s="123" t="s">
        <v>23</v>
      </c>
      <c r="C12" s="34">
        <v>901</v>
      </c>
      <c r="D12" s="29"/>
      <c r="E12" s="29"/>
      <c r="F12" s="29"/>
      <c r="G12" s="29"/>
      <c r="H12" s="10">
        <f>SUM(H13+H72+H79+H96+H124+H199+H205+H229+H257+H265+H271)</f>
        <v>95090.2</v>
      </c>
    </row>
    <row r="13" spans="1:8" s="39" customFormat="1" ht="19.5" customHeight="1">
      <c r="A13" s="52"/>
      <c r="B13" s="124" t="s">
        <v>49</v>
      </c>
      <c r="C13" s="53" t="s">
        <v>31</v>
      </c>
      <c r="D13" s="29" t="s">
        <v>33</v>
      </c>
      <c r="E13" s="29" t="s">
        <v>34</v>
      </c>
      <c r="F13" s="29"/>
      <c r="G13" s="29"/>
      <c r="H13" s="10">
        <f>SUM(H14+H26+H46+H51+H56)</f>
        <v>17767.1</v>
      </c>
    </row>
    <row r="14" spans="1:8" s="39" customFormat="1" ht="69.75" customHeight="1">
      <c r="A14" s="52"/>
      <c r="B14" s="125" t="s">
        <v>78</v>
      </c>
      <c r="C14" s="53" t="s">
        <v>31</v>
      </c>
      <c r="D14" s="29" t="s">
        <v>33</v>
      </c>
      <c r="E14" s="29" t="s">
        <v>35</v>
      </c>
      <c r="F14" s="29"/>
      <c r="G14" s="29"/>
      <c r="H14" s="10">
        <f>SUM(H15)</f>
        <v>1364.1</v>
      </c>
    </row>
    <row r="15" spans="1:8" s="39" customFormat="1" ht="29.25" customHeight="1">
      <c r="A15" s="52"/>
      <c r="B15" s="31" t="s">
        <v>105</v>
      </c>
      <c r="C15" s="54" t="s">
        <v>31</v>
      </c>
      <c r="D15" s="15" t="s">
        <v>33</v>
      </c>
      <c r="E15" s="15" t="s">
        <v>35</v>
      </c>
      <c r="F15" s="15" t="s">
        <v>51</v>
      </c>
      <c r="G15" s="15"/>
      <c r="H15" s="11">
        <f>SUM(H16)</f>
        <v>1364.1</v>
      </c>
    </row>
    <row r="16" spans="1:8" s="39" customFormat="1" ht="46.5" customHeight="1">
      <c r="A16" s="52"/>
      <c r="B16" s="31" t="s">
        <v>128</v>
      </c>
      <c r="C16" s="54" t="s">
        <v>31</v>
      </c>
      <c r="D16" s="15" t="s">
        <v>33</v>
      </c>
      <c r="E16" s="15" t="s">
        <v>35</v>
      </c>
      <c r="F16" s="15" t="s">
        <v>52</v>
      </c>
      <c r="G16" s="15"/>
      <c r="H16" s="11">
        <f>SUM(H17+H21+H23)</f>
        <v>1364.1</v>
      </c>
    </row>
    <row r="17" spans="1:8" s="39" customFormat="1" ht="39.75" customHeight="1">
      <c r="A17" s="52"/>
      <c r="B17" s="31" t="s">
        <v>53</v>
      </c>
      <c r="C17" s="54" t="s">
        <v>31</v>
      </c>
      <c r="D17" s="15" t="s">
        <v>33</v>
      </c>
      <c r="E17" s="15" t="s">
        <v>35</v>
      </c>
      <c r="F17" s="15" t="s">
        <v>54</v>
      </c>
      <c r="G17" s="15"/>
      <c r="H17" s="11">
        <f>SUM(H18:H20)</f>
        <v>1098.5</v>
      </c>
    </row>
    <row r="18" spans="1:8" s="39" customFormat="1" ht="38.25" customHeight="1" hidden="1">
      <c r="A18" s="52"/>
      <c r="B18" s="31" t="s">
        <v>107</v>
      </c>
      <c r="C18" s="54" t="s">
        <v>31</v>
      </c>
      <c r="D18" s="15" t="s">
        <v>33</v>
      </c>
      <c r="E18" s="15" t="s">
        <v>35</v>
      </c>
      <c r="F18" s="15" t="s">
        <v>54</v>
      </c>
      <c r="G18" s="15" t="s">
        <v>108</v>
      </c>
      <c r="H18" s="11"/>
    </row>
    <row r="19" spans="1:8" s="39" customFormat="1" ht="37.5" customHeight="1">
      <c r="A19" s="52"/>
      <c r="B19" s="31" t="s">
        <v>109</v>
      </c>
      <c r="C19" s="54" t="s">
        <v>31</v>
      </c>
      <c r="D19" s="15" t="s">
        <v>33</v>
      </c>
      <c r="E19" s="15" t="s">
        <v>35</v>
      </c>
      <c r="F19" s="15" t="s">
        <v>54</v>
      </c>
      <c r="G19" s="15" t="s">
        <v>110</v>
      </c>
      <c r="H19" s="11">
        <f>SUM('распр.б.а.13'!G19)</f>
        <v>1092.5</v>
      </c>
    </row>
    <row r="20" spans="1:8" s="39" customFormat="1" ht="18" customHeight="1">
      <c r="A20" s="52"/>
      <c r="B20" s="31" t="s">
        <v>111</v>
      </c>
      <c r="C20" s="54" t="s">
        <v>31</v>
      </c>
      <c r="D20" s="15" t="s">
        <v>33</v>
      </c>
      <c r="E20" s="15" t="s">
        <v>35</v>
      </c>
      <c r="F20" s="15" t="s">
        <v>54</v>
      </c>
      <c r="G20" s="15" t="s">
        <v>112</v>
      </c>
      <c r="H20" s="11">
        <f>SUM('распр.б.а.13'!G20)</f>
        <v>6</v>
      </c>
    </row>
    <row r="21" spans="1:8" s="39" customFormat="1" ht="48" customHeight="1">
      <c r="A21" s="52"/>
      <c r="B21" s="126" t="s">
        <v>289</v>
      </c>
      <c r="C21" s="54" t="s">
        <v>31</v>
      </c>
      <c r="D21" s="15" t="s">
        <v>33</v>
      </c>
      <c r="E21" s="15" t="s">
        <v>35</v>
      </c>
      <c r="F21" s="15" t="s">
        <v>65</v>
      </c>
      <c r="G21" s="15"/>
      <c r="H21" s="11">
        <f>SUM(H22)</f>
        <v>240</v>
      </c>
    </row>
    <row r="22" spans="1:8" s="39" customFormat="1" ht="30.75" customHeight="1">
      <c r="A22" s="52"/>
      <c r="B22" s="31" t="s">
        <v>109</v>
      </c>
      <c r="C22" s="54" t="s">
        <v>31</v>
      </c>
      <c r="D22" s="15" t="s">
        <v>33</v>
      </c>
      <c r="E22" s="15" t="s">
        <v>35</v>
      </c>
      <c r="F22" s="15" t="s">
        <v>65</v>
      </c>
      <c r="G22" s="15" t="s">
        <v>110</v>
      </c>
      <c r="H22" s="11">
        <f>SUM('распр.б.а.13'!G22)</f>
        <v>240</v>
      </c>
    </row>
    <row r="23" spans="1:8" s="39" customFormat="1" ht="117.75" customHeight="1">
      <c r="A23" s="52"/>
      <c r="B23" s="109" t="s">
        <v>9</v>
      </c>
      <c r="C23" s="54" t="s">
        <v>31</v>
      </c>
      <c r="D23" s="15" t="s">
        <v>33</v>
      </c>
      <c r="E23" s="15" t="s">
        <v>35</v>
      </c>
      <c r="F23" s="12" t="s">
        <v>76</v>
      </c>
      <c r="G23" s="12"/>
      <c r="H23" s="11">
        <f>SUM(H24)</f>
        <v>25.6</v>
      </c>
    </row>
    <row r="24" spans="1:8" s="39" customFormat="1" ht="54" customHeight="1">
      <c r="A24" s="52"/>
      <c r="B24" s="109" t="s">
        <v>94</v>
      </c>
      <c r="C24" s="54" t="s">
        <v>31</v>
      </c>
      <c r="D24" s="15" t="s">
        <v>33</v>
      </c>
      <c r="E24" s="15" t="s">
        <v>35</v>
      </c>
      <c r="F24" s="12" t="s">
        <v>79</v>
      </c>
      <c r="G24" s="12"/>
      <c r="H24" s="11">
        <f>SUM(H25)</f>
        <v>25.6</v>
      </c>
    </row>
    <row r="25" spans="1:8" s="39" customFormat="1" ht="19.5" customHeight="1">
      <c r="A25" s="52"/>
      <c r="B25" s="109" t="s">
        <v>8</v>
      </c>
      <c r="C25" s="54" t="s">
        <v>31</v>
      </c>
      <c r="D25" s="15" t="s">
        <v>33</v>
      </c>
      <c r="E25" s="15" t="s">
        <v>35</v>
      </c>
      <c r="F25" s="12" t="s">
        <v>79</v>
      </c>
      <c r="G25" s="12" t="s">
        <v>30</v>
      </c>
      <c r="H25" s="11">
        <v>25.6</v>
      </c>
    </row>
    <row r="26" spans="1:8" s="40" customFormat="1" ht="19.5" customHeight="1">
      <c r="A26" s="13"/>
      <c r="B26" s="125" t="s">
        <v>50</v>
      </c>
      <c r="C26" s="53" t="s">
        <v>31</v>
      </c>
      <c r="D26" s="29" t="s">
        <v>33</v>
      </c>
      <c r="E26" s="29" t="s">
        <v>36</v>
      </c>
      <c r="F26" s="29"/>
      <c r="G26" s="29"/>
      <c r="H26" s="10">
        <f>SUM(H27+H31)</f>
        <v>13307.4</v>
      </c>
    </row>
    <row r="27" spans="1:8" s="40" customFormat="1" ht="75" customHeight="1">
      <c r="A27" s="13"/>
      <c r="B27" s="24" t="s">
        <v>206</v>
      </c>
      <c r="C27" s="54" t="s">
        <v>31</v>
      </c>
      <c r="D27" s="15" t="s">
        <v>33</v>
      </c>
      <c r="E27" s="15" t="s">
        <v>36</v>
      </c>
      <c r="F27" s="25" t="s">
        <v>205</v>
      </c>
      <c r="G27" s="25"/>
      <c r="H27" s="26">
        <f>SUM(H28)</f>
        <v>2000</v>
      </c>
    </row>
    <row r="28" spans="1:8" s="40" customFormat="1" ht="101.25" customHeight="1">
      <c r="A28" s="13"/>
      <c r="B28" s="24" t="s">
        <v>250</v>
      </c>
      <c r="C28" s="54" t="s">
        <v>31</v>
      </c>
      <c r="D28" s="15" t="s">
        <v>33</v>
      </c>
      <c r="E28" s="15" t="s">
        <v>36</v>
      </c>
      <c r="F28" s="25" t="s">
        <v>208</v>
      </c>
      <c r="G28" s="25"/>
      <c r="H28" s="26">
        <f>SUM(H29)</f>
        <v>2000</v>
      </c>
    </row>
    <row r="29" spans="1:8" s="40" customFormat="1" ht="79.5" customHeight="1">
      <c r="A29" s="13"/>
      <c r="B29" s="127" t="s">
        <v>308</v>
      </c>
      <c r="C29" s="54" t="s">
        <v>31</v>
      </c>
      <c r="D29" s="15" t="s">
        <v>33</v>
      </c>
      <c r="E29" s="15" t="s">
        <v>36</v>
      </c>
      <c r="F29" s="25" t="s">
        <v>209</v>
      </c>
      <c r="G29" s="25"/>
      <c r="H29" s="26">
        <f>SUM(H30)</f>
        <v>2000</v>
      </c>
    </row>
    <row r="30" spans="1:8" s="40" customFormat="1" ht="19.5" customHeight="1">
      <c r="A30" s="13"/>
      <c r="B30" s="31" t="s">
        <v>18</v>
      </c>
      <c r="C30" s="54" t="s">
        <v>31</v>
      </c>
      <c r="D30" s="15" t="s">
        <v>33</v>
      </c>
      <c r="E30" s="15" t="s">
        <v>36</v>
      </c>
      <c r="F30" s="25" t="s">
        <v>209</v>
      </c>
      <c r="G30" s="25" t="s">
        <v>142</v>
      </c>
      <c r="H30" s="26">
        <f>SUM('распр.б.а.13'!G30)</f>
        <v>2000</v>
      </c>
    </row>
    <row r="31" spans="1:8" s="41" customFormat="1" ht="37.5" customHeight="1">
      <c r="A31" s="13"/>
      <c r="B31" s="31" t="s">
        <v>105</v>
      </c>
      <c r="C31" s="54" t="s">
        <v>31</v>
      </c>
      <c r="D31" s="15" t="s">
        <v>33</v>
      </c>
      <c r="E31" s="15" t="s">
        <v>36</v>
      </c>
      <c r="F31" s="15" t="s">
        <v>51</v>
      </c>
      <c r="G31" s="15"/>
      <c r="H31" s="11">
        <f>SUM(H32)</f>
        <v>11307.4</v>
      </c>
    </row>
    <row r="32" spans="1:8" s="42" customFormat="1" ht="47.25" customHeight="1">
      <c r="A32" s="14"/>
      <c r="B32" s="31" t="s">
        <v>128</v>
      </c>
      <c r="C32" s="54" t="s">
        <v>31</v>
      </c>
      <c r="D32" s="15" t="s">
        <v>33</v>
      </c>
      <c r="E32" s="15" t="s">
        <v>36</v>
      </c>
      <c r="F32" s="15" t="s">
        <v>52</v>
      </c>
      <c r="G32" s="15"/>
      <c r="H32" s="11">
        <f>SUM(H33+H35+H39+H43)</f>
        <v>11307.4</v>
      </c>
    </row>
    <row r="33" spans="1:8" s="42" customFormat="1" ht="35.25" customHeight="1">
      <c r="A33" s="14"/>
      <c r="B33" s="31" t="s">
        <v>57</v>
      </c>
      <c r="C33" s="54" t="s">
        <v>31</v>
      </c>
      <c r="D33" s="15" t="s">
        <v>33</v>
      </c>
      <c r="E33" s="15" t="s">
        <v>36</v>
      </c>
      <c r="F33" s="15" t="s">
        <v>113</v>
      </c>
      <c r="G33" s="15"/>
      <c r="H33" s="11">
        <f>SUM(H34)</f>
        <v>1127.5</v>
      </c>
    </row>
    <row r="34" spans="1:8" s="42" customFormat="1" ht="36.75" customHeight="1">
      <c r="A34" s="14"/>
      <c r="B34" s="31" t="s">
        <v>107</v>
      </c>
      <c r="C34" s="54" t="s">
        <v>31</v>
      </c>
      <c r="D34" s="15" t="s">
        <v>33</v>
      </c>
      <c r="E34" s="15" t="s">
        <v>36</v>
      </c>
      <c r="F34" s="15" t="s">
        <v>113</v>
      </c>
      <c r="G34" s="15" t="s">
        <v>108</v>
      </c>
      <c r="H34" s="11">
        <f>SUM('распр.б.а.13'!G34)</f>
        <v>1127.5</v>
      </c>
    </row>
    <row r="35" spans="1:8" s="42" customFormat="1" ht="30" customHeight="1">
      <c r="A35" s="14"/>
      <c r="B35" s="31" t="s">
        <v>53</v>
      </c>
      <c r="C35" s="54" t="s">
        <v>31</v>
      </c>
      <c r="D35" s="15" t="s">
        <v>33</v>
      </c>
      <c r="E35" s="15" t="s">
        <v>36</v>
      </c>
      <c r="F35" s="15" t="s">
        <v>54</v>
      </c>
      <c r="G35" s="15"/>
      <c r="H35" s="11">
        <f>SUM(H36:H38)</f>
        <v>9544</v>
      </c>
    </row>
    <row r="36" spans="1:8" s="42" customFormat="1" ht="29.25" customHeight="1">
      <c r="A36" s="14"/>
      <c r="B36" s="31" t="s">
        <v>107</v>
      </c>
      <c r="C36" s="54" t="s">
        <v>31</v>
      </c>
      <c r="D36" s="15" t="s">
        <v>33</v>
      </c>
      <c r="E36" s="15" t="s">
        <v>36</v>
      </c>
      <c r="F36" s="15" t="s">
        <v>54</v>
      </c>
      <c r="G36" s="15" t="s">
        <v>108</v>
      </c>
      <c r="H36" s="11">
        <f>SUM('распр.б.а.13'!G36)</f>
        <v>6594.5</v>
      </c>
    </row>
    <row r="37" spans="1:8" s="42" customFormat="1" ht="36" customHeight="1">
      <c r="A37" s="14"/>
      <c r="B37" s="31" t="s">
        <v>109</v>
      </c>
      <c r="C37" s="54" t="s">
        <v>31</v>
      </c>
      <c r="D37" s="15" t="s">
        <v>33</v>
      </c>
      <c r="E37" s="15" t="s">
        <v>36</v>
      </c>
      <c r="F37" s="15" t="s">
        <v>54</v>
      </c>
      <c r="G37" s="15" t="s">
        <v>110</v>
      </c>
      <c r="H37" s="11">
        <f>SUM('распр.б.а.13'!G37)</f>
        <v>2943</v>
      </c>
    </row>
    <row r="38" spans="1:8" s="42" customFormat="1" ht="26.25" customHeight="1">
      <c r="A38" s="14"/>
      <c r="B38" s="31" t="s">
        <v>111</v>
      </c>
      <c r="C38" s="54" t="s">
        <v>31</v>
      </c>
      <c r="D38" s="15" t="s">
        <v>33</v>
      </c>
      <c r="E38" s="15" t="s">
        <v>36</v>
      </c>
      <c r="F38" s="15" t="s">
        <v>54</v>
      </c>
      <c r="G38" s="15" t="s">
        <v>112</v>
      </c>
      <c r="H38" s="11">
        <f>SUM('распр.б.а.13'!G38)</f>
        <v>6.5</v>
      </c>
    </row>
    <row r="39" spans="1:8" s="42" customFormat="1" ht="50.25" customHeight="1">
      <c r="A39" s="14"/>
      <c r="B39" s="31" t="s">
        <v>80</v>
      </c>
      <c r="C39" s="54" t="s">
        <v>31</v>
      </c>
      <c r="D39" s="15" t="s">
        <v>33</v>
      </c>
      <c r="E39" s="15" t="s">
        <v>36</v>
      </c>
      <c r="F39" s="15" t="s">
        <v>58</v>
      </c>
      <c r="G39" s="15"/>
      <c r="H39" s="11">
        <f>SUM(H40+H41+H42)</f>
        <v>513.1</v>
      </c>
    </row>
    <row r="40" spans="1:8" s="42" customFormat="1" ht="30" customHeight="1">
      <c r="A40" s="14"/>
      <c r="B40" s="31" t="s">
        <v>107</v>
      </c>
      <c r="C40" s="54" t="s">
        <v>31</v>
      </c>
      <c r="D40" s="15" t="s">
        <v>33</v>
      </c>
      <c r="E40" s="15" t="s">
        <v>36</v>
      </c>
      <c r="F40" s="15" t="s">
        <v>58</v>
      </c>
      <c r="G40" s="15" t="s">
        <v>108</v>
      </c>
      <c r="H40" s="11">
        <f>SUM('распр.б.а.13'!G40)</f>
        <v>476.2</v>
      </c>
    </row>
    <row r="41" spans="1:8" s="42" customFormat="1" ht="30.75" customHeight="1" hidden="1">
      <c r="A41" s="14"/>
      <c r="B41" s="31" t="s">
        <v>109</v>
      </c>
      <c r="C41" s="54" t="s">
        <v>31</v>
      </c>
      <c r="D41" s="15" t="s">
        <v>33</v>
      </c>
      <c r="E41" s="15" t="s">
        <v>36</v>
      </c>
      <c r="F41" s="15" t="s">
        <v>58</v>
      </c>
      <c r="G41" s="15" t="s">
        <v>55</v>
      </c>
      <c r="H41" s="11"/>
    </row>
    <row r="42" spans="1:8" s="42" customFormat="1" ht="36" customHeight="1">
      <c r="A42" s="14"/>
      <c r="B42" s="31" t="s">
        <v>56</v>
      </c>
      <c r="C42" s="54" t="s">
        <v>31</v>
      </c>
      <c r="D42" s="15" t="s">
        <v>33</v>
      </c>
      <c r="E42" s="15" t="s">
        <v>36</v>
      </c>
      <c r="F42" s="15" t="s">
        <v>58</v>
      </c>
      <c r="G42" s="12" t="s">
        <v>110</v>
      </c>
      <c r="H42" s="11">
        <f>SUM('распр.б.а.13'!G42)</f>
        <v>36.9</v>
      </c>
    </row>
    <row r="43" spans="1:8" s="42" customFormat="1" ht="115.5" customHeight="1">
      <c r="A43" s="14"/>
      <c r="B43" s="109" t="s">
        <v>9</v>
      </c>
      <c r="C43" s="54" t="s">
        <v>31</v>
      </c>
      <c r="D43" s="15" t="s">
        <v>33</v>
      </c>
      <c r="E43" s="15" t="s">
        <v>36</v>
      </c>
      <c r="F43" s="15" t="s">
        <v>76</v>
      </c>
      <c r="G43" s="12"/>
      <c r="H43" s="11">
        <f>SUM(H44)</f>
        <v>122.8</v>
      </c>
    </row>
    <row r="44" spans="1:8" s="42" customFormat="1" ht="49.5" customHeight="1">
      <c r="A44" s="14"/>
      <c r="B44" s="109" t="s">
        <v>48</v>
      </c>
      <c r="C44" s="54" t="s">
        <v>31</v>
      </c>
      <c r="D44" s="12" t="s">
        <v>33</v>
      </c>
      <c r="E44" s="12" t="s">
        <v>36</v>
      </c>
      <c r="F44" s="12" t="s">
        <v>77</v>
      </c>
      <c r="G44" s="12"/>
      <c r="H44" s="11">
        <f>SUM(H45)</f>
        <v>122.8</v>
      </c>
    </row>
    <row r="45" spans="1:8" s="42" customFormat="1" ht="19.5" customHeight="1">
      <c r="A45" s="14"/>
      <c r="B45" s="109" t="s">
        <v>8</v>
      </c>
      <c r="C45" s="54" t="s">
        <v>31</v>
      </c>
      <c r="D45" s="15" t="s">
        <v>33</v>
      </c>
      <c r="E45" s="15" t="s">
        <v>36</v>
      </c>
      <c r="F45" s="12" t="s">
        <v>77</v>
      </c>
      <c r="G45" s="15" t="s">
        <v>30</v>
      </c>
      <c r="H45" s="11">
        <f>SUM('распр.б.а.13'!G45)</f>
        <v>122.8</v>
      </c>
    </row>
    <row r="46" spans="1:8" s="42" customFormat="1" ht="28.5" customHeight="1">
      <c r="A46" s="14"/>
      <c r="B46" s="125" t="s">
        <v>81</v>
      </c>
      <c r="C46" s="53" t="s">
        <v>31</v>
      </c>
      <c r="D46" s="29" t="s">
        <v>33</v>
      </c>
      <c r="E46" s="29" t="s">
        <v>45</v>
      </c>
      <c r="F46" s="29"/>
      <c r="G46" s="29"/>
      <c r="H46" s="10">
        <f>SUM(H47)</f>
        <v>100</v>
      </c>
    </row>
    <row r="47" spans="1:8" s="42" customFormat="1" ht="33.75" customHeight="1">
      <c r="A47" s="14"/>
      <c r="B47" s="31" t="s">
        <v>105</v>
      </c>
      <c r="C47" s="54" t="s">
        <v>31</v>
      </c>
      <c r="D47" s="15" t="s">
        <v>33</v>
      </c>
      <c r="E47" s="15" t="s">
        <v>45</v>
      </c>
      <c r="F47" s="15" t="s">
        <v>51</v>
      </c>
      <c r="G47" s="15"/>
      <c r="H47" s="11">
        <f>SUM(H48)</f>
        <v>100</v>
      </c>
    </row>
    <row r="48" spans="1:8" s="42" customFormat="1" ht="47.25" customHeight="1">
      <c r="A48" s="14"/>
      <c r="B48" s="31" t="s">
        <v>128</v>
      </c>
      <c r="C48" s="54" t="s">
        <v>31</v>
      </c>
      <c r="D48" s="15" t="s">
        <v>33</v>
      </c>
      <c r="E48" s="15" t="s">
        <v>45</v>
      </c>
      <c r="F48" s="15" t="s">
        <v>52</v>
      </c>
      <c r="G48" s="15"/>
      <c r="H48" s="11">
        <f>SUM(H49)</f>
        <v>100</v>
      </c>
    </row>
    <row r="49" spans="1:8" s="42" customFormat="1" ht="34.5" customHeight="1">
      <c r="A49" s="14"/>
      <c r="B49" s="31" t="s">
        <v>114</v>
      </c>
      <c r="C49" s="54" t="s">
        <v>31</v>
      </c>
      <c r="D49" s="15" t="s">
        <v>33</v>
      </c>
      <c r="E49" s="15" t="s">
        <v>45</v>
      </c>
      <c r="F49" s="15" t="s">
        <v>115</v>
      </c>
      <c r="G49" s="29"/>
      <c r="H49" s="11">
        <f>SUM(H50)</f>
        <v>100</v>
      </c>
    </row>
    <row r="50" spans="1:8" s="42" customFormat="1" ht="33" customHeight="1">
      <c r="A50" s="14"/>
      <c r="B50" s="31" t="s">
        <v>56</v>
      </c>
      <c r="C50" s="54" t="s">
        <v>31</v>
      </c>
      <c r="D50" s="15" t="s">
        <v>33</v>
      </c>
      <c r="E50" s="15" t="s">
        <v>45</v>
      </c>
      <c r="F50" s="15" t="s">
        <v>115</v>
      </c>
      <c r="G50" s="15" t="s">
        <v>110</v>
      </c>
      <c r="H50" s="11">
        <f>SUM('распр.б.а.13'!G50)</f>
        <v>100</v>
      </c>
    </row>
    <row r="51" spans="1:8" s="42" customFormat="1" ht="19.5" customHeight="1">
      <c r="A51" s="14"/>
      <c r="B51" s="125" t="s">
        <v>70</v>
      </c>
      <c r="C51" s="54" t="s">
        <v>31</v>
      </c>
      <c r="D51" s="29" t="s">
        <v>33</v>
      </c>
      <c r="E51" s="29" t="s">
        <v>37</v>
      </c>
      <c r="F51" s="29"/>
      <c r="G51" s="29"/>
      <c r="H51" s="10">
        <f>SUM(H52)</f>
        <v>100</v>
      </c>
    </row>
    <row r="52" spans="1:8" s="42" customFormat="1" ht="36" customHeight="1">
      <c r="A52" s="14"/>
      <c r="B52" s="31" t="s">
        <v>105</v>
      </c>
      <c r="C52" s="54" t="s">
        <v>31</v>
      </c>
      <c r="D52" s="15" t="s">
        <v>33</v>
      </c>
      <c r="E52" s="15" t="s">
        <v>37</v>
      </c>
      <c r="F52" s="15" t="s">
        <v>51</v>
      </c>
      <c r="G52" s="15"/>
      <c r="H52" s="11">
        <f>SUM(H53)</f>
        <v>100</v>
      </c>
    </row>
    <row r="53" spans="1:8" s="42" customFormat="1" ht="47.25" customHeight="1">
      <c r="A53" s="14"/>
      <c r="B53" s="31" t="s">
        <v>128</v>
      </c>
      <c r="C53" s="54" t="s">
        <v>31</v>
      </c>
      <c r="D53" s="15" t="s">
        <v>33</v>
      </c>
      <c r="E53" s="15" t="s">
        <v>37</v>
      </c>
      <c r="F53" s="15" t="s">
        <v>52</v>
      </c>
      <c r="G53" s="15"/>
      <c r="H53" s="11">
        <f>SUM(H54)</f>
        <v>100</v>
      </c>
    </row>
    <row r="54" spans="1:8" s="42" customFormat="1" ht="32.25" customHeight="1">
      <c r="A54" s="14"/>
      <c r="B54" s="31" t="s">
        <v>114</v>
      </c>
      <c r="C54" s="54" t="s">
        <v>31</v>
      </c>
      <c r="D54" s="15" t="s">
        <v>33</v>
      </c>
      <c r="E54" s="15" t="s">
        <v>37</v>
      </c>
      <c r="F54" s="15" t="s">
        <v>115</v>
      </c>
      <c r="G54" s="29"/>
      <c r="H54" s="11">
        <f>SUM(H55)</f>
        <v>100</v>
      </c>
    </row>
    <row r="55" spans="1:8" s="42" customFormat="1" ht="19.5" customHeight="1">
      <c r="A55" s="14"/>
      <c r="B55" s="31" t="s">
        <v>71</v>
      </c>
      <c r="C55" s="54" t="s">
        <v>31</v>
      </c>
      <c r="D55" s="15" t="s">
        <v>33</v>
      </c>
      <c r="E55" s="15" t="s">
        <v>37</v>
      </c>
      <c r="F55" s="15" t="s">
        <v>115</v>
      </c>
      <c r="G55" s="15" t="s">
        <v>72</v>
      </c>
      <c r="H55" s="11">
        <f>SUM('распр.б.а.13'!G55)</f>
        <v>100</v>
      </c>
    </row>
    <row r="56" spans="1:8" s="42" customFormat="1" ht="19.5" customHeight="1">
      <c r="A56" s="14"/>
      <c r="B56" s="125" t="s">
        <v>60</v>
      </c>
      <c r="C56" s="53" t="s">
        <v>31</v>
      </c>
      <c r="D56" s="29" t="s">
        <v>33</v>
      </c>
      <c r="E56" s="29" t="s">
        <v>39</v>
      </c>
      <c r="F56" s="29"/>
      <c r="G56" s="29"/>
      <c r="H56" s="10">
        <f>SUM(H57+H64+H68)</f>
        <v>2895.6</v>
      </c>
    </row>
    <row r="57" spans="1:9" s="42" customFormat="1" ht="19.5" customHeight="1">
      <c r="A57" s="14"/>
      <c r="B57" s="24" t="s">
        <v>196</v>
      </c>
      <c r="C57" s="54" t="s">
        <v>31</v>
      </c>
      <c r="D57" s="15" t="s">
        <v>33</v>
      </c>
      <c r="E57" s="15" t="s">
        <v>39</v>
      </c>
      <c r="F57" s="15" t="s">
        <v>197</v>
      </c>
      <c r="G57" s="15"/>
      <c r="H57" s="11">
        <f>SUM(H58+H60+H62)</f>
        <v>416</v>
      </c>
      <c r="I57" s="23"/>
    </row>
    <row r="58" spans="1:9" s="42" customFormat="1" ht="63.75" customHeight="1">
      <c r="A58" s="14"/>
      <c r="B58" s="24" t="s">
        <v>229</v>
      </c>
      <c r="C58" s="54" t="s">
        <v>31</v>
      </c>
      <c r="D58" s="15" t="s">
        <v>33</v>
      </c>
      <c r="E58" s="15" t="s">
        <v>39</v>
      </c>
      <c r="F58" s="15" t="s">
        <v>230</v>
      </c>
      <c r="G58" s="15"/>
      <c r="H58" s="11">
        <f>SUM(H59)</f>
        <v>125</v>
      </c>
      <c r="I58" s="23"/>
    </row>
    <row r="59" spans="1:9" s="42" customFormat="1" ht="37.5" customHeight="1">
      <c r="A59" s="14"/>
      <c r="B59" s="31" t="s">
        <v>109</v>
      </c>
      <c r="C59" s="54" t="s">
        <v>31</v>
      </c>
      <c r="D59" s="15" t="s">
        <v>33</v>
      </c>
      <c r="E59" s="15" t="s">
        <v>39</v>
      </c>
      <c r="F59" s="15" t="s">
        <v>230</v>
      </c>
      <c r="G59" s="15" t="s">
        <v>110</v>
      </c>
      <c r="H59" s="11">
        <f>SUM('распр.б.а.13'!G59)</f>
        <v>125</v>
      </c>
      <c r="I59" s="23"/>
    </row>
    <row r="60" spans="1:9" s="42" customFormat="1" ht="81" customHeight="1">
      <c r="A60" s="14"/>
      <c r="B60" s="24" t="s">
        <v>231</v>
      </c>
      <c r="C60" s="54" t="s">
        <v>31</v>
      </c>
      <c r="D60" s="15" t="s">
        <v>33</v>
      </c>
      <c r="E60" s="15" t="s">
        <v>39</v>
      </c>
      <c r="F60" s="15" t="s">
        <v>232</v>
      </c>
      <c r="G60" s="15"/>
      <c r="H60" s="11">
        <f>SUM(H61)</f>
        <v>186</v>
      </c>
      <c r="I60" s="23"/>
    </row>
    <row r="61" spans="1:9" s="42" customFormat="1" ht="37.5" customHeight="1">
      <c r="A61" s="14"/>
      <c r="B61" s="31" t="s">
        <v>109</v>
      </c>
      <c r="C61" s="54" t="s">
        <v>31</v>
      </c>
      <c r="D61" s="15" t="s">
        <v>33</v>
      </c>
      <c r="E61" s="15" t="s">
        <v>39</v>
      </c>
      <c r="F61" s="15" t="s">
        <v>232</v>
      </c>
      <c r="G61" s="15" t="s">
        <v>110</v>
      </c>
      <c r="H61" s="11">
        <f>SUM('распр.б.а.13'!G61)</f>
        <v>186</v>
      </c>
      <c r="I61" s="23"/>
    </row>
    <row r="62" spans="1:9" s="42" customFormat="1" ht="45.75" customHeight="1">
      <c r="A62" s="14"/>
      <c r="B62" s="24" t="s">
        <v>234</v>
      </c>
      <c r="C62" s="54" t="s">
        <v>31</v>
      </c>
      <c r="D62" s="15" t="s">
        <v>33</v>
      </c>
      <c r="E62" s="15" t="s">
        <v>39</v>
      </c>
      <c r="F62" s="15" t="s">
        <v>233</v>
      </c>
      <c r="G62" s="15"/>
      <c r="H62" s="11">
        <f>SUM(H63)</f>
        <v>105</v>
      </c>
      <c r="I62" s="23"/>
    </row>
    <row r="63" spans="1:9" s="42" customFormat="1" ht="37.5" customHeight="1">
      <c r="A63" s="14"/>
      <c r="B63" s="31" t="s">
        <v>109</v>
      </c>
      <c r="C63" s="54" t="s">
        <v>31</v>
      </c>
      <c r="D63" s="15" t="s">
        <v>33</v>
      </c>
      <c r="E63" s="15" t="s">
        <v>39</v>
      </c>
      <c r="F63" s="15" t="s">
        <v>233</v>
      </c>
      <c r="G63" s="15" t="s">
        <v>110</v>
      </c>
      <c r="H63" s="11">
        <f>SUM('распр.б.а.13'!G63)</f>
        <v>105</v>
      </c>
      <c r="I63" s="23"/>
    </row>
    <row r="64" spans="1:9" s="42" customFormat="1" ht="63.75" customHeight="1">
      <c r="A64" s="14"/>
      <c r="B64" s="24" t="s">
        <v>206</v>
      </c>
      <c r="C64" s="54" t="s">
        <v>31</v>
      </c>
      <c r="D64" s="15" t="s">
        <v>33</v>
      </c>
      <c r="E64" s="15" t="s">
        <v>39</v>
      </c>
      <c r="F64" s="25" t="s">
        <v>205</v>
      </c>
      <c r="G64" s="25"/>
      <c r="H64" s="26">
        <f>SUM(H65)</f>
        <v>1000</v>
      </c>
      <c r="I64" s="23"/>
    </row>
    <row r="65" spans="1:9" s="42" customFormat="1" ht="99" customHeight="1">
      <c r="A65" s="14"/>
      <c r="B65" s="24" t="s">
        <v>250</v>
      </c>
      <c r="C65" s="54" t="s">
        <v>31</v>
      </c>
      <c r="D65" s="15" t="s">
        <v>33</v>
      </c>
      <c r="E65" s="15" t="s">
        <v>36</v>
      </c>
      <c r="F65" s="25" t="s">
        <v>208</v>
      </c>
      <c r="G65" s="25"/>
      <c r="H65" s="26">
        <f>SUM(H66)</f>
        <v>1000</v>
      </c>
      <c r="I65" s="23"/>
    </row>
    <row r="66" spans="1:9" s="44" customFormat="1" ht="84.75" customHeight="1">
      <c r="A66" s="55"/>
      <c r="B66" s="24" t="s">
        <v>309</v>
      </c>
      <c r="C66" s="54" t="s">
        <v>31</v>
      </c>
      <c r="D66" s="15" t="s">
        <v>33</v>
      </c>
      <c r="E66" s="15" t="s">
        <v>39</v>
      </c>
      <c r="F66" s="25" t="s">
        <v>251</v>
      </c>
      <c r="G66" s="25"/>
      <c r="H66" s="26">
        <f>SUM(H67)</f>
        <v>1000</v>
      </c>
      <c r="I66" s="43"/>
    </row>
    <row r="67" spans="1:9" s="44" customFormat="1" ht="36" customHeight="1">
      <c r="A67" s="55"/>
      <c r="B67" s="31" t="s">
        <v>109</v>
      </c>
      <c r="C67" s="54" t="s">
        <v>31</v>
      </c>
      <c r="D67" s="15" t="s">
        <v>33</v>
      </c>
      <c r="E67" s="15" t="s">
        <v>39</v>
      </c>
      <c r="F67" s="25" t="s">
        <v>251</v>
      </c>
      <c r="G67" s="25" t="s">
        <v>110</v>
      </c>
      <c r="H67" s="26">
        <f>SUM('распр.б.а.13'!G67)</f>
        <v>1000</v>
      </c>
      <c r="I67" s="43"/>
    </row>
    <row r="68" spans="1:8" s="42" customFormat="1" ht="38.25" customHeight="1">
      <c r="A68" s="14"/>
      <c r="B68" s="31" t="s">
        <v>105</v>
      </c>
      <c r="C68" s="54" t="s">
        <v>31</v>
      </c>
      <c r="D68" s="15" t="s">
        <v>33</v>
      </c>
      <c r="E68" s="15" t="s">
        <v>39</v>
      </c>
      <c r="F68" s="15" t="s">
        <v>51</v>
      </c>
      <c r="G68" s="15"/>
      <c r="H68" s="11">
        <f>SUM(H69)</f>
        <v>1479.6</v>
      </c>
    </row>
    <row r="69" spans="1:8" s="42" customFormat="1" ht="48.75" customHeight="1">
      <c r="A69" s="14"/>
      <c r="B69" s="31" t="s">
        <v>128</v>
      </c>
      <c r="C69" s="54" t="s">
        <v>31</v>
      </c>
      <c r="D69" s="15" t="s">
        <v>33</v>
      </c>
      <c r="E69" s="15" t="s">
        <v>39</v>
      </c>
      <c r="F69" s="15" t="s">
        <v>52</v>
      </c>
      <c r="G69" s="15"/>
      <c r="H69" s="11">
        <f>SUM(H70)</f>
        <v>1479.6</v>
      </c>
    </row>
    <row r="70" spans="1:8" s="42" customFormat="1" ht="34.5" customHeight="1">
      <c r="A70" s="14"/>
      <c r="B70" s="31" t="s">
        <v>114</v>
      </c>
      <c r="C70" s="54" t="s">
        <v>31</v>
      </c>
      <c r="D70" s="15" t="s">
        <v>33</v>
      </c>
      <c r="E70" s="15" t="s">
        <v>39</v>
      </c>
      <c r="F70" s="15" t="s">
        <v>115</v>
      </c>
      <c r="G70" s="15"/>
      <c r="H70" s="11">
        <f>SUM(H71)</f>
        <v>1479.6</v>
      </c>
    </row>
    <row r="71" spans="1:8" s="42" customFormat="1" ht="34.5" customHeight="1">
      <c r="A71" s="14"/>
      <c r="B71" s="31" t="s">
        <v>56</v>
      </c>
      <c r="C71" s="54" t="s">
        <v>31</v>
      </c>
      <c r="D71" s="15" t="s">
        <v>33</v>
      </c>
      <c r="E71" s="15" t="s">
        <v>39</v>
      </c>
      <c r="F71" s="15" t="s">
        <v>115</v>
      </c>
      <c r="G71" s="12" t="s">
        <v>110</v>
      </c>
      <c r="H71" s="11">
        <f>SUM('распр.б.а.13'!G71)</f>
        <v>1479.6</v>
      </c>
    </row>
    <row r="72" spans="1:8" s="42" customFormat="1" ht="19.5" customHeight="1">
      <c r="A72" s="14"/>
      <c r="B72" s="125" t="s">
        <v>25</v>
      </c>
      <c r="C72" s="53" t="s">
        <v>31</v>
      </c>
      <c r="D72" s="29" t="s">
        <v>38</v>
      </c>
      <c r="E72" s="29" t="s">
        <v>34</v>
      </c>
      <c r="F72" s="15"/>
      <c r="G72" s="12"/>
      <c r="H72" s="10">
        <f>SUM(H73)</f>
        <v>299.5</v>
      </c>
    </row>
    <row r="73" spans="1:8" s="42" customFormat="1" ht="19.5" customHeight="1">
      <c r="A73" s="14"/>
      <c r="B73" s="125" t="s">
        <v>24</v>
      </c>
      <c r="C73" s="53" t="s">
        <v>31</v>
      </c>
      <c r="D73" s="29" t="s">
        <v>38</v>
      </c>
      <c r="E73" s="29" t="s">
        <v>35</v>
      </c>
      <c r="F73" s="36"/>
      <c r="G73" s="36"/>
      <c r="H73" s="10">
        <f>SUM(H74)</f>
        <v>299.5</v>
      </c>
    </row>
    <row r="74" spans="1:8" s="42" customFormat="1" ht="32.25" customHeight="1">
      <c r="A74" s="14"/>
      <c r="B74" s="31" t="s">
        <v>105</v>
      </c>
      <c r="C74" s="54" t="s">
        <v>31</v>
      </c>
      <c r="D74" s="15" t="s">
        <v>38</v>
      </c>
      <c r="E74" s="15" t="s">
        <v>35</v>
      </c>
      <c r="F74" s="12" t="s">
        <v>51</v>
      </c>
      <c r="G74" s="12"/>
      <c r="H74" s="11">
        <f>SUM(H75)</f>
        <v>299.5</v>
      </c>
    </row>
    <row r="75" spans="1:8" s="42" customFormat="1" ht="45.75" customHeight="1">
      <c r="A75" s="14"/>
      <c r="B75" s="31" t="s">
        <v>128</v>
      </c>
      <c r="C75" s="54" t="s">
        <v>31</v>
      </c>
      <c r="D75" s="15" t="s">
        <v>38</v>
      </c>
      <c r="E75" s="15" t="s">
        <v>35</v>
      </c>
      <c r="F75" s="12" t="s">
        <v>52</v>
      </c>
      <c r="G75" s="12"/>
      <c r="H75" s="11">
        <f>SUM(H76)</f>
        <v>299.5</v>
      </c>
    </row>
    <row r="76" spans="1:8" s="42" customFormat="1" ht="35.25" customHeight="1">
      <c r="A76" s="14"/>
      <c r="B76" s="31" t="s">
        <v>26</v>
      </c>
      <c r="C76" s="54" t="s">
        <v>31</v>
      </c>
      <c r="D76" s="15" t="s">
        <v>38</v>
      </c>
      <c r="E76" s="15" t="s">
        <v>35</v>
      </c>
      <c r="F76" s="12" t="s">
        <v>82</v>
      </c>
      <c r="G76" s="12"/>
      <c r="H76" s="11">
        <f>SUM(H77:H78)</f>
        <v>299.5</v>
      </c>
    </row>
    <row r="77" spans="1:8" s="42" customFormat="1" ht="39" customHeight="1">
      <c r="A77" s="14"/>
      <c r="B77" s="31" t="s">
        <v>107</v>
      </c>
      <c r="C77" s="54" t="s">
        <v>31</v>
      </c>
      <c r="D77" s="15" t="s">
        <v>38</v>
      </c>
      <c r="E77" s="15" t="s">
        <v>35</v>
      </c>
      <c r="F77" s="12" t="s">
        <v>82</v>
      </c>
      <c r="G77" s="12" t="s">
        <v>108</v>
      </c>
      <c r="H77" s="11">
        <f>SUM('распр.б.а.13'!G77)</f>
        <v>294.6</v>
      </c>
    </row>
    <row r="78" spans="1:8" s="42" customFormat="1" ht="37.5" customHeight="1">
      <c r="A78" s="14"/>
      <c r="B78" s="31" t="s">
        <v>109</v>
      </c>
      <c r="C78" s="54" t="s">
        <v>31</v>
      </c>
      <c r="D78" s="15" t="s">
        <v>38</v>
      </c>
      <c r="E78" s="15" t="s">
        <v>35</v>
      </c>
      <c r="F78" s="12" t="s">
        <v>82</v>
      </c>
      <c r="G78" s="12" t="s">
        <v>110</v>
      </c>
      <c r="H78" s="11">
        <f>SUM('распр.б.а.13'!G78)</f>
        <v>4.9</v>
      </c>
    </row>
    <row r="79" spans="1:8" s="42" customFormat="1" ht="36.75" customHeight="1">
      <c r="A79" s="14"/>
      <c r="B79" s="125" t="s">
        <v>6</v>
      </c>
      <c r="C79" s="53" t="s">
        <v>31</v>
      </c>
      <c r="D79" s="29" t="s">
        <v>35</v>
      </c>
      <c r="E79" s="29" t="s">
        <v>34</v>
      </c>
      <c r="F79" s="29"/>
      <c r="G79" s="29"/>
      <c r="H79" s="10">
        <f>SUM(H80+H91)</f>
        <v>1464.2</v>
      </c>
    </row>
    <row r="80" spans="1:8" s="39" customFormat="1" ht="55.5" customHeight="1">
      <c r="A80" s="14"/>
      <c r="B80" s="125" t="s">
        <v>22</v>
      </c>
      <c r="C80" s="53" t="s">
        <v>31</v>
      </c>
      <c r="D80" s="29" t="s">
        <v>35</v>
      </c>
      <c r="E80" s="29" t="s">
        <v>40</v>
      </c>
      <c r="F80" s="29"/>
      <c r="G80" s="29"/>
      <c r="H80" s="10">
        <f>SUM(H81)</f>
        <v>1340.4</v>
      </c>
    </row>
    <row r="81" spans="1:8" s="41" customFormat="1" ht="19.5" customHeight="1">
      <c r="A81" s="56"/>
      <c r="B81" s="128" t="s">
        <v>116</v>
      </c>
      <c r="C81" s="54" t="s">
        <v>31</v>
      </c>
      <c r="D81" s="15" t="s">
        <v>35</v>
      </c>
      <c r="E81" s="15" t="s">
        <v>40</v>
      </c>
      <c r="F81" s="15" t="s">
        <v>117</v>
      </c>
      <c r="G81" s="15"/>
      <c r="H81" s="11">
        <f>SUM(H82+H85+H89)</f>
        <v>1340.4</v>
      </c>
    </row>
    <row r="82" spans="1:8" ht="71.25" customHeight="1">
      <c r="A82" s="18"/>
      <c r="B82" s="24" t="s">
        <v>235</v>
      </c>
      <c r="C82" s="54" t="s">
        <v>31</v>
      </c>
      <c r="D82" s="15" t="s">
        <v>35</v>
      </c>
      <c r="E82" s="15" t="s">
        <v>40</v>
      </c>
      <c r="F82" s="15" t="s">
        <v>118</v>
      </c>
      <c r="G82" s="15"/>
      <c r="H82" s="11">
        <f>SUM(H83)</f>
        <v>740.4</v>
      </c>
    </row>
    <row r="83" spans="1:8" ht="102" customHeight="1">
      <c r="A83" s="21"/>
      <c r="B83" s="31" t="s">
        <v>237</v>
      </c>
      <c r="C83" s="54" t="s">
        <v>31</v>
      </c>
      <c r="D83" s="15" t="s">
        <v>35</v>
      </c>
      <c r="E83" s="15" t="s">
        <v>40</v>
      </c>
      <c r="F83" s="25" t="s">
        <v>236</v>
      </c>
      <c r="G83" s="15"/>
      <c r="H83" s="11">
        <f>SUM(H84)</f>
        <v>740.4</v>
      </c>
    </row>
    <row r="84" spans="1:8" ht="36" customHeight="1">
      <c r="A84" s="21"/>
      <c r="B84" s="31" t="s">
        <v>109</v>
      </c>
      <c r="C84" s="54" t="s">
        <v>31</v>
      </c>
      <c r="D84" s="15" t="s">
        <v>35</v>
      </c>
      <c r="E84" s="15" t="s">
        <v>40</v>
      </c>
      <c r="F84" s="25" t="s">
        <v>236</v>
      </c>
      <c r="G84" s="15" t="s">
        <v>110</v>
      </c>
      <c r="H84" s="11">
        <f>SUM('распр.б.а.13'!G84)</f>
        <v>740.4</v>
      </c>
    </row>
    <row r="85" spans="1:8" ht="63.75" customHeight="1">
      <c r="A85" s="21"/>
      <c r="B85" s="24" t="s">
        <v>241</v>
      </c>
      <c r="C85" s="54" t="s">
        <v>31</v>
      </c>
      <c r="D85" s="15" t="s">
        <v>35</v>
      </c>
      <c r="E85" s="15" t="s">
        <v>40</v>
      </c>
      <c r="F85" s="15" t="s">
        <v>120</v>
      </c>
      <c r="G85" s="15"/>
      <c r="H85" s="11">
        <f>SUM(H86)</f>
        <v>500</v>
      </c>
    </row>
    <row r="86" spans="1:8" ht="81.75" customHeight="1">
      <c r="A86" s="21"/>
      <c r="B86" s="31" t="s">
        <v>243</v>
      </c>
      <c r="C86" s="54" t="s">
        <v>31</v>
      </c>
      <c r="D86" s="15" t="s">
        <v>35</v>
      </c>
      <c r="E86" s="15" t="s">
        <v>40</v>
      </c>
      <c r="F86" s="25" t="s">
        <v>242</v>
      </c>
      <c r="G86" s="15"/>
      <c r="H86" s="11">
        <f>SUM(H87)</f>
        <v>500</v>
      </c>
    </row>
    <row r="87" spans="1:8" ht="37.5" customHeight="1">
      <c r="A87" s="21"/>
      <c r="B87" s="31" t="s">
        <v>109</v>
      </c>
      <c r="C87" s="54" t="s">
        <v>31</v>
      </c>
      <c r="D87" s="15" t="s">
        <v>35</v>
      </c>
      <c r="E87" s="15" t="s">
        <v>40</v>
      </c>
      <c r="F87" s="25" t="s">
        <v>242</v>
      </c>
      <c r="G87" s="15" t="s">
        <v>110</v>
      </c>
      <c r="H87" s="11">
        <f>SUM('распр.б.а.13'!G87)</f>
        <v>500</v>
      </c>
    </row>
    <row r="88" spans="1:8" ht="78.75" customHeight="1">
      <c r="A88" s="21"/>
      <c r="B88" s="24" t="s">
        <v>244</v>
      </c>
      <c r="C88" s="54" t="s">
        <v>31</v>
      </c>
      <c r="D88" s="15" t="s">
        <v>35</v>
      </c>
      <c r="E88" s="15" t="s">
        <v>40</v>
      </c>
      <c r="F88" s="15" t="s">
        <v>121</v>
      </c>
      <c r="G88" s="15"/>
      <c r="H88" s="11">
        <f>SUM(H89)</f>
        <v>100</v>
      </c>
    </row>
    <row r="89" spans="1:8" ht="116.25" customHeight="1">
      <c r="A89" s="21"/>
      <c r="B89" s="31" t="s">
        <v>245</v>
      </c>
      <c r="C89" s="54" t="s">
        <v>31</v>
      </c>
      <c r="D89" s="15" t="s">
        <v>35</v>
      </c>
      <c r="E89" s="15" t="s">
        <v>40</v>
      </c>
      <c r="F89" s="25" t="s">
        <v>246</v>
      </c>
      <c r="G89" s="15"/>
      <c r="H89" s="11">
        <f>SUM(H90)</f>
        <v>100</v>
      </c>
    </row>
    <row r="90" spans="1:8" ht="38.25" customHeight="1">
      <c r="A90" s="21"/>
      <c r="B90" s="31" t="s">
        <v>109</v>
      </c>
      <c r="C90" s="54" t="s">
        <v>31</v>
      </c>
      <c r="D90" s="15" t="s">
        <v>35</v>
      </c>
      <c r="E90" s="15" t="s">
        <v>40</v>
      </c>
      <c r="F90" s="25" t="s">
        <v>246</v>
      </c>
      <c r="G90" s="15" t="s">
        <v>110</v>
      </c>
      <c r="H90" s="11">
        <f>SUM('распр.б.а.13'!G90)</f>
        <v>100</v>
      </c>
    </row>
    <row r="91" spans="1:8" s="39" customFormat="1" ht="34.5" customHeight="1">
      <c r="A91" s="14"/>
      <c r="B91" s="125" t="s">
        <v>20</v>
      </c>
      <c r="C91" s="53" t="s">
        <v>31</v>
      </c>
      <c r="D91" s="29" t="s">
        <v>35</v>
      </c>
      <c r="E91" s="29" t="s">
        <v>42</v>
      </c>
      <c r="F91" s="29"/>
      <c r="G91" s="17"/>
      <c r="H91" s="10">
        <f>SUM(H92)</f>
        <v>123.8</v>
      </c>
    </row>
    <row r="92" spans="1:8" s="39" customFormat="1" ht="34.5" customHeight="1">
      <c r="A92" s="14"/>
      <c r="B92" s="31" t="s">
        <v>105</v>
      </c>
      <c r="C92" s="54" t="s">
        <v>31</v>
      </c>
      <c r="D92" s="15" t="s">
        <v>35</v>
      </c>
      <c r="E92" s="15" t="s">
        <v>42</v>
      </c>
      <c r="F92" s="15" t="s">
        <v>51</v>
      </c>
      <c r="G92" s="17"/>
      <c r="H92" s="11">
        <f>SUM(H93)</f>
        <v>123.8</v>
      </c>
    </row>
    <row r="93" spans="1:8" ht="48.75" customHeight="1">
      <c r="A93" s="18"/>
      <c r="B93" s="31" t="s">
        <v>128</v>
      </c>
      <c r="C93" s="54" t="s">
        <v>31</v>
      </c>
      <c r="D93" s="15" t="s">
        <v>35</v>
      </c>
      <c r="E93" s="15" t="s">
        <v>42</v>
      </c>
      <c r="F93" s="15" t="s">
        <v>52</v>
      </c>
      <c r="G93" s="15"/>
      <c r="H93" s="11">
        <f>SUM(H94)</f>
        <v>123.8</v>
      </c>
    </row>
    <row r="94" spans="1:8" ht="33.75" customHeight="1">
      <c r="A94" s="18"/>
      <c r="B94" s="24" t="s">
        <v>114</v>
      </c>
      <c r="C94" s="54" t="s">
        <v>31</v>
      </c>
      <c r="D94" s="15" t="s">
        <v>35</v>
      </c>
      <c r="E94" s="15" t="s">
        <v>42</v>
      </c>
      <c r="F94" s="15" t="s">
        <v>115</v>
      </c>
      <c r="G94" s="15"/>
      <c r="H94" s="11">
        <f>SUM(H95)</f>
        <v>123.8</v>
      </c>
    </row>
    <row r="95" spans="1:8" ht="35.25" customHeight="1">
      <c r="A95" s="18"/>
      <c r="B95" s="31" t="s">
        <v>109</v>
      </c>
      <c r="C95" s="54" t="s">
        <v>31</v>
      </c>
      <c r="D95" s="15" t="s">
        <v>35</v>
      </c>
      <c r="E95" s="15" t="s">
        <v>42</v>
      </c>
      <c r="F95" s="15" t="s">
        <v>115</v>
      </c>
      <c r="G95" s="15" t="s">
        <v>110</v>
      </c>
      <c r="H95" s="11">
        <f>SUM('распр.б.а.13'!G95)</f>
        <v>123.8</v>
      </c>
    </row>
    <row r="96" spans="1:8" s="42" customFormat="1" ht="19.5" customHeight="1">
      <c r="A96" s="14"/>
      <c r="B96" s="125" t="s">
        <v>7</v>
      </c>
      <c r="C96" s="53" t="s">
        <v>31</v>
      </c>
      <c r="D96" s="29" t="s">
        <v>36</v>
      </c>
      <c r="E96" s="29" t="s">
        <v>34</v>
      </c>
      <c r="F96" s="29"/>
      <c r="G96" s="29"/>
      <c r="H96" s="10">
        <f>SUM(H97+H119)</f>
        <v>14350</v>
      </c>
    </row>
    <row r="97" spans="1:8" s="45" customFormat="1" ht="19.5" customHeight="1">
      <c r="A97" s="13"/>
      <c r="B97" s="125" t="s">
        <v>83</v>
      </c>
      <c r="C97" s="53" t="s">
        <v>31</v>
      </c>
      <c r="D97" s="29" t="s">
        <v>36</v>
      </c>
      <c r="E97" s="29" t="s">
        <v>40</v>
      </c>
      <c r="F97" s="29"/>
      <c r="G97" s="29"/>
      <c r="H97" s="10">
        <f>SUM(H98+H103+H116)</f>
        <v>14100</v>
      </c>
    </row>
    <row r="98" spans="1:8" s="42" customFormat="1" ht="72" customHeight="1">
      <c r="A98" s="14"/>
      <c r="B98" s="24" t="s">
        <v>129</v>
      </c>
      <c r="C98" s="54" t="s">
        <v>31</v>
      </c>
      <c r="D98" s="15" t="s">
        <v>36</v>
      </c>
      <c r="E98" s="15" t="s">
        <v>40</v>
      </c>
      <c r="F98" s="15" t="s">
        <v>124</v>
      </c>
      <c r="G98" s="15"/>
      <c r="H98" s="11">
        <f>SUM(H99)</f>
        <v>150</v>
      </c>
    </row>
    <row r="99" spans="1:8" s="42" customFormat="1" ht="47.25" customHeight="1">
      <c r="A99" s="14"/>
      <c r="B99" s="31" t="s">
        <v>84</v>
      </c>
      <c r="C99" s="54" t="s">
        <v>31</v>
      </c>
      <c r="D99" s="15" t="s">
        <v>36</v>
      </c>
      <c r="E99" s="15" t="s">
        <v>40</v>
      </c>
      <c r="F99" s="15" t="s">
        <v>125</v>
      </c>
      <c r="G99" s="15"/>
      <c r="H99" s="11">
        <f>SUM(H100)</f>
        <v>150</v>
      </c>
    </row>
    <row r="100" spans="1:8" s="42" customFormat="1" ht="54" customHeight="1">
      <c r="A100" s="14"/>
      <c r="B100" s="31" t="s">
        <v>59</v>
      </c>
      <c r="C100" s="54" t="s">
        <v>31</v>
      </c>
      <c r="D100" s="15" t="s">
        <v>36</v>
      </c>
      <c r="E100" s="15" t="s">
        <v>40</v>
      </c>
      <c r="F100" s="15" t="s">
        <v>122</v>
      </c>
      <c r="G100" s="16"/>
      <c r="H100" s="11">
        <f>SUM(H101)</f>
        <v>150</v>
      </c>
    </row>
    <row r="101" spans="1:8" s="42" customFormat="1" ht="114.75" customHeight="1">
      <c r="A101" s="14"/>
      <c r="B101" s="117" t="s">
        <v>97</v>
      </c>
      <c r="C101" s="54" t="s">
        <v>31</v>
      </c>
      <c r="D101" s="15" t="s">
        <v>36</v>
      </c>
      <c r="E101" s="15" t="s">
        <v>40</v>
      </c>
      <c r="F101" s="15" t="s">
        <v>123</v>
      </c>
      <c r="G101" s="16"/>
      <c r="H101" s="11">
        <f>SUM(H102)</f>
        <v>150</v>
      </c>
    </row>
    <row r="102" spans="1:8" s="42" customFormat="1" ht="39.75" customHeight="1">
      <c r="A102" s="14"/>
      <c r="B102" s="31" t="s">
        <v>109</v>
      </c>
      <c r="C102" s="54" t="s">
        <v>31</v>
      </c>
      <c r="D102" s="15" t="s">
        <v>36</v>
      </c>
      <c r="E102" s="15" t="s">
        <v>40</v>
      </c>
      <c r="F102" s="15" t="s">
        <v>123</v>
      </c>
      <c r="G102" s="16">
        <v>240</v>
      </c>
      <c r="H102" s="11">
        <f>SUM('распр.б.а.13'!G102)</f>
        <v>150</v>
      </c>
    </row>
    <row r="103" spans="1:8" s="45" customFormat="1" ht="84.75" customHeight="1">
      <c r="A103" s="13"/>
      <c r="B103" s="24" t="s">
        <v>130</v>
      </c>
      <c r="C103" s="54" t="s">
        <v>31</v>
      </c>
      <c r="D103" s="15" t="s">
        <v>36</v>
      </c>
      <c r="E103" s="15" t="s">
        <v>40</v>
      </c>
      <c r="F103" s="15" t="s">
        <v>131</v>
      </c>
      <c r="G103" s="15"/>
      <c r="H103" s="11">
        <f>SUM(H104)</f>
        <v>11950</v>
      </c>
    </row>
    <row r="104" spans="1:8" s="42" customFormat="1" ht="176.25" customHeight="1">
      <c r="A104" s="14"/>
      <c r="B104" s="31" t="s">
        <v>286</v>
      </c>
      <c r="C104" s="54" t="s">
        <v>31</v>
      </c>
      <c r="D104" s="15" t="s">
        <v>36</v>
      </c>
      <c r="E104" s="15" t="s">
        <v>40</v>
      </c>
      <c r="F104" s="15" t="s">
        <v>132</v>
      </c>
      <c r="G104" s="15"/>
      <c r="H104" s="11">
        <f>H105+H107+H109+H111</f>
        <v>11950</v>
      </c>
    </row>
    <row r="105" spans="1:8" s="42" customFormat="1" ht="108" customHeight="1">
      <c r="A105" s="14"/>
      <c r="B105" s="24" t="s">
        <v>312</v>
      </c>
      <c r="C105" s="54" t="s">
        <v>31</v>
      </c>
      <c r="D105" s="15" t="s">
        <v>36</v>
      </c>
      <c r="E105" s="15" t="s">
        <v>40</v>
      </c>
      <c r="F105" s="15" t="s">
        <v>254</v>
      </c>
      <c r="G105" s="15"/>
      <c r="H105" s="11">
        <f>SUM(H106)</f>
        <v>11500</v>
      </c>
    </row>
    <row r="106" spans="1:8" s="42" customFormat="1" ht="38.25" customHeight="1">
      <c r="A106" s="14"/>
      <c r="B106" s="31" t="s">
        <v>109</v>
      </c>
      <c r="C106" s="54" t="s">
        <v>31</v>
      </c>
      <c r="D106" s="15" t="s">
        <v>36</v>
      </c>
      <c r="E106" s="15" t="s">
        <v>40</v>
      </c>
      <c r="F106" s="15" t="s">
        <v>254</v>
      </c>
      <c r="G106" s="15" t="s">
        <v>110</v>
      </c>
      <c r="H106" s="11">
        <f>SUM('распр.б.а.13'!G106)</f>
        <v>11500</v>
      </c>
    </row>
    <row r="107" spans="1:8" s="42" customFormat="1" ht="149.25" customHeight="1" hidden="1">
      <c r="A107" s="14"/>
      <c r="B107" s="117" t="s">
        <v>101</v>
      </c>
      <c r="C107" s="54" t="s">
        <v>31</v>
      </c>
      <c r="D107" s="15" t="s">
        <v>36</v>
      </c>
      <c r="E107" s="15" t="s">
        <v>40</v>
      </c>
      <c r="F107" s="15" t="s">
        <v>133</v>
      </c>
      <c r="G107" s="15"/>
      <c r="H107" s="11">
        <f>H108</f>
        <v>0</v>
      </c>
    </row>
    <row r="108" spans="1:8" s="42" customFormat="1" ht="29.25" customHeight="1" hidden="1">
      <c r="A108" s="14"/>
      <c r="B108" s="31" t="s">
        <v>109</v>
      </c>
      <c r="C108" s="54" t="s">
        <v>31</v>
      </c>
      <c r="D108" s="15" t="s">
        <v>36</v>
      </c>
      <c r="E108" s="15" t="s">
        <v>40</v>
      </c>
      <c r="F108" s="15" t="s">
        <v>133</v>
      </c>
      <c r="G108" s="15" t="s">
        <v>110</v>
      </c>
      <c r="H108" s="11">
        <f>SUM('распр.б.а.13'!G108)</f>
        <v>0</v>
      </c>
    </row>
    <row r="109" spans="1:8" s="42" customFormat="1" ht="114" customHeight="1" hidden="1">
      <c r="A109" s="14"/>
      <c r="B109" s="24" t="s">
        <v>102</v>
      </c>
      <c r="C109" s="54" t="s">
        <v>31</v>
      </c>
      <c r="D109" s="15" t="s">
        <v>36</v>
      </c>
      <c r="E109" s="15" t="s">
        <v>40</v>
      </c>
      <c r="F109" s="15" t="s">
        <v>134</v>
      </c>
      <c r="G109" s="15"/>
      <c r="H109" s="11">
        <f>H110</f>
        <v>0</v>
      </c>
    </row>
    <row r="110" spans="1:8" s="42" customFormat="1" ht="36.75" customHeight="1" hidden="1">
      <c r="A110" s="14"/>
      <c r="B110" s="31" t="s">
        <v>109</v>
      </c>
      <c r="C110" s="54" t="s">
        <v>31</v>
      </c>
      <c r="D110" s="15" t="s">
        <v>36</v>
      </c>
      <c r="E110" s="15" t="s">
        <v>40</v>
      </c>
      <c r="F110" s="15" t="s">
        <v>134</v>
      </c>
      <c r="G110" s="15" t="s">
        <v>110</v>
      </c>
      <c r="H110" s="11">
        <f>SUM('распр.б.а.13'!G110)</f>
        <v>0</v>
      </c>
    </row>
    <row r="111" spans="1:8" s="42" customFormat="1" ht="50.25" customHeight="1">
      <c r="A111" s="14"/>
      <c r="B111" s="31" t="s">
        <v>59</v>
      </c>
      <c r="C111" s="54" t="s">
        <v>31</v>
      </c>
      <c r="D111" s="15" t="s">
        <v>36</v>
      </c>
      <c r="E111" s="15" t="s">
        <v>40</v>
      </c>
      <c r="F111" s="15" t="s">
        <v>137</v>
      </c>
      <c r="G111" s="15"/>
      <c r="H111" s="11">
        <f>H112+H114</f>
        <v>450</v>
      </c>
    </row>
    <row r="112" spans="1:8" s="42" customFormat="1" ht="149.25" customHeight="1">
      <c r="A112" s="14"/>
      <c r="B112" s="129" t="s">
        <v>103</v>
      </c>
      <c r="C112" s="54" t="s">
        <v>31</v>
      </c>
      <c r="D112" s="15" t="s">
        <v>36</v>
      </c>
      <c r="E112" s="15" t="s">
        <v>40</v>
      </c>
      <c r="F112" s="15" t="s">
        <v>135</v>
      </c>
      <c r="G112" s="15"/>
      <c r="H112" s="11">
        <f>H113</f>
        <v>300</v>
      </c>
    </row>
    <row r="113" spans="1:8" s="42" customFormat="1" ht="35.25" customHeight="1">
      <c r="A113" s="14"/>
      <c r="B113" s="31" t="s">
        <v>109</v>
      </c>
      <c r="C113" s="54" t="s">
        <v>31</v>
      </c>
      <c r="D113" s="15" t="s">
        <v>36</v>
      </c>
      <c r="E113" s="15" t="s">
        <v>40</v>
      </c>
      <c r="F113" s="15" t="s">
        <v>135</v>
      </c>
      <c r="G113" s="15" t="s">
        <v>110</v>
      </c>
      <c r="H113" s="11">
        <f>SUM('распр.б.а.13'!G113)</f>
        <v>300</v>
      </c>
    </row>
    <row r="114" spans="1:8" s="42" customFormat="1" ht="114.75" customHeight="1">
      <c r="A114" s="14"/>
      <c r="B114" s="24" t="s">
        <v>98</v>
      </c>
      <c r="C114" s="54" t="s">
        <v>31</v>
      </c>
      <c r="D114" s="15" t="s">
        <v>36</v>
      </c>
      <c r="E114" s="15" t="s">
        <v>40</v>
      </c>
      <c r="F114" s="15" t="s">
        <v>136</v>
      </c>
      <c r="G114" s="15"/>
      <c r="H114" s="11">
        <f>SUM(H115)</f>
        <v>150</v>
      </c>
    </row>
    <row r="115" spans="1:8" s="42" customFormat="1" ht="32.25" customHeight="1">
      <c r="A115" s="14"/>
      <c r="B115" s="31" t="s">
        <v>109</v>
      </c>
      <c r="C115" s="54" t="s">
        <v>31</v>
      </c>
      <c r="D115" s="15" t="s">
        <v>36</v>
      </c>
      <c r="E115" s="15" t="s">
        <v>40</v>
      </c>
      <c r="F115" s="15" t="s">
        <v>136</v>
      </c>
      <c r="G115" s="15" t="s">
        <v>110</v>
      </c>
      <c r="H115" s="11">
        <f>SUM('распр.б.а.13'!G115)</f>
        <v>150</v>
      </c>
    </row>
    <row r="116" spans="1:8" s="42" customFormat="1" ht="97.5" customHeight="1">
      <c r="A116" s="14"/>
      <c r="B116" s="31" t="s">
        <v>287</v>
      </c>
      <c r="C116" s="54" t="s">
        <v>31</v>
      </c>
      <c r="D116" s="15" t="s">
        <v>36</v>
      </c>
      <c r="E116" s="15" t="s">
        <v>40</v>
      </c>
      <c r="F116" s="25" t="s">
        <v>288</v>
      </c>
      <c r="G116" s="15"/>
      <c r="H116" s="11">
        <f>SUM(H117)</f>
        <v>2000</v>
      </c>
    </row>
    <row r="117" spans="1:8" s="42" customFormat="1" ht="111.75" customHeight="1">
      <c r="A117" s="14"/>
      <c r="B117" s="127" t="s">
        <v>313</v>
      </c>
      <c r="C117" s="54" t="s">
        <v>31</v>
      </c>
      <c r="D117" s="15" t="s">
        <v>36</v>
      </c>
      <c r="E117" s="15" t="s">
        <v>40</v>
      </c>
      <c r="F117" s="25" t="s">
        <v>285</v>
      </c>
      <c r="G117" s="25"/>
      <c r="H117" s="11">
        <f>SUM(H118)</f>
        <v>2000</v>
      </c>
    </row>
    <row r="118" spans="1:8" s="42" customFormat="1" ht="21" customHeight="1">
      <c r="A118" s="14"/>
      <c r="B118" s="31" t="s">
        <v>18</v>
      </c>
      <c r="C118" s="54" t="s">
        <v>31</v>
      </c>
      <c r="D118" s="15" t="s">
        <v>36</v>
      </c>
      <c r="E118" s="15" t="s">
        <v>40</v>
      </c>
      <c r="F118" s="25" t="s">
        <v>285</v>
      </c>
      <c r="G118" s="25" t="s">
        <v>142</v>
      </c>
      <c r="H118" s="11">
        <f>SUM('распр.б.а.13'!G118)</f>
        <v>2000</v>
      </c>
    </row>
    <row r="119" spans="1:8" s="42" customFormat="1" ht="36" customHeight="1">
      <c r="A119" s="14"/>
      <c r="B119" s="125" t="s">
        <v>67</v>
      </c>
      <c r="C119" s="53" t="s">
        <v>31</v>
      </c>
      <c r="D119" s="29" t="s">
        <v>36</v>
      </c>
      <c r="E119" s="29" t="s">
        <v>43</v>
      </c>
      <c r="F119" s="29"/>
      <c r="G119" s="29"/>
      <c r="H119" s="10">
        <f>SUM(H120)</f>
        <v>250</v>
      </c>
    </row>
    <row r="120" spans="1:8" s="42" customFormat="1" ht="37.5" customHeight="1">
      <c r="A120" s="14"/>
      <c r="B120" s="31" t="s">
        <v>105</v>
      </c>
      <c r="C120" s="54" t="s">
        <v>31</v>
      </c>
      <c r="D120" s="15" t="s">
        <v>36</v>
      </c>
      <c r="E120" s="15" t="s">
        <v>43</v>
      </c>
      <c r="F120" s="15" t="s">
        <v>51</v>
      </c>
      <c r="G120" s="15"/>
      <c r="H120" s="11">
        <f>SUM(H121)</f>
        <v>250</v>
      </c>
    </row>
    <row r="121" spans="1:8" s="42" customFormat="1" ht="51.75" customHeight="1">
      <c r="A121" s="14"/>
      <c r="B121" s="31" t="s">
        <v>128</v>
      </c>
      <c r="C121" s="54" t="s">
        <v>31</v>
      </c>
      <c r="D121" s="15" t="s">
        <v>36</v>
      </c>
      <c r="E121" s="15" t="s">
        <v>43</v>
      </c>
      <c r="F121" s="15" t="s">
        <v>52</v>
      </c>
      <c r="G121" s="15"/>
      <c r="H121" s="11">
        <f>SUM(H122)</f>
        <v>250</v>
      </c>
    </row>
    <row r="122" spans="1:8" s="42" customFormat="1" ht="36.75" customHeight="1">
      <c r="A122" s="14"/>
      <c r="B122" s="24" t="s">
        <v>114</v>
      </c>
      <c r="C122" s="54" t="s">
        <v>31</v>
      </c>
      <c r="D122" s="15" t="s">
        <v>36</v>
      </c>
      <c r="E122" s="15" t="s">
        <v>43</v>
      </c>
      <c r="F122" s="15" t="s">
        <v>115</v>
      </c>
      <c r="G122" s="15"/>
      <c r="H122" s="11">
        <f>SUM(H123)</f>
        <v>250</v>
      </c>
    </row>
    <row r="123" spans="1:8" s="42" customFormat="1" ht="39" customHeight="1">
      <c r="A123" s="14"/>
      <c r="B123" s="31" t="s">
        <v>109</v>
      </c>
      <c r="C123" s="54" t="s">
        <v>31</v>
      </c>
      <c r="D123" s="15" t="s">
        <v>36</v>
      </c>
      <c r="E123" s="15" t="s">
        <v>43</v>
      </c>
      <c r="F123" s="15" t="s">
        <v>115</v>
      </c>
      <c r="G123" s="15" t="s">
        <v>110</v>
      </c>
      <c r="H123" s="11">
        <f>SUM('распр.б.а.13'!G123)</f>
        <v>250</v>
      </c>
    </row>
    <row r="124" spans="1:8" s="42" customFormat="1" ht="19.5" customHeight="1">
      <c r="A124" s="14"/>
      <c r="B124" s="27" t="s">
        <v>2</v>
      </c>
      <c r="C124" s="53" t="s">
        <v>31</v>
      </c>
      <c r="D124" s="29" t="s">
        <v>44</v>
      </c>
      <c r="E124" s="29" t="s">
        <v>34</v>
      </c>
      <c r="F124" s="29"/>
      <c r="G124" s="29"/>
      <c r="H124" s="10">
        <f>SUM(H125+H150+H164)</f>
        <v>38763</v>
      </c>
    </row>
    <row r="125" spans="1:8" s="42" customFormat="1" ht="19.5" customHeight="1">
      <c r="A125" s="14"/>
      <c r="B125" s="27" t="s">
        <v>11</v>
      </c>
      <c r="C125" s="53" t="s">
        <v>31</v>
      </c>
      <c r="D125" s="30" t="s">
        <v>44</v>
      </c>
      <c r="E125" s="30" t="s">
        <v>33</v>
      </c>
      <c r="F125" s="30"/>
      <c r="G125" s="30"/>
      <c r="H125" s="28">
        <f>SUM(H126+H139)</f>
        <v>26404.7</v>
      </c>
    </row>
    <row r="126" spans="1:9" s="42" customFormat="1" ht="73.5" customHeight="1">
      <c r="A126" s="14"/>
      <c r="B126" s="24" t="s">
        <v>182</v>
      </c>
      <c r="C126" s="54" t="s">
        <v>31</v>
      </c>
      <c r="D126" s="25" t="s">
        <v>44</v>
      </c>
      <c r="E126" s="25" t="s">
        <v>33</v>
      </c>
      <c r="F126" s="25" t="s">
        <v>183</v>
      </c>
      <c r="G126" s="25"/>
      <c r="H126" s="26">
        <f>SUM(H127+H131)</f>
        <v>17661.7</v>
      </c>
      <c r="I126" s="23"/>
    </row>
    <row r="127" spans="1:9" s="42" customFormat="1" ht="110.25" customHeight="1">
      <c r="A127" s="14"/>
      <c r="B127" s="24" t="s">
        <v>223</v>
      </c>
      <c r="C127" s="54" t="s">
        <v>31</v>
      </c>
      <c r="D127" s="25" t="s">
        <v>44</v>
      </c>
      <c r="E127" s="25" t="s">
        <v>33</v>
      </c>
      <c r="F127" s="25" t="s">
        <v>199</v>
      </c>
      <c r="G127" s="25"/>
      <c r="H127" s="26">
        <f>SUM(H128)</f>
        <v>175</v>
      </c>
      <c r="I127" s="23"/>
    </row>
    <row r="128" spans="1:9" s="42" customFormat="1" ht="50.25" customHeight="1">
      <c r="A128" s="14"/>
      <c r="B128" s="31" t="s">
        <v>59</v>
      </c>
      <c r="C128" s="54" t="s">
        <v>31</v>
      </c>
      <c r="D128" s="25" t="s">
        <v>44</v>
      </c>
      <c r="E128" s="25" t="s">
        <v>33</v>
      </c>
      <c r="F128" s="25" t="s">
        <v>200</v>
      </c>
      <c r="G128" s="25"/>
      <c r="H128" s="26">
        <f>H129</f>
        <v>175</v>
      </c>
      <c r="I128" s="23"/>
    </row>
    <row r="129" spans="1:9" s="42" customFormat="1" ht="78.75" customHeight="1">
      <c r="A129" s="14"/>
      <c r="B129" s="31" t="s">
        <v>304</v>
      </c>
      <c r="C129" s="54" t="s">
        <v>31</v>
      </c>
      <c r="D129" s="25" t="s">
        <v>44</v>
      </c>
      <c r="E129" s="25" t="s">
        <v>33</v>
      </c>
      <c r="F129" s="25" t="s">
        <v>201</v>
      </c>
      <c r="G129" s="25"/>
      <c r="H129" s="26">
        <f>H130</f>
        <v>175</v>
      </c>
      <c r="I129" s="23"/>
    </row>
    <row r="130" spans="1:9" s="42" customFormat="1" ht="24.75" customHeight="1">
      <c r="A130" s="14"/>
      <c r="B130" s="31" t="s">
        <v>202</v>
      </c>
      <c r="C130" s="54" t="s">
        <v>31</v>
      </c>
      <c r="D130" s="25" t="s">
        <v>44</v>
      </c>
      <c r="E130" s="25" t="s">
        <v>33</v>
      </c>
      <c r="F130" s="25" t="s">
        <v>201</v>
      </c>
      <c r="G130" s="25" t="s">
        <v>142</v>
      </c>
      <c r="H130" s="26">
        <f>SUM('распр.б.а.13'!G130)</f>
        <v>175</v>
      </c>
      <c r="I130" s="23"/>
    </row>
    <row r="131" spans="1:9" s="42" customFormat="1" ht="138" customHeight="1">
      <c r="A131" s="14"/>
      <c r="B131" s="24" t="s">
        <v>224</v>
      </c>
      <c r="C131" s="54" t="s">
        <v>31</v>
      </c>
      <c r="D131" s="25" t="s">
        <v>44</v>
      </c>
      <c r="E131" s="25" t="s">
        <v>33</v>
      </c>
      <c r="F131" s="25" t="s">
        <v>203</v>
      </c>
      <c r="G131" s="25"/>
      <c r="H131" s="26">
        <f>SUM(H132+H134+H136)</f>
        <v>17486.7</v>
      </c>
      <c r="I131" s="23"/>
    </row>
    <row r="132" spans="1:9" s="42" customFormat="1" ht="124.5" customHeight="1">
      <c r="A132" s="14"/>
      <c r="B132" s="116" t="s">
        <v>298</v>
      </c>
      <c r="C132" s="54" t="s">
        <v>31</v>
      </c>
      <c r="D132" s="25" t="s">
        <v>44</v>
      </c>
      <c r="E132" s="25" t="s">
        <v>33</v>
      </c>
      <c r="F132" s="25" t="s">
        <v>296</v>
      </c>
      <c r="G132" s="25"/>
      <c r="H132" s="26">
        <f>PRODUCT(H133)</f>
        <v>7054.1</v>
      </c>
      <c r="I132" s="23"/>
    </row>
    <row r="133" spans="1:9" s="42" customFormat="1" ht="15.75" customHeight="1">
      <c r="A133" s="14"/>
      <c r="B133" s="31" t="s">
        <v>202</v>
      </c>
      <c r="C133" s="54" t="s">
        <v>31</v>
      </c>
      <c r="D133" s="25" t="s">
        <v>44</v>
      </c>
      <c r="E133" s="25" t="s">
        <v>33</v>
      </c>
      <c r="F133" s="25" t="s">
        <v>296</v>
      </c>
      <c r="G133" s="25" t="s">
        <v>142</v>
      </c>
      <c r="H133" s="26">
        <v>7054.1</v>
      </c>
      <c r="I133" s="23"/>
    </row>
    <row r="134" spans="1:9" s="42" customFormat="1" ht="125.25" customHeight="1">
      <c r="A134" s="14"/>
      <c r="B134" s="116" t="s">
        <v>297</v>
      </c>
      <c r="C134" s="54" t="s">
        <v>31</v>
      </c>
      <c r="D134" s="25" t="s">
        <v>44</v>
      </c>
      <c r="E134" s="25" t="s">
        <v>33</v>
      </c>
      <c r="F134" s="25" t="s">
        <v>295</v>
      </c>
      <c r="G134" s="25"/>
      <c r="H134" s="26">
        <f>PRODUCT(H135)</f>
        <v>3532.6</v>
      </c>
      <c r="I134" s="23"/>
    </row>
    <row r="135" spans="1:9" s="42" customFormat="1" ht="22.5" customHeight="1">
      <c r="A135" s="14"/>
      <c r="B135" s="31" t="s">
        <v>202</v>
      </c>
      <c r="C135" s="54" t="s">
        <v>31</v>
      </c>
      <c r="D135" s="25" t="s">
        <v>44</v>
      </c>
      <c r="E135" s="25" t="s">
        <v>33</v>
      </c>
      <c r="F135" s="25" t="s">
        <v>295</v>
      </c>
      <c r="G135" s="25" t="s">
        <v>142</v>
      </c>
      <c r="H135" s="26">
        <v>3532.6</v>
      </c>
      <c r="I135" s="23"/>
    </row>
    <row r="136" spans="1:9" s="42" customFormat="1" ht="55.5" customHeight="1">
      <c r="A136" s="14"/>
      <c r="B136" s="31" t="s">
        <v>59</v>
      </c>
      <c r="C136" s="54" t="s">
        <v>31</v>
      </c>
      <c r="D136" s="25" t="s">
        <v>44</v>
      </c>
      <c r="E136" s="25" t="s">
        <v>33</v>
      </c>
      <c r="F136" s="25" t="s">
        <v>204</v>
      </c>
      <c r="G136" s="25"/>
      <c r="H136" s="26">
        <f>SUM(H137)</f>
        <v>6900</v>
      </c>
      <c r="I136" s="23"/>
    </row>
    <row r="137" spans="1:9" s="42" customFormat="1" ht="122.25" customHeight="1">
      <c r="A137" s="14"/>
      <c r="B137" s="117" t="s">
        <v>299</v>
      </c>
      <c r="C137" s="54" t="s">
        <v>31</v>
      </c>
      <c r="D137" s="25" t="s">
        <v>44</v>
      </c>
      <c r="E137" s="25" t="s">
        <v>33</v>
      </c>
      <c r="F137" s="25" t="s">
        <v>295</v>
      </c>
      <c r="G137" s="25"/>
      <c r="H137" s="26">
        <f>SUM(H138)</f>
        <v>6900</v>
      </c>
      <c r="I137" s="23"/>
    </row>
    <row r="138" spans="1:9" s="42" customFormat="1" ht="19.5" customHeight="1">
      <c r="A138" s="14"/>
      <c r="B138" s="31" t="s">
        <v>202</v>
      </c>
      <c r="C138" s="54" t="s">
        <v>31</v>
      </c>
      <c r="D138" s="25" t="s">
        <v>44</v>
      </c>
      <c r="E138" s="25" t="s">
        <v>33</v>
      </c>
      <c r="F138" s="25" t="s">
        <v>295</v>
      </c>
      <c r="G138" s="25" t="s">
        <v>142</v>
      </c>
      <c r="H138" s="26">
        <f>SUM('распр.б.а.13'!G138)</f>
        <v>6900</v>
      </c>
      <c r="I138" s="23"/>
    </row>
    <row r="139" spans="1:9" s="44" customFormat="1" ht="68.25" customHeight="1">
      <c r="A139" s="55"/>
      <c r="B139" s="24" t="s">
        <v>206</v>
      </c>
      <c r="C139" s="54" t="s">
        <v>31</v>
      </c>
      <c r="D139" s="25" t="s">
        <v>44</v>
      </c>
      <c r="E139" s="25" t="s">
        <v>33</v>
      </c>
      <c r="F139" s="25" t="s">
        <v>205</v>
      </c>
      <c r="G139" s="25"/>
      <c r="H139" s="26">
        <f>SUM(H140+H143)</f>
        <v>8743</v>
      </c>
      <c r="I139" s="43"/>
    </row>
    <row r="140" spans="1:9" s="44" customFormat="1" ht="112.5" customHeight="1">
      <c r="A140" s="55"/>
      <c r="B140" s="24" t="s">
        <v>247</v>
      </c>
      <c r="C140" s="54" t="s">
        <v>31</v>
      </c>
      <c r="D140" s="25" t="s">
        <v>44</v>
      </c>
      <c r="E140" s="25" t="s">
        <v>33</v>
      </c>
      <c r="F140" s="25" t="s">
        <v>207</v>
      </c>
      <c r="G140" s="25"/>
      <c r="H140" s="26">
        <f>SUM(H141)</f>
        <v>1000</v>
      </c>
      <c r="I140" s="43"/>
    </row>
    <row r="141" spans="1:9" s="44" customFormat="1" ht="141.75" customHeight="1">
      <c r="A141" s="55"/>
      <c r="B141" s="31" t="s">
        <v>248</v>
      </c>
      <c r="C141" s="54" t="s">
        <v>31</v>
      </c>
      <c r="D141" s="25" t="s">
        <v>44</v>
      </c>
      <c r="E141" s="25" t="s">
        <v>33</v>
      </c>
      <c r="F141" s="25" t="s">
        <v>249</v>
      </c>
      <c r="G141" s="25"/>
      <c r="H141" s="26">
        <f>SUM(H142)</f>
        <v>1000</v>
      </c>
      <c r="I141" s="43"/>
    </row>
    <row r="142" spans="1:9" s="44" customFormat="1" ht="38.25" customHeight="1">
      <c r="A142" s="55"/>
      <c r="B142" s="31" t="s">
        <v>109</v>
      </c>
      <c r="C142" s="54" t="s">
        <v>31</v>
      </c>
      <c r="D142" s="25" t="s">
        <v>44</v>
      </c>
      <c r="E142" s="25" t="s">
        <v>33</v>
      </c>
      <c r="F142" s="25" t="s">
        <v>249</v>
      </c>
      <c r="G142" s="25" t="s">
        <v>110</v>
      </c>
      <c r="H142" s="26">
        <f>SUM('распр.б.а.13'!G142)</f>
        <v>1000</v>
      </c>
      <c r="I142" s="43"/>
    </row>
    <row r="143" spans="1:9" s="44" customFormat="1" ht="96" customHeight="1">
      <c r="A143" s="55"/>
      <c r="B143" s="24" t="s">
        <v>250</v>
      </c>
      <c r="C143" s="54" t="s">
        <v>31</v>
      </c>
      <c r="D143" s="25" t="s">
        <v>44</v>
      </c>
      <c r="E143" s="25" t="s">
        <v>33</v>
      </c>
      <c r="F143" s="25" t="s">
        <v>208</v>
      </c>
      <c r="G143" s="25"/>
      <c r="H143" s="26">
        <f>SUM(H144+H146+H148)</f>
        <v>7743</v>
      </c>
      <c r="I143" s="43"/>
    </row>
    <row r="144" spans="1:9" s="44" customFormat="1" ht="85.5" customHeight="1">
      <c r="A144" s="55"/>
      <c r="B144" s="24" t="s">
        <v>309</v>
      </c>
      <c r="C144" s="54" t="s">
        <v>31</v>
      </c>
      <c r="D144" s="25" t="s">
        <v>44</v>
      </c>
      <c r="E144" s="25" t="s">
        <v>33</v>
      </c>
      <c r="F144" s="25" t="s">
        <v>251</v>
      </c>
      <c r="G144" s="25"/>
      <c r="H144" s="26">
        <f>SUM(H145)</f>
        <v>1220</v>
      </c>
      <c r="I144" s="43"/>
    </row>
    <row r="145" spans="1:9" s="44" customFormat="1" ht="36.75" customHeight="1">
      <c r="A145" s="55"/>
      <c r="B145" s="31" t="s">
        <v>109</v>
      </c>
      <c r="C145" s="54" t="s">
        <v>31</v>
      </c>
      <c r="D145" s="25" t="s">
        <v>44</v>
      </c>
      <c r="E145" s="25" t="s">
        <v>33</v>
      </c>
      <c r="F145" s="25" t="s">
        <v>251</v>
      </c>
      <c r="G145" s="25" t="s">
        <v>110</v>
      </c>
      <c r="H145" s="26">
        <f>SUM('распр.б.а.13'!G145)</f>
        <v>1220</v>
      </c>
      <c r="I145" s="43"/>
    </row>
    <row r="146" spans="1:9" s="44" customFormat="1" ht="69" customHeight="1">
      <c r="A146" s="55"/>
      <c r="B146" s="31" t="s">
        <v>310</v>
      </c>
      <c r="C146" s="54" t="s">
        <v>31</v>
      </c>
      <c r="D146" s="25" t="s">
        <v>44</v>
      </c>
      <c r="E146" s="25" t="s">
        <v>33</v>
      </c>
      <c r="F146" s="25" t="s">
        <v>252</v>
      </c>
      <c r="G146" s="25"/>
      <c r="H146" s="26">
        <f>SUM(H147)</f>
        <v>1400</v>
      </c>
      <c r="I146" s="43"/>
    </row>
    <row r="147" spans="1:9" s="44" customFormat="1" ht="38.25" customHeight="1">
      <c r="A147" s="55"/>
      <c r="B147" s="31" t="s">
        <v>109</v>
      </c>
      <c r="C147" s="54" t="s">
        <v>31</v>
      </c>
      <c r="D147" s="25" t="s">
        <v>44</v>
      </c>
      <c r="E147" s="25" t="s">
        <v>33</v>
      </c>
      <c r="F147" s="25" t="s">
        <v>252</v>
      </c>
      <c r="G147" s="25" t="s">
        <v>110</v>
      </c>
      <c r="H147" s="26">
        <f>SUM('распр.б.а.13'!G147)</f>
        <v>1400</v>
      </c>
      <c r="I147" s="43"/>
    </row>
    <row r="148" spans="1:9" s="44" customFormat="1" ht="81" customHeight="1">
      <c r="A148" s="55"/>
      <c r="B148" s="31" t="s">
        <v>311</v>
      </c>
      <c r="C148" s="54" t="s">
        <v>31</v>
      </c>
      <c r="D148" s="25" t="s">
        <v>44</v>
      </c>
      <c r="E148" s="25" t="s">
        <v>33</v>
      </c>
      <c r="F148" s="25" t="s">
        <v>253</v>
      </c>
      <c r="G148" s="25"/>
      <c r="H148" s="26">
        <f>SUM(H149)</f>
        <v>5123</v>
      </c>
      <c r="I148" s="43"/>
    </row>
    <row r="149" spans="1:9" s="44" customFormat="1" ht="49.5" customHeight="1">
      <c r="A149" s="55"/>
      <c r="B149" s="31" t="s">
        <v>93</v>
      </c>
      <c r="C149" s="54" t="s">
        <v>31</v>
      </c>
      <c r="D149" s="25" t="s">
        <v>44</v>
      </c>
      <c r="E149" s="25" t="s">
        <v>33</v>
      </c>
      <c r="F149" s="25" t="s">
        <v>253</v>
      </c>
      <c r="G149" s="25" t="s">
        <v>66</v>
      </c>
      <c r="H149" s="26">
        <f>SUM('распр.б.а.13'!G149)</f>
        <v>5123</v>
      </c>
      <c r="I149" s="43"/>
    </row>
    <row r="150" spans="1:8" s="42" customFormat="1" ht="19.5" customHeight="1">
      <c r="A150" s="14"/>
      <c r="B150" s="125" t="s">
        <v>12</v>
      </c>
      <c r="C150" s="53" t="s">
        <v>31</v>
      </c>
      <c r="D150" s="29" t="s">
        <v>44</v>
      </c>
      <c r="E150" s="29" t="s">
        <v>38</v>
      </c>
      <c r="F150" s="29"/>
      <c r="G150" s="29"/>
      <c r="H150" s="10">
        <f>SUM(H151+H160)</f>
        <v>2905</v>
      </c>
    </row>
    <row r="151" spans="1:8" s="42" customFormat="1" ht="71.25" customHeight="1">
      <c r="A151" s="14"/>
      <c r="B151" s="24" t="s">
        <v>138</v>
      </c>
      <c r="C151" s="54" t="s">
        <v>31</v>
      </c>
      <c r="D151" s="15" t="s">
        <v>44</v>
      </c>
      <c r="E151" s="15" t="s">
        <v>38</v>
      </c>
      <c r="F151" s="15" t="s">
        <v>139</v>
      </c>
      <c r="G151" s="15"/>
      <c r="H151" s="11">
        <f>SUM(H152)</f>
        <v>2900</v>
      </c>
    </row>
    <row r="152" spans="1:8" s="42" customFormat="1" ht="75.75" customHeight="1">
      <c r="A152" s="14"/>
      <c r="B152" s="109" t="s">
        <v>293</v>
      </c>
      <c r="C152" s="54" t="s">
        <v>31</v>
      </c>
      <c r="D152" s="15" t="s">
        <v>44</v>
      </c>
      <c r="E152" s="15" t="s">
        <v>38</v>
      </c>
      <c r="F152" s="15" t="s">
        <v>140</v>
      </c>
      <c r="G152" s="15"/>
      <c r="H152" s="11">
        <f>SUM(H153+H155+H157)</f>
        <v>2900</v>
      </c>
    </row>
    <row r="153" spans="1:8" s="42" customFormat="1" ht="99" customHeight="1">
      <c r="A153" s="14"/>
      <c r="B153" s="127" t="s">
        <v>323</v>
      </c>
      <c r="C153" s="54" t="s">
        <v>31</v>
      </c>
      <c r="D153" s="15" t="s">
        <v>44</v>
      </c>
      <c r="E153" s="15" t="s">
        <v>38</v>
      </c>
      <c r="F153" s="15" t="s">
        <v>141</v>
      </c>
      <c r="G153" s="15"/>
      <c r="H153" s="11">
        <f>SUM(H154)</f>
        <v>2600</v>
      </c>
    </row>
    <row r="154" spans="1:8" s="42" customFormat="1" ht="21.75" customHeight="1">
      <c r="A154" s="14"/>
      <c r="B154" s="31" t="s">
        <v>18</v>
      </c>
      <c r="C154" s="54" t="s">
        <v>31</v>
      </c>
      <c r="D154" s="15" t="s">
        <v>44</v>
      </c>
      <c r="E154" s="15" t="s">
        <v>38</v>
      </c>
      <c r="F154" s="15" t="s">
        <v>141</v>
      </c>
      <c r="G154" s="15" t="s">
        <v>142</v>
      </c>
      <c r="H154" s="11">
        <f>SUM('распр.б.а.13'!G154)</f>
        <v>2600</v>
      </c>
    </row>
    <row r="155" spans="1:8" s="42" customFormat="1" ht="81.75" customHeight="1">
      <c r="A155" s="14"/>
      <c r="B155" s="24" t="s">
        <v>274</v>
      </c>
      <c r="C155" s="54" t="s">
        <v>31</v>
      </c>
      <c r="D155" s="15" t="s">
        <v>44</v>
      </c>
      <c r="E155" s="15" t="s">
        <v>38</v>
      </c>
      <c r="F155" s="15" t="s">
        <v>275</v>
      </c>
      <c r="G155" s="15"/>
      <c r="H155" s="11">
        <f>SUM(H156)</f>
        <v>300</v>
      </c>
    </row>
    <row r="156" spans="1:8" s="42" customFormat="1" ht="40.5" customHeight="1">
      <c r="A156" s="14"/>
      <c r="B156" s="31" t="s">
        <v>109</v>
      </c>
      <c r="C156" s="54" t="s">
        <v>31</v>
      </c>
      <c r="D156" s="15" t="s">
        <v>44</v>
      </c>
      <c r="E156" s="15" t="s">
        <v>38</v>
      </c>
      <c r="F156" s="15" t="s">
        <v>275</v>
      </c>
      <c r="G156" s="15" t="s">
        <v>110</v>
      </c>
      <c r="H156" s="11">
        <f>SUM('распр.б.а.13'!G156)</f>
        <v>300</v>
      </c>
    </row>
    <row r="157" spans="1:8" s="42" customFormat="1" ht="33.75" customHeight="1" hidden="1">
      <c r="A157" s="14"/>
      <c r="B157" s="31" t="s">
        <v>61</v>
      </c>
      <c r="C157" s="54" t="s">
        <v>31</v>
      </c>
      <c r="D157" s="15" t="s">
        <v>44</v>
      </c>
      <c r="E157" s="15" t="s">
        <v>38</v>
      </c>
      <c r="F157" s="15" t="s">
        <v>143</v>
      </c>
      <c r="G157" s="15"/>
      <c r="H157" s="11">
        <f>SUM(H158)</f>
        <v>0</v>
      </c>
    </row>
    <row r="158" spans="1:8" s="42" customFormat="1" ht="31.5" customHeight="1" hidden="1">
      <c r="A158" s="14"/>
      <c r="B158" s="31" t="s">
        <v>63</v>
      </c>
      <c r="C158" s="54" t="s">
        <v>31</v>
      </c>
      <c r="D158" s="15" t="s">
        <v>44</v>
      </c>
      <c r="E158" s="15" t="s">
        <v>38</v>
      </c>
      <c r="F158" s="15" t="s">
        <v>144</v>
      </c>
      <c r="G158" s="15"/>
      <c r="H158" s="11">
        <f>SUM(H159)</f>
        <v>0</v>
      </c>
    </row>
    <row r="159" spans="1:8" s="44" customFormat="1" ht="43.5" customHeight="1" hidden="1">
      <c r="A159" s="55"/>
      <c r="B159" s="31" t="s">
        <v>109</v>
      </c>
      <c r="C159" s="54" t="s">
        <v>31</v>
      </c>
      <c r="D159" s="25" t="s">
        <v>44</v>
      </c>
      <c r="E159" s="25" t="s">
        <v>38</v>
      </c>
      <c r="F159" s="25" t="s">
        <v>144</v>
      </c>
      <c r="G159" s="25" t="s">
        <v>110</v>
      </c>
      <c r="H159" s="26"/>
    </row>
    <row r="160" spans="1:8" s="42" customFormat="1" ht="41.25" customHeight="1">
      <c r="A160" s="14"/>
      <c r="B160" s="31" t="s">
        <v>105</v>
      </c>
      <c r="C160" s="54" t="s">
        <v>31</v>
      </c>
      <c r="D160" s="25" t="s">
        <v>44</v>
      </c>
      <c r="E160" s="25" t="s">
        <v>38</v>
      </c>
      <c r="F160" s="15" t="s">
        <v>51</v>
      </c>
      <c r="G160" s="17"/>
      <c r="H160" s="11">
        <f>SUM(H161)</f>
        <v>5</v>
      </c>
    </row>
    <row r="161" spans="1:8" s="42" customFormat="1" ht="45.75" customHeight="1">
      <c r="A161" s="14"/>
      <c r="B161" s="31" t="s">
        <v>128</v>
      </c>
      <c r="C161" s="54" t="s">
        <v>31</v>
      </c>
      <c r="D161" s="25" t="s">
        <v>44</v>
      </c>
      <c r="E161" s="25" t="s">
        <v>38</v>
      </c>
      <c r="F161" s="15" t="s">
        <v>52</v>
      </c>
      <c r="G161" s="15"/>
      <c r="H161" s="11">
        <f>SUM(H162)</f>
        <v>5</v>
      </c>
    </row>
    <row r="162" spans="1:8" s="42" customFormat="1" ht="30" customHeight="1">
      <c r="A162" s="14"/>
      <c r="B162" s="24" t="s">
        <v>114</v>
      </c>
      <c r="C162" s="54" t="s">
        <v>31</v>
      </c>
      <c r="D162" s="25" t="s">
        <v>44</v>
      </c>
      <c r="E162" s="25" t="s">
        <v>38</v>
      </c>
      <c r="F162" s="15" t="s">
        <v>115</v>
      </c>
      <c r="G162" s="15"/>
      <c r="H162" s="11">
        <f>SUM(H163)</f>
        <v>5</v>
      </c>
    </row>
    <row r="163" spans="1:8" s="42" customFormat="1" ht="48.75" customHeight="1">
      <c r="A163" s="14"/>
      <c r="B163" s="31" t="s">
        <v>93</v>
      </c>
      <c r="C163" s="54" t="s">
        <v>31</v>
      </c>
      <c r="D163" s="25" t="s">
        <v>44</v>
      </c>
      <c r="E163" s="25" t="s">
        <v>38</v>
      </c>
      <c r="F163" s="15" t="s">
        <v>115</v>
      </c>
      <c r="G163" s="15" t="s">
        <v>66</v>
      </c>
      <c r="H163" s="11">
        <f>SUM('распр.б.а.13'!G163)</f>
        <v>5</v>
      </c>
    </row>
    <row r="164" spans="1:8" s="42" customFormat="1" ht="19.5" customHeight="1">
      <c r="A164" s="14"/>
      <c r="B164" s="125" t="s">
        <v>85</v>
      </c>
      <c r="C164" s="53" t="s">
        <v>31</v>
      </c>
      <c r="D164" s="29" t="s">
        <v>44</v>
      </c>
      <c r="E164" s="29" t="s">
        <v>35</v>
      </c>
      <c r="F164" s="15"/>
      <c r="G164" s="15"/>
      <c r="H164" s="10">
        <f>SUM(H165+H169)</f>
        <v>9453.3</v>
      </c>
    </row>
    <row r="165" spans="1:8" s="41" customFormat="1" ht="19.5" customHeight="1">
      <c r="A165" s="56"/>
      <c r="B165" s="128" t="s">
        <v>116</v>
      </c>
      <c r="C165" s="54" t="s">
        <v>31</v>
      </c>
      <c r="D165" s="15" t="s">
        <v>44</v>
      </c>
      <c r="E165" s="15" t="s">
        <v>35</v>
      </c>
      <c r="F165" s="15" t="s">
        <v>117</v>
      </c>
      <c r="G165" s="15"/>
      <c r="H165" s="11">
        <f>SUM(H166)</f>
        <v>100</v>
      </c>
    </row>
    <row r="166" spans="1:8" ht="90" customHeight="1">
      <c r="A166" s="21"/>
      <c r="B166" s="24" t="s">
        <v>240</v>
      </c>
      <c r="C166" s="54" t="s">
        <v>31</v>
      </c>
      <c r="D166" s="15" t="s">
        <v>44</v>
      </c>
      <c r="E166" s="15" t="s">
        <v>35</v>
      </c>
      <c r="F166" s="15" t="s">
        <v>119</v>
      </c>
      <c r="G166" s="15"/>
      <c r="H166" s="11">
        <f>SUM(H167)</f>
        <v>100</v>
      </c>
    </row>
    <row r="167" spans="1:8" ht="101.25" customHeight="1">
      <c r="A167" s="21"/>
      <c r="B167" s="31" t="s">
        <v>239</v>
      </c>
      <c r="C167" s="54" t="s">
        <v>31</v>
      </c>
      <c r="D167" s="15" t="s">
        <v>44</v>
      </c>
      <c r="E167" s="15" t="s">
        <v>35</v>
      </c>
      <c r="F167" s="15" t="s">
        <v>238</v>
      </c>
      <c r="G167" s="15"/>
      <c r="H167" s="11">
        <f>SUM(H168)</f>
        <v>100</v>
      </c>
    </row>
    <row r="168" spans="1:8" ht="35.25" customHeight="1">
      <c r="A168" s="21"/>
      <c r="B168" s="31" t="s">
        <v>109</v>
      </c>
      <c r="C168" s="54" t="s">
        <v>31</v>
      </c>
      <c r="D168" s="15" t="s">
        <v>44</v>
      </c>
      <c r="E168" s="15" t="s">
        <v>35</v>
      </c>
      <c r="F168" s="15" t="s">
        <v>238</v>
      </c>
      <c r="G168" s="15" t="s">
        <v>110</v>
      </c>
      <c r="H168" s="11">
        <f>SUM('распр.б.а.13'!G168)</f>
        <v>100</v>
      </c>
    </row>
    <row r="169" spans="1:8" ht="37.5" customHeight="1">
      <c r="A169" s="21"/>
      <c r="B169" s="128" t="s">
        <v>145</v>
      </c>
      <c r="C169" s="54" t="s">
        <v>31</v>
      </c>
      <c r="D169" s="15" t="s">
        <v>44</v>
      </c>
      <c r="E169" s="15" t="s">
        <v>35</v>
      </c>
      <c r="F169" s="15" t="s">
        <v>146</v>
      </c>
      <c r="G169" s="15"/>
      <c r="H169" s="11">
        <f>SUM(H170+H173+H176+H179+H183+H187+H190+H193+H196)</f>
        <v>9353.3</v>
      </c>
    </row>
    <row r="170" spans="1:8" s="42" customFormat="1" ht="66.75" customHeight="1">
      <c r="A170" s="14"/>
      <c r="B170" s="24" t="s">
        <v>258</v>
      </c>
      <c r="C170" s="54" t="s">
        <v>31</v>
      </c>
      <c r="D170" s="15" t="s">
        <v>44</v>
      </c>
      <c r="E170" s="15" t="s">
        <v>35</v>
      </c>
      <c r="F170" s="15" t="s">
        <v>147</v>
      </c>
      <c r="G170" s="15"/>
      <c r="H170" s="11">
        <f>SUM(H171)</f>
        <v>1150</v>
      </c>
    </row>
    <row r="171" spans="1:8" s="42" customFormat="1" ht="64.5" customHeight="1">
      <c r="A171" s="14"/>
      <c r="B171" s="24" t="s">
        <v>321</v>
      </c>
      <c r="C171" s="54" t="s">
        <v>31</v>
      </c>
      <c r="D171" s="15" t="s">
        <v>44</v>
      </c>
      <c r="E171" s="15" t="s">
        <v>35</v>
      </c>
      <c r="F171" s="15" t="s">
        <v>256</v>
      </c>
      <c r="G171" s="15"/>
      <c r="H171" s="11">
        <f>SUM(H172)</f>
        <v>1150</v>
      </c>
    </row>
    <row r="172" spans="1:8" s="42" customFormat="1" ht="36" customHeight="1">
      <c r="A172" s="14"/>
      <c r="B172" s="31" t="s">
        <v>109</v>
      </c>
      <c r="C172" s="54" t="s">
        <v>31</v>
      </c>
      <c r="D172" s="15" t="s">
        <v>44</v>
      </c>
      <c r="E172" s="15" t="s">
        <v>35</v>
      </c>
      <c r="F172" s="15" t="s">
        <v>256</v>
      </c>
      <c r="G172" s="15" t="s">
        <v>110</v>
      </c>
      <c r="H172" s="11">
        <f>SUM('распр.б.а.13'!G172)</f>
        <v>1150</v>
      </c>
    </row>
    <row r="173" spans="1:8" s="42" customFormat="1" ht="63.75" customHeight="1">
      <c r="A173" s="14"/>
      <c r="B173" s="24" t="s">
        <v>257</v>
      </c>
      <c r="C173" s="54" t="s">
        <v>31</v>
      </c>
      <c r="D173" s="15" t="s">
        <v>44</v>
      </c>
      <c r="E173" s="15" t="s">
        <v>35</v>
      </c>
      <c r="F173" s="15" t="s">
        <v>148</v>
      </c>
      <c r="G173" s="15"/>
      <c r="H173" s="11">
        <f>SUM(H174)</f>
        <v>1200</v>
      </c>
    </row>
    <row r="174" spans="1:8" s="42" customFormat="1" ht="42.75" customHeight="1">
      <c r="A174" s="14"/>
      <c r="B174" s="31" t="s">
        <v>320</v>
      </c>
      <c r="C174" s="54" t="s">
        <v>31</v>
      </c>
      <c r="D174" s="15" t="s">
        <v>44</v>
      </c>
      <c r="E174" s="15" t="s">
        <v>35</v>
      </c>
      <c r="F174" s="15" t="s">
        <v>259</v>
      </c>
      <c r="G174" s="15"/>
      <c r="H174" s="11">
        <f>SUM(H175)</f>
        <v>1200</v>
      </c>
    </row>
    <row r="175" spans="1:8" s="42" customFormat="1" ht="39" customHeight="1">
      <c r="A175" s="14"/>
      <c r="B175" s="31" t="s">
        <v>109</v>
      </c>
      <c r="C175" s="54" t="s">
        <v>31</v>
      </c>
      <c r="D175" s="15" t="s">
        <v>44</v>
      </c>
      <c r="E175" s="15" t="s">
        <v>35</v>
      </c>
      <c r="F175" s="15" t="s">
        <v>259</v>
      </c>
      <c r="G175" s="15" t="s">
        <v>110</v>
      </c>
      <c r="H175" s="11">
        <f>SUM('распр.б.а.13'!G175)</f>
        <v>1200</v>
      </c>
    </row>
    <row r="176" spans="1:8" s="42" customFormat="1" ht="54.75" customHeight="1">
      <c r="A176" s="14"/>
      <c r="B176" s="24" t="s">
        <v>260</v>
      </c>
      <c r="C176" s="54" t="s">
        <v>31</v>
      </c>
      <c r="D176" s="15" t="s">
        <v>44</v>
      </c>
      <c r="E176" s="15" t="s">
        <v>35</v>
      </c>
      <c r="F176" s="15" t="s">
        <v>149</v>
      </c>
      <c r="G176" s="15"/>
      <c r="H176" s="11">
        <f>SUM(H177)</f>
        <v>300</v>
      </c>
    </row>
    <row r="177" spans="1:8" s="42" customFormat="1" ht="37.5" customHeight="1">
      <c r="A177" s="14"/>
      <c r="B177" s="24" t="s">
        <v>319</v>
      </c>
      <c r="C177" s="54" t="s">
        <v>31</v>
      </c>
      <c r="D177" s="15" t="s">
        <v>44</v>
      </c>
      <c r="E177" s="15" t="s">
        <v>35</v>
      </c>
      <c r="F177" s="15" t="s">
        <v>261</v>
      </c>
      <c r="G177" s="15"/>
      <c r="H177" s="11">
        <f>SUM(H178)</f>
        <v>300</v>
      </c>
    </row>
    <row r="178" spans="1:8" s="42" customFormat="1" ht="32.25" customHeight="1">
      <c r="A178" s="14"/>
      <c r="B178" s="31" t="s">
        <v>109</v>
      </c>
      <c r="C178" s="54" t="s">
        <v>31</v>
      </c>
      <c r="D178" s="15" t="s">
        <v>44</v>
      </c>
      <c r="E178" s="15" t="s">
        <v>35</v>
      </c>
      <c r="F178" s="15" t="s">
        <v>261</v>
      </c>
      <c r="G178" s="15" t="s">
        <v>110</v>
      </c>
      <c r="H178" s="11">
        <f>SUM('распр.б.а.13'!G178)</f>
        <v>300</v>
      </c>
    </row>
    <row r="179" spans="1:8" s="42" customFormat="1" ht="57.75" customHeight="1">
      <c r="A179" s="14"/>
      <c r="B179" s="24" t="s">
        <v>262</v>
      </c>
      <c r="C179" s="54" t="s">
        <v>31</v>
      </c>
      <c r="D179" s="15" t="s">
        <v>44</v>
      </c>
      <c r="E179" s="15" t="s">
        <v>35</v>
      </c>
      <c r="F179" s="15" t="s">
        <v>150</v>
      </c>
      <c r="G179" s="15"/>
      <c r="H179" s="11">
        <f>SUM(H180)</f>
        <v>3753</v>
      </c>
    </row>
    <row r="180" spans="1:8" s="42" customFormat="1" ht="64.5" customHeight="1">
      <c r="A180" s="14"/>
      <c r="B180" s="31" t="s">
        <v>318</v>
      </c>
      <c r="C180" s="54" t="s">
        <v>31</v>
      </c>
      <c r="D180" s="15" t="s">
        <v>44</v>
      </c>
      <c r="E180" s="15" t="s">
        <v>35</v>
      </c>
      <c r="F180" s="15" t="s">
        <v>263</v>
      </c>
      <c r="G180" s="15"/>
      <c r="H180" s="11">
        <f>SUM(H181+H182)</f>
        <v>3753</v>
      </c>
    </row>
    <row r="181" spans="1:8" s="42" customFormat="1" ht="35.25" customHeight="1">
      <c r="A181" s="14"/>
      <c r="B181" s="31" t="s">
        <v>109</v>
      </c>
      <c r="C181" s="54" t="s">
        <v>31</v>
      </c>
      <c r="D181" s="15" t="s">
        <v>44</v>
      </c>
      <c r="E181" s="15" t="s">
        <v>35</v>
      </c>
      <c r="F181" s="15" t="s">
        <v>263</v>
      </c>
      <c r="G181" s="15" t="s">
        <v>110</v>
      </c>
      <c r="H181" s="11">
        <f>SUM('распр.б.а.13'!G181)</f>
        <v>3751</v>
      </c>
    </row>
    <row r="182" spans="1:8" s="42" customFormat="1" ht="21.75" customHeight="1">
      <c r="A182" s="14"/>
      <c r="B182" s="24" t="s">
        <v>111</v>
      </c>
      <c r="C182" s="54" t="s">
        <v>31</v>
      </c>
      <c r="D182" s="15" t="s">
        <v>44</v>
      </c>
      <c r="E182" s="15" t="s">
        <v>35</v>
      </c>
      <c r="F182" s="15" t="s">
        <v>263</v>
      </c>
      <c r="G182" s="15" t="s">
        <v>112</v>
      </c>
      <c r="H182" s="11">
        <f>SUM('распр.б.а.13'!G182)</f>
        <v>2</v>
      </c>
    </row>
    <row r="183" spans="1:8" s="42" customFormat="1" ht="67.5" customHeight="1">
      <c r="A183" s="14"/>
      <c r="B183" s="24" t="s">
        <v>264</v>
      </c>
      <c r="C183" s="54" t="s">
        <v>31</v>
      </c>
      <c r="D183" s="15" t="s">
        <v>44</v>
      </c>
      <c r="E183" s="15" t="s">
        <v>35</v>
      </c>
      <c r="F183" s="15" t="s">
        <v>151</v>
      </c>
      <c r="G183" s="15"/>
      <c r="H183" s="11">
        <f>SUM(H184)</f>
        <v>2450.3</v>
      </c>
    </row>
    <row r="184" spans="1:8" s="42" customFormat="1" ht="65.25" customHeight="1">
      <c r="A184" s="14"/>
      <c r="B184" s="24" t="s">
        <v>317</v>
      </c>
      <c r="C184" s="54" t="s">
        <v>31</v>
      </c>
      <c r="D184" s="15" t="s">
        <v>44</v>
      </c>
      <c r="E184" s="15" t="s">
        <v>35</v>
      </c>
      <c r="F184" s="15" t="s">
        <v>269</v>
      </c>
      <c r="G184" s="15"/>
      <c r="H184" s="11">
        <f>SUM(H185+H186)</f>
        <v>2450.3</v>
      </c>
    </row>
    <row r="185" spans="1:8" s="42" customFormat="1" ht="28.5" customHeight="1">
      <c r="A185" s="14"/>
      <c r="B185" s="31" t="s">
        <v>109</v>
      </c>
      <c r="C185" s="54" t="s">
        <v>31</v>
      </c>
      <c r="D185" s="15" t="s">
        <v>44</v>
      </c>
      <c r="E185" s="15" t="s">
        <v>35</v>
      </c>
      <c r="F185" s="15" t="s">
        <v>269</v>
      </c>
      <c r="G185" s="15" t="s">
        <v>110</v>
      </c>
      <c r="H185" s="11">
        <f>SUM('распр.б.а.13'!G185)</f>
        <v>2448.3</v>
      </c>
    </row>
    <row r="186" spans="1:8" s="42" customFormat="1" ht="22.5" customHeight="1">
      <c r="A186" s="14"/>
      <c r="B186" s="24" t="s">
        <v>111</v>
      </c>
      <c r="C186" s="54" t="s">
        <v>31</v>
      </c>
      <c r="D186" s="15" t="s">
        <v>44</v>
      </c>
      <c r="E186" s="15" t="s">
        <v>35</v>
      </c>
      <c r="F186" s="15" t="s">
        <v>269</v>
      </c>
      <c r="G186" s="15" t="s">
        <v>112</v>
      </c>
      <c r="H186" s="11">
        <f>SUM('распр.б.а.13'!G186)</f>
        <v>2</v>
      </c>
    </row>
    <row r="187" spans="1:8" s="42" customFormat="1" ht="81" customHeight="1">
      <c r="A187" s="14"/>
      <c r="B187" s="24" t="s">
        <v>265</v>
      </c>
      <c r="C187" s="54" t="s">
        <v>31</v>
      </c>
      <c r="D187" s="15" t="s">
        <v>44</v>
      </c>
      <c r="E187" s="15" t="s">
        <v>35</v>
      </c>
      <c r="F187" s="15" t="s">
        <v>152</v>
      </c>
      <c r="G187" s="15"/>
      <c r="H187" s="11">
        <f>SUM(H188)</f>
        <v>100</v>
      </c>
    </row>
    <row r="188" spans="1:8" s="42" customFormat="1" ht="80.25" customHeight="1">
      <c r="A188" s="14"/>
      <c r="B188" s="24" t="s">
        <v>316</v>
      </c>
      <c r="C188" s="54" t="s">
        <v>31</v>
      </c>
      <c r="D188" s="15" t="s">
        <v>44</v>
      </c>
      <c r="E188" s="15" t="s">
        <v>35</v>
      </c>
      <c r="F188" s="15" t="s">
        <v>270</v>
      </c>
      <c r="G188" s="15"/>
      <c r="H188" s="11">
        <f>SUM(H189)</f>
        <v>100</v>
      </c>
    </row>
    <row r="189" spans="1:8" s="42" customFormat="1" ht="31.5" customHeight="1">
      <c r="A189" s="14"/>
      <c r="B189" s="31" t="s">
        <v>109</v>
      </c>
      <c r="C189" s="54" t="s">
        <v>31</v>
      </c>
      <c r="D189" s="15" t="s">
        <v>44</v>
      </c>
      <c r="E189" s="15" t="s">
        <v>35</v>
      </c>
      <c r="F189" s="15" t="s">
        <v>270</v>
      </c>
      <c r="G189" s="15" t="s">
        <v>110</v>
      </c>
      <c r="H189" s="11">
        <f>SUM('распр.б.а.13'!G189)</f>
        <v>100</v>
      </c>
    </row>
    <row r="190" spans="1:8" s="42" customFormat="1" ht="72" customHeight="1">
      <c r="A190" s="14"/>
      <c r="B190" s="24" t="s">
        <v>266</v>
      </c>
      <c r="C190" s="54" t="s">
        <v>31</v>
      </c>
      <c r="D190" s="15" t="s">
        <v>44</v>
      </c>
      <c r="E190" s="15" t="s">
        <v>35</v>
      </c>
      <c r="F190" s="15" t="s">
        <v>153</v>
      </c>
      <c r="G190" s="12"/>
      <c r="H190" s="11">
        <f>SUM(H191)</f>
        <v>150</v>
      </c>
    </row>
    <row r="191" spans="1:8" s="42" customFormat="1" ht="50.25" customHeight="1">
      <c r="A191" s="14"/>
      <c r="B191" s="24" t="s">
        <v>315</v>
      </c>
      <c r="C191" s="54" t="s">
        <v>31</v>
      </c>
      <c r="D191" s="15" t="s">
        <v>44</v>
      </c>
      <c r="E191" s="15" t="s">
        <v>35</v>
      </c>
      <c r="F191" s="15" t="s">
        <v>271</v>
      </c>
      <c r="G191" s="15"/>
      <c r="H191" s="11">
        <f>SUM(H192)</f>
        <v>150</v>
      </c>
    </row>
    <row r="192" spans="1:8" s="42" customFormat="1" ht="35.25" customHeight="1">
      <c r="A192" s="14"/>
      <c r="B192" s="31" t="s">
        <v>109</v>
      </c>
      <c r="C192" s="54" t="s">
        <v>31</v>
      </c>
      <c r="D192" s="15" t="s">
        <v>44</v>
      </c>
      <c r="E192" s="15" t="s">
        <v>35</v>
      </c>
      <c r="F192" s="15" t="s">
        <v>271</v>
      </c>
      <c r="G192" s="15" t="s">
        <v>110</v>
      </c>
      <c r="H192" s="11">
        <f>SUM('распр.б.а.13'!G192)</f>
        <v>150</v>
      </c>
    </row>
    <row r="193" spans="1:8" s="42" customFormat="1" ht="70.5" customHeight="1">
      <c r="A193" s="14"/>
      <c r="B193" s="24" t="s">
        <v>267</v>
      </c>
      <c r="C193" s="54" t="s">
        <v>31</v>
      </c>
      <c r="D193" s="15" t="s">
        <v>44</v>
      </c>
      <c r="E193" s="15" t="s">
        <v>35</v>
      </c>
      <c r="F193" s="15" t="s">
        <v>154</v>
      </c>
      <c r="G193" s="29"/>
      <c r="H193" s="11">
        <f>SUM(H194)</f>
        <v>200</v>
      </c>
    </row>
    <row r="194" spans="1:8" s="42" customFormat="1" ht="52.5" customHeight="1">
      <c r="A194" s="14"/>
      <c r="B194" s="24" t="s">
        <v>314</v>
      </c>
      <c r="C194" s="54" t="s">
        <v>31</v>
      </c>
      <c r="D194" s="15" t="s">
        <v>44</v>
      </c>
      <c r="E194" s="15" t="s">
        <v>35</v>
      </c>
      <c r="F194" s="15" t="s">
        <v>272</v>
      </c>
      <c r="G194" s="15"/>
      <c r="H194" s="11">
        <f>SUM(H195)</f>
        <v>200</v>
      </c>
    </row>
    <row r="195" spans="1:8" s="42" customFormat="1" ht="35.25" customHeight="1">
      <c r="A195" s="14"/>
      <c r="B195" s="31" t="s">
        <v>109</v>
      </c>
      <c r="C195" s="54" t="s">
        <v>31</v>
      </c>
      <c r="D195" s="15" t="s">
        <v>44</v>
      </c>
      <c r="E195" s="15" t="s">
        <v>35</v>
      </c>
      <c r="F195" s="15" t="s">
        <v>272</v>
      </c>
      <c r="G195" s="15" t="s">
        <v>110</v>
      </c>
      <c r="H195" s="11">
        <f>SUM('распр.б.а.13'!G195)</f>
        <v>200</v>
      </c>
    </row>
    <row r="196" spans="1:8" s="42" customFormat="1" ht="63.75" customHeight="1">
      <c r="A196" s="14"/>
      <c r="B196" s="24" t="s">
        <v>294</v>
      </c>
      <c r="C196" s="54" t="s">
        <v>31</v>
      </c>
      <c r="D196" s="15" t="s">
        <v>44</v>
      </c>
      <c r="E196" s="15" t="s">
        <v>35</v>
      </c>
      <c r="F196" s="15" t="s">
        <v>155</v>
      </c>
      <c r="G196" s="15"/>
      <c r="H196" s="11">
        <f>SUM(H197)</f>
        <v>50</v>
      </c>
    </row>
    <row r="197" spans="1:8" s="42" customFormat="1" ht="52.5" customHeight="1">
      <c r="A197" s="14"/>
      <c r="B197" s="24" t="s">
        <v>322</v>
      </c>
      <c r="C197" s="54" t="s">
        <v>31</v>
      </c>
      <c r="D197" s="15" t="s">
        <v>44</v>
      </c>
      <c r="E197" s="15" t="s">
        <v>35</v>
      </c>
      <c r="F197" s="15" t="s">
        <v>273</v>
      </c>
      <c r="G197" s="15"/>
      <c r="H197" s="11">
        <f>SUM(H198)</f>
        <v>50</v>
      </c>
    </row>
    <row r="198" spans="1:8" s="42" customFormat="1" ht="34.5" customHeight="1">
      <c r="A198" s="14"/>
      <c r="B198" s="31" t="s">
        <v>109</v>
      </c>
      <c r="C198" s="54" t="s">
        <v>31</v>
      </c>
      <c r="D198" s="15" t="s">
        <v>44</v>
      </c>
      <c r="E198" s="15" t="s">
        <v>35</v>
      </c>
      <c r="F198" s="15" t="s">
        <v>273</v>
      </c>
      <c r="G198" s="15" t="s">
        <v>110</v>
      </c>
      <c r="H198" s="11">
        <f>SUM('распр.б.а.13'!G198)</f>
        <v>50</v>
      </c>
    </row>
    <row r="199" spans="1:8" s="42" customFormat="1" ht="19.5" customHeight="1">
      <c r="A199" s="14"/>
      <c r="B199" s="123" t="s">
        <v>27</v>
      </c>
      <c r="C199" s="53" t="s">
        <v>31</v>
      </c>
      <c r="D199" s="29" t="s">
        <v>45</v>
      </c>
      <c r="E199" s="29" t="s">
        <v>34</v>
      </c>
      <c r="F199" s="29"/>
      <c r="G199" s="29"/>
      <c r="H199" s="10">
        <f>SUM(H200)</f>
        <v>252</v>
      </c>
    </row>
    <row r="200" spans="1:8" s="42" customFormat="1" ht="19.5" customHeight="1">
      <c r="A200" s="14"/>
      <c r="B200" s="123" t="s">
        <v>28</v>
      </c>
      <c r="C200" s="53" t="s">
        <v>31</v>
      </c>
      <c r="D200" s="29" t="s">
        <v>45</v>
      </c>
      <c r="E200" s="29" t="s">
        <v>45</v>
      </c>
      <c r="F200" s="29"/>
      <c r="G200" s="29"/>
      <c r="H200" s="10">
        <f>SUM(H201)</f>
        <v>252</v>
      </c>
    </row>
    <row r="201" spans="1:8" s="42" customFormat="1" ht="82.5" customHeight="1">
      <c r="A201" s="14"/>
      <c r="B201" s="24" t="s">
        <v>156</v>
      </c>
      <c r="C201" s="54" t="s">
        <v>31</v>
      </c>
      <c r="D201" s="15" t="s">
        <v>45</v>
      </c>
      <c r="E201" s="15" t="s">
        <v>45</v>
      </c>
      <c r="F201" s="15" t="s">
        <v>157</v>
      </c>
      <c r="G201" s="15"/>
      <c r="H201" s="11">
        <f>SUM(H202)</f>
        <v>252</v>
      </c>
    </row>
    <row r="202" spans="1:8" s="42" customFormat="1" ht="96.75" customHeight="1">
      <c r="A202" s="14"/>
      <c r="B202" s="24" t="s">
        <v>284</v>
      </c>
      <c r="C202" s="54" t="s">
        <v>31</v>
      </c>
      <c r="D202" s="15" t="s">
        <v>45</v>
      </c>
      <c r="E202" s="15" t="s">
        <v>45</v>
      </c>
      <c r="F202" s="15" t="s">
        <v>158</v>
      </c>
      <c r="G202" s="15"/>
      <c r="H202" s="11">
        <f>SUM(H203)</f>
        <v>252</v>
      </c>
    </row>
    <row r="203" spans="1:8" s="42" customFormat="1" ht="154.5" customHeight="1">
      <c r="A203" s="14"/>
      <c r="B203" s="24" t="s">
        <v>226</v>
      </c>
      <c r="C203" s="54" t="s">
        <v>31</v>
      </c>
      <c r="D203" s="15" t="s">
        <v>45</v>
      </c>
      <c r="E203" s="15" t="s">
        <v>45</v>
      </c>
      <c r="F203" s="15" t="s">
        <v>225</v>
      </c>
      <c r="G203" s="15"/>
      <c r="H203" s="11">
        <f>SUM(H204)</f>
        <v>252</v>
      </c>
    </row>
    <row r="204" spans="1:8" s="42" customFormat="1" ht="31.5" customHeight="1">
      <c r="A204" s="14"/>
      <c r="B204" s="31" t="s">
        <v>109</v>
      </c>
      <c r="C204" s="54" t="s">
        <v>31</v>
      </c>
      <c r="D204" s="15" t="s">
        <v>45</v>
      </c>
      <c r="E204" s="15" t="s">
        <v>45</v>
      </c>
      <c r="F204" s="15" t="s">
        <v>225</v>
      </c>
      <c r="G204" s="15" t="s">
        <v>110</v>
      </c>
      <c r="H204" s="11">
        <f>SUM('распр.б.а.13'!G204)</f>
        <v>252</v>
      </c>
    </row>
    <row r="205" spans="1:8" s="42" customFormat="1" ht="19.5" customHeight="1">
      <c r="A205" s="14"/>
      <c r="B205" s="125" t="s">
        <v>86</v>
      </c>
      <c r="C205" s="53" t="s">
        <v>31</v>
      </c>
      <c r="D205" s="29" t="s">
        <v>46</v>
      </c>
      <c r="E205" s="29" t="s">
        <v>34</v>
      </c>
      <c r="F205" s="29"/>
      <c r="G205" s="29"/>
      <c r="H205" s="10">
        <f>SUM(H206)</f>
        <v>14913.399999999998</v>
      </c>
    </row>
    <row r="206" spans="1:8" s="42" customFormat="1" ht="19.5" customHeight="1">
      <c r="A206" s="14"/>
      <c r="B206" s="125" t="s">
        <v>5</v>
      </c>
      <c r="C206" s="53" t="s">
        <v>31</v>
      </c>
      <c r="D206" s="29" t="s">
        <v>46</v>
      </c>
      <c r="E206" s="29" t="s">
        <v>33</v>
      </c>
      <c r="F206" s="29"/>
      <c r="G206" s="29"/>
      <c r="H206" s="10">
        <f>SUM(H207+H212)</f>
        <v>14913.399999999998</v>
      </c>
    </row>
    <row r="207" spans="1:8" s="23" customFormat="1" ht="85.5" customHeight="1">
      <c r="A207" s="18"/>
      <c r="B207" s="24" t="s">
        <v>172</v>
      </c>
      <c r="C207" s="54" t="s">
        <v>31</v>
      </c>
      <c r="D207" s="15" t="s">
        <v>46</v>
      </c>
      <c r="E207" s="15" t="s">
        <v>33</v>
      </c>
      <c r="F207" s="15" t="s">
        <v>170</v>
      </c>
      <c r="G207" s="15"/>
      <c r="H207" s="11">
        <f>SUM(H208)</f>
        <v>873</v>
      </c>
    </row>
    <row r="208" spans="1:8" s="23" customFormat="1" ht="108.75" customHeight="1">
      <c r="A208" s="18"/>
      <c r="B208" s="109" t="s">
        <v>281</v>
      </c>
      <c r="C208" s="54" t="s">
        <v>31</v>
      </c>
      <c r="D208" s="15" t="s">
        <v>46</v>
      </c>
      <c r="E208" s="15" t="s">
        <v>33</v>
      </c>
      <c r="F208" s="15" t="s">
        <v>216</v>
      </c>
      <c r="G208" s="15"/>
      <c r="H208" s="11">
        <f>SUM(H209)</f>
        <v>873</v>
      </c>
    </row>
    <row r="209" spans="1:8" s="23" customFormat="1" ht="50.25" customHeight="1">
      <c r="A209" s="18"/>
      <c r="B209" s="31" t="s">
        <v>59</v>
      </c>
      <c r="C209" s="54" t="s">
        <v>31</v>
      </c>
      <c r="D209" s="15" t="s">
        <v>46</v>
      </c>
      <c r="E209" s="15" t="s">
        <v>33</v>
      </c>
      <c r="F209" s="70" t="s">
        <v>279</v>
      </c>
      <c r="G209" s="15"/>
      <c r="H209" s="11">
        <f>SUM(H210)</f>
        <v>873</v>
      </c>
    </row>
    <row r="210" spans="1:8" s="23" customFormat="1" ht="96.75" customHeight="1">
      <c r="A210" s="18"/>
      <c r="B210" s="130" t="s">
        <v>276</v>
      </c>
      <c r="C210" s="54" t="s">
        <v>31</v>
      </c>
      <c r="D210" s="15" t="s">
        <v>46</v>
      </c>
      <c r="E210" s="15" t="s">
        <v>33</v>
      </c>
      <c r="F210" s="25" t="s">
        <v>277</v>
      </c>
      <c r="G210" s="15"/>
      <c r="H210" s="11">
        <f>SUM(H211)</f>
        <v>873</v>
      </c>
    </row>
    <row r="211" spans="1:8" s="23" customFormat="1" ht="19.5" customHeight="1">
      <c r="A211" s="18"/>
      <c r="B211" s="31" t="s">
        <v>18</v>
      </c>
      <c r="C211" s="54" t="s">
        <v>31</v>
      </c>
      <c r="D211" s="15" t="s">
        <v>46</v>
      </c>
      <c r="E211" s="15" t="s">
        <v>33</v>
      </c>
      <c r="F211" s="25" t="s">
        <v>277</v>
      </c>
      <c r="G211" s="15" t="s">
        <v>142</v>
      </c>
      <c r="H211" s="11">
        <f>SUM('распр.б.а.13'!G211)</f>
        <v>873</v>
      </c>
    </row>
    <row r="212" spans="1:8" s="42" customFormat="1" ht="81.75" customHeight="1">
      <c r="A212" s="14"/>
      <c r="B212" s="24" t="s">
        <v>156</v>
      </c>
      <c r="C212" s="54" t="s">
        <v>31</v>
      </c>
      <c r="D212" s="15" t="s">
        <v>46</v>
      </c>
      <c r="E212" s="15" t="s">
        <v>33</v>
      </c>
      <c r="F212" s="15" t="s">
        <v>157</v>
      </c>
      <c r="G212" s="29"/>
      <c r="H212" s="11">
        <f>SUM(H213)</f>
        <v>14040.399999999998</v>
      </c>
    </row>
    <row r="213" spans="1:8" s="42" customFormat="1" ht="81.75" customHeight="1">
      <c r="A213" s="14"/>
      <c r="B213" s="24" t="s">
        <v>282</v>
      </c>
      <c r="C213" s="54" t="s">
        <v>31</v>
      </c>
      <c r="D213" s="15" t="s">
        <v>46</v>
      </c>
      <c r="E213" s="15" t="s">
        <v>33</v>
      </c>
      <c r="F213" s="15" t="s">
        <v>159</v>
      </c>
      <c r="G213" s="15"/>
      <c r="H213" s="11">
        <f>SUM(H214+H217+H220)</f>
        <v>14040.399999999998</v>
      </c>
    </row>
    <row r="214" spans="1:8" s="42" customFormat="1" ht="35.25" customHeight="1">
      <c r="A214" s="14"/>
      <c r="B214" s="109" t="s">
        <v>69</v>
      </c>
      <c r="C214" s="54" t="s">
        <v>31</v>
      </c>
      <c r="D214" s="15" t="s">
        <v>46</v>
      </c>
      <c r="E214" s="15" t="s">
        <v>33</v>
      </c>
      <c r="F214" s="12" t="s">
        <v>160</v>
      </c>
      <c r="G214" s="12" t="s">
        <v>32</v>
      </c>
      <c r="H214" s="11">
        <f>H215</f>
        <v>1207.8</v>
      </c>
    </row>
    <row r="215" spans="1:8" s="42" customFormat="1" ht="66.75" customHeight="1">
      <c r="A215" s="14"/>
      <c r="B215" s="109" t="s">
        <v>305</v>
      </c>
      <c r="C215" s="54" t="s">
        <v>31</v>
      </c>
      <c r="D215" s="15" t="s">
        <v>46</v>
      </c>
      <c r="E215" s="15" t="s">
        <v>33</v>
      </c>
      <c r="F215" s="12" t="s">
        <v>161</v>
      </c>
      <c r="G215" s="12"/>
      <c r="H215" s="11">
        <f>SUM(H216)</f>
        <v>1207.8</v>
      </c>
    </row>
    <row r="216" spans="1:8" s="42" customFormat="1" ht="21.75" customHeight="1">
      <c r="A216" s="14"/>
      <c r="B216" s="109" t="s">
        <v>162</v>
      </c>
      <c r="C216" s="54" t="s">
        <v>31</v>
      </c>
      <c r="D216" s="15" t="s">
        <v>46</v>
      </c>
      <c r="E216" s="15" t="s">
        <v>33</v>
      </c>
      <c r="F216" s="12" t="s">
        <v>161</v>
      </c>
      <c r="G216" s="12" t="s">
        <v>163</v>
      </c>
      <c r="H216" s="11">
        <f>SUM('распр.б.а.13'!G216)</f>
        <v>1207.8</v>
      </c>
    </row>
    <row r="217" spans="1:8" s="42" customFormat="1" ht="19.5" customHeight="1">
      <c r="A217" s="14"/>
      <c r="B217" s="31" t="s">
        <v>87</v>
      </c>
      <c r="C217" s="54" t="s">
        <v>31</v>
      </c>
      <c r="D217" s="15" t="s">
        <v>46</v>
      </c>
      <c r="E217" s="15" t="s">
        <v>33</v>
      </c>
      <c r="F217" s="12" t="s">
        <v>165</v>
      </c>
      <c r="G217" s="12"/>
      <c r="H217" s="11">
        <f>SUM(H218)</f>
        <v>11003.8</v>
      </c>
    </row>
    <row r="218" spans="1:8" s="42" customFormat="1" ht="65.25" customHeight="1">
      <c r="A218" s="14"/>
      <c r="B218" s="109" t="s">
        <v>306</v>
      </c>
      <c r="C218" s="54" t="s">
        <v>31</v>
      </c>
      <c r="D218" s="15" t="s">
        <v>46</v>
      </c>
      <c r="E218" s="15" t="s">
        <v>33</v>
      </c>
      <c r="F218" s="12" t="s">
        <v>166</v>
      </c>
      <c r="G218" s="12"/>
      <c r="H218" s="11">
        <f>SUM(H219)</f>
        <v>11003.8</v>
      </c>
    </row>
    <row r="219" spans="1:8" s="42" customFormat="1" ht="17.25" customHeight="1">
      <c r="A219" s="14"/>
      <c r="B219" s="109" t="s">
        <v>162</v>
      </c>
      <c r="C219" s="54" t="s">
        <v>31</v>
      </c>
      <c r="D219" s="15" t="s">
        <v>46</v>
      </c>
      <c r="E219" s="15" t="s">
        <v>33</v>
      </c>
      <c r="F219" s="12" t="s">
        <v>166</v>
      </c>
      <c r="G219" s="12" t="s">
        <v>163</v>
      </c>
      <c r="H219" s="11">
        <f>SUM('распр.б.а.13'!G219)</f>
        <v>11003.8</v>
      </c>
    </row>
    <row r="220" spans="1:8" s="42" customFormat="1" ht="19.5" customHeight="1">
      <c r="A220" s="14"/>
      <c r="B220" s="31" t="s">
        <v>212</v>
      </c>
      <c r="C220" s="54" t="s">
        <v>31</v>
      </c>
      <c r="D220" s="15" t="s">
        <v>46</v>
      </c>
      <c r="E220" s="15" t="s">
        <v>33</v>
      </c>
      <c r="F220" s="12" t="s">
        <v>210</v>
      </c>
      <c r="G220" s="12"/>
      <c r="H220" s="11">
        <f>SUM(H221)</f>
        <v>1828.8</v>
      </c>
    </row>
    <row r="221" spans="1:8" s="42" customFormat="1" ht="62.25" customHeight="1">
      <c r="A221" s="14"/>
      <c r="B221" s="109" t="s">
        <v>325</v>
      </c>
      <c r="C221" s="54" t="s">
        <v>31</v>
      </c>
      <c r="D221" s="15" t="s">
        <v>46</v>
      </c>
      <c r="E221" s="15" t="s">
        <v>33</v>
      </c>
      <c r="F221" s="12" t="s">
        <v>211</v>
      </c>
      <c r="G221" s="12"/>
      <c r="H221" s="11">
        <f>SUM(H222)</f>
        <v>1828.8</v>
      </c>
    </row>
    <row r="222" spans="1:8" s="42" customFormat="1" ht="17.25" customHeight="1">
      <c r="A222" s="14"/>
      <c r="B222" s="109" t="s">
        <v>162</v>
      </c>
      <c r="C222" s="54" t="s">
        <v>31</v>
      </c>
      <c r="D222" s="15" t="s">
        <v>46</v>
      </c>
      <c r="E222" s="15" t="s">
        <v>33</v>
      </c>
      <c r="F222" s="12" t="s">
        <v>211</v>
      </c>
      <c r="G222" s="12" t="s">
        <v>163</v>
      </c>
      <c r="H222" s="11">
        <f>SUM('распр.б.а.13'!G222)</f>
        <v>1828.8</v>
      </c>
    </row>
    <row r="223" spans="1:8" s="23" customFormat="1" ht="114" customHeight="1" hidden="1">
      <c r="A223" s="18"/>
      <c r="B223" s="131" t="s">
        <v>168</v>
      </c>
      <c r="C223" s="54" t="s">
        <v>31</v>
      </c>
      <c r="D223" s="15" t="s">
        <v>46</v>
      </c>
      <c r="E223" s="15" t="s">
        <v>33</v>
      </c>
      <c r="F223" s="12" t="s">
        <v>164</v>
      </c>
      <c r="G223" s="12"/>
      <c r="H223" s="11">
        <f>H224</f>
        <v>0</v>
      </c>
    </row>
    <row r="224" spans="1:8" s="23" customFormat="1" ht="21" customHeight="1" hidden="1">
      <c r="A224" s="18"/>
      <c r="B224" s="109" t="s">
        <v>162</v>
      </c>
      <c r="C224" s="54" t="s">
        <v>31</v>
      </c>
      <c r="D224" s="15" t="s">
        <v>46</v>
      </c>
      <c r="E224" s="15" t="s">
        <v>33</v>
      </c>
      <c r="F224" s="12" t="s">
        <v>164</v>
      </c>
      <c r="G224" s="12" t="s">
        <v>163</v>
      </c>
      <c r="H224" s="11"/>
    </row>
    <row r="225" spans="1:8" s="23" customFormat="1" ht="114.75" customHeight="1" hidden="1">
      <c r="A225" s="18"/>
      <c r="B225" s="131" t="s">
        <v>169</v>
      </c>
      <c r="C225" s="54" t="s">
        <v>31</v>
      </c>
      <c r="D225" s="15" t="s">
        <v>46</v>
      </c>
      <c r="E225" s="15" t="s">
        <v>33</v>
      </c>
      <c r="F225" s="12" t="s">
        <v>164</v>
      </c>
      <c r="G225" s="12"/>
      <c r="H225" s="11">
        <f>H226</f>
        <v>0</v>
      </c>
    </row>
    <row r="226" spans="1:8" s="23" customFormat="1" ht="21" customHeight="1" hidden="1">
      <c r="A226" s="18"/>
      <c r="B226" s="109" t="s">
        <v>162</v>
      </c>
      <c r="C226" s="54" t="s">
        <v>31</v>
      </c>
      <c r="D226" s="15" t="s">
        <v>46</v>
      </c>
      <c r="E226" s="15" t="s">
        <v>33</v>
      </c>
      <c r="F226" s="12" t="s">
        <v>164</v>
      </c>
      <c r="G226" s="12" t="s">
        <v>163</v>
      </c>
      <c r="H226" s="11"/>
    </row>
    <row r="227" spans="1:8" s="23" customFormat="1" ht="68.25" customHeight="1" hidden="1">
      <c r="A227" s="18"/>
      <c r="B227" s="24" t="s">
        <v>99</v>
      </c>
      <c r="C227" s="54" t="s">
        <v>31</v>
      </c>
      <c r="D227" s="15" t="s">
        <v>46</v>
      </c>
      <c r="E227" s="15" t="s">
        <v>33</v>
      </c>
      <c r="F227" s="12" t="s">
        <v>167</v>
      </c>
      <c r="G227" s="12"/>
      <c r="H227" s="11">
        <f>SUM(H228)</f>
        <v>0</v>
      </c>
    </row>
    <row r="228" spans="1:8" s="23" customFormat="1" ht="20.25" customHeight="1" hidden="1">
      <c r="A228" s="18"/>
      <c r="B228" s="109" t="s">
        <v>162</v>
      </c>
      <c r="C228" s="54" t="s">
        <v>31</v>
      </c>
      <c r="D228" s="15" t="s">
        <v>46</v>
      </c>
      <c r="E228" s="15" t="s">
        <v>33</v>
      </c>
      <c r="F228" s="12" t="s">
        <v>167</v>
      </c>
      <c r="G228" s="12" t="s">
        <v>163</v>
      </c>
      <c r="H228" s="11"/>
    </row>
    <row r="229" spans="1:8" s="39" customFormat="1" ht="19.5" customHeight="1">
      <c r="A229" s="14"/>
      <c r="B229" s="125" t="s">
        <v>68</v>
      </c>
      <c r="C229" s="53" t="s">
        <v>31</v>
      </c>
      <c r="D229" s="29" t="s">
        <v>41</v>
      </c>
      <c r="E229" s="29" t="s">
        <v>34</v>
      </c>
      <c r="F229" s="29"/>
      <c r="G229" s="29"/>
      <c r="H229" s="10">
        <f>SUM(H230+H235)</f>
        <v>1840.9</v>
      </c>
    </row>
    <row r="230" spans="1:8" s="39" customFormat="1" ht="19.5" customHeight="1">
      <c r="A230" s="14"/>
      <c r="B230" s="125" t="s">
        <v>3</v>
      </c>
      <c r="C230" s="53" t="s">
        <v>31</v>
      </c>
      <c r="D230" s="29" t="s">
        <v>41</v>
      </c>
      <c r="E230" s="29" t="s">
        <v>33</v>
      </c>
      <c r="F230" s="29"/>
      <c r="G230" s="29"/>
      <c r="H230" s="10">
        <f>SUM(H231)</f>
        <v>333.9</v>
      </c>
    </row>
    <row r="231" spans="1:8" ht="37.5" customHeight="1">
      <c r="A231" s="18"/>
      <c r="B231" s="31" t="s">
        <v>105</v>
      </c>
      <c r="C231" s="54" t="s">
        <v>31</v>
      </c>
      <c r="D231" s="15" t="s">
        <v>41</v>
      </c>
      <c r="E231" s="15" t="s">
        <v>33</v>
      </c>
      <c r="F231" s="15" t="s">
        <v>51</v>
      </c>
      <c r="G231" s="15"/>
      <c r="H231" s="11">
        <f>SUM(H232)</f>
        <v>333.9</v>
      </c>
    </row>
    <row r="232" spans="1:8" ht="48.75" customHeight="1">
      <c r="A232" s="18"/>
      <c r="B232" s="31" t="s">
        <v>128</v>
      </c>
      <c r="C232" s="54" t="s">
        <v>31</v>
      </c>
      <c r="D232" s="12" t="s">
        <v>41</v>
      </c>
      <c r="E232" s="12" t="s">
        <v>33</v>
      </c>
      <c r="F232" s="12" t="s">
        <v>52</v>
      </c>
      <c r="G232" s="12"/>
      <c r="H232" s="11">
        <f>SUM(H233)</f>
        <v>333.9</v>
      </c>
    </row>
    <row r="233" spans="1:8" ht="19.5" customHeight="1">
      <c r="A233" s="18"/>
      <c r="B233" s="31" t="s">
        <v>175</v>
      </c>
      <c r="C233" s="54" t="s">
        <v>31</v>
      </c>
      <c r="D233" s="15" t="s">
        <v>41</v>
      </c>
      <c r="E233" s="15" t="s">
        <v>33</v>
      </c>
      <c r="F233" s="15" t="s">
        <v>324</v>
      </c>
      <c r="G233" s="29"/>
      <c r="H233" s="11">
        <f>SUM(H234)</f>
        <v>333.9</v>
      </c>
    </row>
    <row r="234" spans="1:8" ht="30" customHeight="1">
      <c r="A234" s="18"/>
      <c r="B234" s="31" t="s">
        <v>173</v>
      </c>
      <c r="C234" s="54" t="s">
        <v>31</v>
      </c>
      <c r="D234" s="15" t="s">
        <v>41</v>
      </c>
      <c r="E234" s="15" t="s">
        <v>33</v>
      </c>
      <c r="F234" s="15" t="s">
        <v>324</v>
      </c>
      <c r="G234" s="15" t="s">
        <v>174</v>
      </c>
      <c r="H234" s="11">
        <v>333.9</v>
      </c>
    </row>
    <row r="235" spans="1:8" s="39" customFormat="1" ht="19.5" customHeight="1">
      <c r="A235" s="14"/>
      <c r="B235" s="125" t="s">
        <v>1</v>
      </c>
      <c r="C235" s="53" t="s">
        <v>31</v>
      </c>
      <c r="D235" s="29" t="s">
        <v>41</v>
      </c>
      <c r="E235" s="29" t="s">
        <v>35</v>
      </c>
      <c r="F235" s="29"/>
      <c r="G235" s="29"/>
      <c r="H235" s="10">
        <f>SUM(H236+H243)</f>
        <v>1507</v>
      </c>
    </row>
    <row r="236" spans="1:8" ht="85.5" customHeight="1">
      <c r="A236" s="18"/>
      <c r="B236" s="24" t="s">
        <v>172</v>
      </c>
      <c r="C236" s="54" t="s">
        <v>31</v>
      </c>
      <c r="D236" s="15" t="s">
        <v>41</v>
      </c>
      <c r="E236" s="15" t="s">
        <v>35</v>
      </c>
      <c r="F236" s="15" t="s">
        <v>170</v>
      </c>
      <c r="G236" s="15"/>
      <c r="H236" s="11">
        <f>SUM(H237)</f>
        <v>1062.5</v>
      </c>
    </row>
    <row r="237" spans="1:8" ht="134.25" customHeight="1">
      <c r="A237" s="18"/>
      <c r="B237" s="110" t="s">
        <v>280</v>
      </c>
      <c r="C237" s="54" t="s">
        <v>31</v>
      </c>
      <c r="D237" s="15" t="s">
        <v>41</v>
      </c>
      <c r="E237" s="15" t="s">
        <v>35</v>
      </c>
      <c r="F237" s="15" t="s">
        <v>171</v>
      </c>
      <c r="G237" s="15"/>
      <c r="H237" s="11">
        <f>SUM(H238+H240)</f>
        <v>1062.5</v>
      </c>
    </row>
    <row r="238" spans="1:8" ht="115.5" customHeight="1" hidden="1">
      <c r="A238" s="18"/>
      <c r="B238" s="131" t="s">
        <v>179</v>
      </c>
      <c r="C238" s="54" t="s">
        <v>31</v>
      </c>
      <c r="D238" s="12" t="s">
        <v>41</v>
      </c>
      <c r="E238" s="12" t="s">
        <v>35</v>
      </c>
      <c r="F238" s="12" t="s">
        <v>180</v>
      </c>
      <c r="G238" s="12"/>
      <c r="H238" s="11">
        <f>SUM(H239)</f>
        <v>0</v>
      </c>
    </row>
    <row r="239" spans="1:8" ht="30.75" customHeight="1" hidden="1">
      <c r="A239" s="18"/>
      <c r="B239" s="31" t="s">
        <v>176</v>
      </c>
      <c r="C239" s="54" t="s">
        <v>31</v>
      </c>
      <c r="D239" s="12" t="s">
        <v>41</v>
      </c>
      <c r="E239" s="12" t="s">
        <v>35</v>
      </c>
      <c r="F239" s="12" t="s">
        <v>180</v>
      </c>
      <c r="G239" s="12" t="s">
        <v>177</v>
      </c>
      <c r="H239" s="11"/>
    </row>
    <row r="240" spans="1:8" ht="49.5" customHeight="1">
      <c r="A240" s="18"/>
      <c r="B240" s="31" t="s">
        <v>59</v>
      </c>
      <c r="C240" s="54" t="s">
        <v>31</v>
      </c>
      <c r="D240" s="12" t="s">
        <v>41</v>
      </c>
      <c r="E240" s="12" t="s">
        <v>35</v>
      </c>
      <c r="F240" s="12" t="s">
        <v>181</v>
      </c>
      <c r="G240" s="12"/>
      <c r="H240" s="11">
        <f>SUM(H241)</f>
        <v>1062.5</v>
      </c>
    </row>
    <row r="241" spans="1:8" ht="113.25" customHeight="1">
      <c r="A241" s="18"/>
      <c r="B241" s="116" t="s">
        <v>278</v>
      </c>
      <c r="C241" s="54" t="s">
        <v>31</v>
      </c>
      <c r="D241" s="12" t="s">
        <v>41</v>
      </c>
      <c r="E241" s="12" t="s">
        <v>35</v>
      </c>
      <c r="F241" s="12" t="s">
        <v>178</v>
      </c>
      <c r="G241" s="12"/>
      <c r="H241" s="11">
        <f>SUM(H242)</f>
        <v>1062.5</v>
      </c>
    </row>
    <row r="242" spans="1:8" ht="40.5" customHeight="1">
      <c r="A242" s="18"/>
      <c r="B242" s="31" t="s">
        <v>176</v>
      </c>
      <c r="C242" s="54" t="s">
        <v>31</v>
      </c>
      <c r="D242" s="12" t="s">
        <v>41</v>
      </c>
      <c r="E242" s="12" t="s">
        <v>35</v>
      </c>
      <c r="F242" s="12" t="s">
        <v>178</v>
      </c>
      <c r="G242" s="12" t="s">
        <v>177</v>
      </c>
      <c r="H242" s="11">
        <f>SUM('распр.б.а.13'!G242)</f>
        <v>1062.5</v>
      </c>
    </row>
    <row r="243" spans="1:8" ht="69.75" customHeight="1">
      <c r="A243" s="18"/>
      <c r="B243" s="24" t="s">
        <v>182</v>
      </c>
      <c r="C243" s="54" t="s">
        <v>31</v>
      </c>
      <c r="D243" s="12" t="s">
        <v>41</v>
      </c>
      <c r="E243" s="12" t="s">
        <v>35</v>
      </c>
      <c r="F243" s="12" t="s">
        <v>183</v>
      </c>
      <c r="G243" s="12"/>
      <c r="H243" s="11">
        <f>SUM(H244+H250)</f>
        <v>444.5</v>
      </c>
    </row>
    <row r="244" spans="1:8" ht="84.75" customHeight="1">
      <c r="A244" s="18"/>
      <c r="B244" s="24" t="s">
        <v>187</v>
      </c>
      <c r="C244" s="54" t="s">
        <v>31</v>
      </c>
      <c r="D244" s="12" t="s">
        <v>41</v>
      </c>
      <c r="E244" s="12" t="s">
        <v>35</v>
      </c>
      <c r="F244" s="12" t="s">
        <v>184</v>
      </c>
      <c r="G244" s="12"/>
      <c r="H244" s="11">
        <f>SUM(H245+H247)</f>
        <v>362</v>
      </c>
    </row>
    <row r="245" spans="1:8" ht="30.75" customHeight="1" hidden="1">
      <c r="A245" s="18"/>
      <c r="B245" s="24" t="s">
        <v>95</v>
      </c>
      <c r="C245" s="54" t="s">
        <v>31</v>
      </c>
      <c r="D245" s="12" t="s">
        <v>41</v>
      </c>
      <c r="E245" s="12" t="s">
        <v>35</v>
      </c>
      <c r="F245" s="12" t="s">
        <v>188</v>
      </c>
      <c r="G245" s="12"/>
      <c r="H245" s="11">
        <f>SUM(H246)</f>
        <v>0</v>
      </c>
    </row>
    <row r="246" spans="1:8" ht="30.75" customHeight="1" hidden="1">
      <c r="A246" s="18"/>
      <c r="B246" s="31" t="s">
        <v>176</v>
      </c>
      <c r="C246" s="54" t="s">
        <v>31</v>
      </c>
      <c r="D246" s="12" t="s">
        <v>41</v>
      </c>
      <c r="E246" s="12" t="s">
        <v>35</v>
      </c>
      <c r="F246" s="12" t="s">
        <v>188</v>
      </c>
      <c r="G246" s="12" t="s">
        <v>177</v>
      </c>
      <c r="H246" s="11"/>
    </row>
    <row r="247" spans="1:8" ht="48.75" customHeight="1">
      <c r="A247" s="18"/>
      <c r="B247" s="31" t="s">
        <v>59</v>
      </c>
      <c r="C247" s="54" t="s">
        <v>31</v>
      </c>
      <c r="D247" s="12" t="s">
        <v>41</v>
      </c>
      <c r="E247" s="12" t="s">
        <v>35</v>
      </c>
      <c r="F247" s="12" t="s">
        <v>186</v>
      </c>
      <c r="G247" s="12"/>
      <c r="H247" s="11">
        <f>SUM(H248)</f>
        <v>362</v>
      </c>
    </row>
    <row r="248" spans="1:8" ht="47.25" customHeight="1">
      <c r="A248" s="18"/>
      <c r="B248" s="31" t="s">
        <v>302</v>
      </c>
      <c r="C248" s="54" t="s">
        <v>31</v>
      </c>
      <c r="D248" s="15" t="s">
        <v>41</v>
      </c>
      <c r="E248" s="15" t="s">
        <v>35</v>
      </c>
      <c r="F248" s="15" t="s">
        <v>185</v>
      </c>
      <c r="G248" s="15"/>
      <c r="H248" s="11">
        <f>SUM(H249)</f>
        <v>362</v>
      </c>
    </row>
    <row r="249" spans="1:8" ht="40.5" customHeight="1">
      <c r="A249" s="18"/>
      <c r="B249" s="31" t="s">
        <v>176</v>
      </c>
      <c r="C249" s="54" t="s">
        <v>31</v>
      </c>
      <c r="D249" s="15" t="s">
        <v>41</v>
      </c>
      <c r="E249" s="15" t="s">
        <v>35</v>
      </c>
      <c r="F249" s="15" t="s">
        <v>185</v>
      </c>
      <c r="G249" s="15" t="s">
        <v>177</v>
      </c>
      <c r="H249" s="11">
        <f>SUM('распр.б.а.13'!G249)</f>
        <v>362</v>
      </c>
    </row>
    <row r="250" spans="1:8" ht="129.75" customHeight="1">
      <c r="A250" s="18"/>
      <c r="B250" s="31" t="s">
        <v>189</v>
      </c>
      <c r="C250" s="54" t="s">
        <v>31</v>
      </c>
      <c r="D250" s="15" t="s">
        <v>41</v>
      </c>
      <c r="E250" s="15" t="s">
        <v>35</v>
      </c>
      <c r="F250" s="15" t="s">
        <v>190</v>
      </c>
      <c r="G250" s="15"/>
      <c r="H250" s="11">
        <f>SUM(H251)</f>
        <v>82.5</v>
      </c>
    </row>
    <row r="251" spans="1:8" ht="52.5" customHeight="1">
      <c r="A251" s="18"/>
      <c r="B251" s="31" t="s">
        <v>59</v>
      </c>
      <c r="C251" s="54" t="s">
        <v>31</v>
      </c>
      <c r="D251" s="15" t="s">
        <v>41</v>
      </c>
      <c r="E251" s="15" t="s">
        <v>35</v>
      </c>
      <c r="F251" s="15" t="s">
        <v>192</v>
      </c>
      <c r="G251" s="15"/>
      <c r="H251" s="11">
        <f>SUM(H252)</f>
        <v>82.5</v>
      </c>
    </row>
    <row r="252" spans="1:8" ht="99.75" customHeight="1">
      <c r="A252" s="18"/>
      <c r="B252" s="31" t="s">
        <v>303</v>
      </c>
      <c r="C252" s="54" t="s">
        <v>31</v>
      </c>
      <c r="D252" s="15" t="s">
        <v>41</v>
      </c>
      <c r="E252" s="15" t="s">
        <v>35</v>
      </c>
      <c r="F252" s="15" t="s">
        <v>191</v>
      </c>
      <c r="G252" s="15"/>
      <c r="H252" s="11">
        <f>SUM(H253)</f>
        <v>82.5</v>
      </c>
    </row>
    <row r="253" spans="1:8" ht="39" customHeight="1">
      <c r="A253" s="18"/>
      <c r="B253" s="31" t="s">
        <v>176</v>
      </c>
      <c r="C253" s="54" t="s">
        <v>31</v>
      </c>
      <c r="D253" s="15" t="s">
        <v>41</v>
      </c>
      <c r="E253" s="15" t="s">
        <v>35</v>
      </c>
      <c r="F253" s="15" t="s">
        <v>191</v>
      </c>
      <c r="G253" s="15" t="s">
        <v>177</v>
      </c>
      <c r="H253" s="11">
        <f>SUM('распр.б.а.13'!G253)</f>
        <v>82.5</v>
      </c>
    </row>
    <row r="254" spans="1:8" ht="30.75" customHeight="1" hidden="1">
      <c r="A254" s="18"/>
      <c r="B254" s="31" t="s">
        <v>13</v>
      </c>
      <c r="C254" s="54" t="s">
        <v>31</v>
      </c>
      <c r="D254" s="15" t="s">
        <v>41</v>
      </c>
      <c r="E254" s="15" t="s">
        <v>35</v>
      </c>
      <c r="F254" s="15" t="s">
        <v>62</v>
      </c>
      <c r="G254" s="12"/>
      <c r="H254" s="11">
        <f>SUM(H255)</f>
        <v>0</v>
      </c>
    </row>
    <row r="255" spans="1:8" ht="30.75" customHeight="1" hidden="1">
      <c r="A255" s="18"/>
      <c r="B255" s="31" t="s">
        <v>63</v>
      </c>
      <c r="C255" s="54" t="s">
        <v>31</v>
      </c>
      <c r="D255" s="15" t="s">
        <v>41</v>
      </c>
      <c r="E255" s="15" t="s">
        <v>35</v>
      </c>
      <c r="F255" s="15" t="s">
        <v>64</v>
      </c>
      <c r="G255" s="12"/>
      <c r="H255" s="11">
        <f>SUM(H256)</f>
        <v>0</v>
      </c>
    </row>
    <row r="256" spans="1:8" ht="30.75" customHeight="1" hidden="1">
      <c r="A256" s="18"/>
      <c r="B256" s="132" t="s">
        <v>88</v>
      </c>
      <c r="C256" s="54" t="s">
        <v>31</v>
      </c>
      <c r="D256" s="15" t="s">
        <v>41</v>
      </c>
      <c r="E256" s="15" t="s">
        <v>35</v>
      </c>
      <c r="F256" s="15" t="s">
        <v>64</v>
      </c>
      <c r="G256" s="12" t="s">
        <v>89</v>
      </c>
      <c r="H256" s="11">
        <v>0</v>
      </c>
    </row>
    <row r="257" spans="1:8" s="39" customFormat="1" ht="19.5" customHeight="1">
      <c r="A257" s="14"/>
      <c r="B257" s="125" t="s">
        <v>4</v>
      </c>
      <c r="C257" s="53" t="s">
        <v>31</v>
      </c>
      <c r="D257" s="29" t="s">
        <v>37</v>
      </c>
      <c r="E257" s="29" t="s">
        <v>34</v>
      </c>
      <c r="F257" s="29"/>
      <c r="G257" s="29"/>
      <c r="H257" s="10">
        <f>SUM(H258)</f>
        <v>4504</v>
      </c>
    </row>
    <row r="258" spans="1:8" s="39" customFormat="1" ht="19.5" customHeight="1">
      <c r="A258" s="14"/>
      <c r="B258" s="125" t="s">
        <v>90</v>
      </c>
      <c r="C258" s="53" t="s">
        <v>31</v>
      </c>
      <c r="D258" s="29" t="s">
        <v>37</v>
      </c>
      <c r="E258" s="29" t="s">
        <v>33</v>
      </c>
      <c r="F258" s="29"/>
      <c r="G258" s="29"/>
      <c r="H258" s="10">
        <f>SUM(H259)</f>
        <v>4504</v>
      </c>
    </row>
    <row r="259" spans="1:8" ht="83.25" customHeight="1">
      <c r="A259" s="18"/>
      <c r="B259" s="24" t="s">
        <v>156</v>
      </c>
      <c r="C259" s="54" t="s">
        <v>31</v>
      </c>
      <c r="D259" s="15" t="s">
        <v>37</v>
      </c>
      <c r="E259" s="15" t="s">
        <v>33</v>
      </c>
      <c r="F259" s="15" t="s">
        <v>157</v>
      </c>
      <c r="G259" s="15"/>
      <c r="H259" s="11">
        <f>SUM(H260)</f>
        <v>4504</v>
      </c>
    </row>
    <row r="260" spans="1:8" ht="101.25" customHeight="1">
      <c r="A260" s="18"/>
      <c r="B260" s="24" t="s">
        <v>283</v>
      </c>
      <c r="C260" s="54" t="s">
        <v>31</v>
      </c>
      <c r="D260" s="15" t="s">
        <v>37</v>
      </c>
      <c r="E260" s="15" t="s">
        <v>33</v>
      </c>
      <c r="F260" s="15" t="s">
        <v>193</v>
      </c>
      <c r="G260" s="15"/>
      <c r="H260" s="11">
        <f>SUM(H261+H263)</f>
        <v>4504</v>
      </c>
    </row>
    <row r="261" spans="1:8" ht="66" customHeight="1">
      <c r="A261" s="18"/>
      <c r="B261" s="109" t="s">
        <v>307</v>
      </c>
      <c r="C261" s="54" t="s">
        <v>31</v>
      </c>
      <c r="D261" s="15" t="s">
        <v>37</v>
      </c>
      <c r="E261" s="15" t="s">
        <v>33</v>
      </c>
      <c r="F261" s="12" t="s">
        <v>194</v>
      </c>
      <c r="G261" s="12"/>
      <c r="H261" s="11">
        <f>SUM(H262)</f>
        <v>4504</v>
      </c>
    </row>
    <row r="262" spans="1:8" ht="24.75" customHeight="1">
      <c r="A262" s="18"/>
      <c r="B262" s="109" t="s">
        <v>162</v>
      </c>
      <c r="C262" s="54" t="s">
        <v>31</v>
      </c>
      <c r="D262" s="15" t="s">
        <v>37</v>
      </c>
      <c r="E262" s="15" t="s">
        <v>33</v>
      </c>
      <c r="F262" s="12" t="s">
        <v>194</v>
      </c>
      <c r="G262" s="12" t="s">
        <v>163</v>
      </c>
      <c r="H262" s="11">
        <f>SUM('распр.б.а.13'!G262)</f>
        <v>4504</v>
      </c>
    </row>
    <row r="263" spans="1:8" ht="83.25" customHeight="1" hidden="1">
      <c r="A263" s="18"/>
      <c r="B263" s="24" t="s">
        <v>100</v>
      </c>
      <c r="C263" s="54" t="s">
        <v>31</v>
      </c>
      <c r="D263" s="15" t="s">
        <v>37</v>
      </c>
      <c r="E263" s="15" t="s">
        <v>33</v>
      </c>
      <c r="F263" s="12" t="s">
        <v>195</v>
      </c>
      <c r="G263" s="12"/>
      <c r="H263" s="11">
        <f>SUM(H264)</f>
        <v>0</v>
      </c>
    </row>
    <row r="264" spans="1:8" ht="19.5" customHeight="1" hidden="1">
      <c r="A264" s="18"/>
      <c r="B264" s="109" t="s">
        <v>162</v>
      </c>
      <c r="C264" s="54" t="s">
        <v>31</v>
      </c>
      <c r="D264" s="15" t="s">
        <v>37</v>
      </c>
      <c r="E264" s="15" t="s">
        <v>33</v>
      </c>
      <c r="F264" s="12" t="s">
        <v>195</v>
      </c>
      <c r="G264" s="12" t="s">
        <v>163</v>
      </c>
      <c r="H264" s="11"/>
    </row>
    <row r="265" spans="1:8" s="39" customFormat="1" ht="19.5" customHeight="1">
      <c r="A265" s="14"/>
      <c r="B265" s="125" t="s">
        <v>29</v>
      </c>
      <c r="C265" s="53" t="s">
        <v>31</v>
      </c>
      <c r="D265" s="29" t="s">
        <v>43</v>
      </c>
      <c r="E265" s="29" t="s">
        <v>34</v>
      </c>
      <c r="F265" s="29"/>
      <c r="G265" s="29"/>
      <c r="H265" s="10">
        <f>SUM(H266)</f>
        <v>916.1</v>
      </c>
    </row>
    <row r="266" spans="1:8" s="39" customFormat="1" ht="19.5" customHeight="1">
      <c r="A266" s="14"/>
      <c r="B266" s="133" t="s">
        <v>21</v>
      </c>
      <c r="C266" s="53" t="s">
        <v>31</v>
      </c>
      <c r="D266" s="29" t="s">
        <v>43</v>
      </c>
      <c r="E266" s="29" t="s">
        <v>38</v>
      </c>
      <c r="F266" s="29"/>
      <c r="G266" s="29"/>
      <c r="H266" s="10">
        <f>SUM(H267)</f>
        <v>916.1</v>
      </c>
    </row>
    <row r="267" spans="1:8" ht="32.25" customHeight="1">
      <c r="A267" s="18"/>
      <c r="B267" s="31" t="s">
        <v>105</v>
      </c>
      <c r="C267" s="54" t="s">
        <v>31</v>
      </c>
      <c r="D267" s="15" t="s">
        <v>43</v>
      </c>
      <c r="E267" s="15" t="s">
        <v>38</v>
      </c>
      <c r="F267" s="15" t="s">
        <v>51</v>
      </c>
      <c r="G267" s="15"/>
      <c r="H267" s="11">
        <f>SUM(H268)</f>
        <v>916.1</v>
      </c>
    </row>
    <row r="268" spans="1:8" ht="48" customHeight="1">
      <c r="A268" s="18"/>
      <c r="B268" s="31" t="s">
        <v>128</v>
      </c>
      <c r="C268" s="54" t="s">
        <v>31</v>
      </c>
      <c r="D268" s="15" t="s">
        <v>43</v>
      </c>
      <c r="E268" s="15" t="s">
        <v>38</v>
      </c>
      <c r="F268" s="15" t="s">
        <v>52</v>
      </c>
      <c r="G268" s="15"/>
      <c r="H268" s="11">
        <f>SUM(H269)</f>
        <v>916.1</v>
      </c>
    </row>
    <row r="269" spans="1:8" ht="32.25" customHeight="1">
      <c r="A269" s="18"/>
      <c r="B269" s="24" t="s">
        <v>114</v>
      </c>
      <c r="C269" s="54" t="s">
        <v>31</v>
      </c>
      <c r="D269" s="15" t="s">
        <v>43</v>
      </c>
      <c r="E269" s="15" t="s">
        <v>38</v>
      </c>
      <c r="F269" s="15" t="s">
        <v>115</v>
      </c>
      <c r="G269" s="19"/>
      <c r="H269" s="11">
        <f>SUM(H270)</f>
        <v>916.1</v>
      </c>
    </row>
    <row r="270" spans="1:8" ht="32.25" customHeight="1" thickBot="1">
      <c r="A270" s="57"/>
      <c r="B270" s="31" t="s">
        <v>109</v>
      </c>
      <c r="C270" s="54" t="s">
        <v>31</v>
      </c>
      <c r="D270" s="15" t="s">
        <v>43</v>
      </c>
      <c r="E270" s="15" t="s">
        <v>38</v>
      </c>
      <c r="F270" s="15" t="s">
        <v>115</v>
      </c>
      <c r="G270" s="15" t="s">
        <v>110</v>
      </c>
      <c r="H270" s="11">
        <f>SUM('распр.б.а.13'!G270)</f>
        <v>916.1</v>
      </c>
    </row>
    <row r="271" spans="1:8" s="39" customFormat="1" ht="29.25" customHeight="1">
      <c r="A271" s="20"/>
      <c r="B271" s="125" t="s">
        <v>73</v>
      </c>
      <c r="C271" s="53" t="s">
        <v>31</v>
      </c>
      <c r="D271" s="29" t="s">
        <v>39</v>
      </c>
      <c r="E271" s="29" t="s">
        <v>34</v>
      </c>
      <c r="F271" s="29"/>
      <c r="G271" s="29"/>
      <c r="H271" s="10">
        <f>SUM(H272)</f>
        <v>20</v>
      </c>
    </row>
    <row r="272" spans="1:8" s="39" customFormat="1" ht="30.75" customHeight="1">
      <c r="A272" s="20"/>
      <c r="B272" s="125" t="s">
        <v>91</v>
      </c>
      <c r="C272" s="53" t="s">
        <v>31</v>
      </c>
      <c r="D272" s="29" t="s">
        <v>39</v>
      </c>
      <c r="E272" s="29" t="s">
        <v>33</v>
      </c>
      <c r="F272" s="29"/>
      <c r="G272" s="29"/>
      <c r="H272" s="10">
        <f>SUM(H273)</f>
        <v>20</v>
      </c>
    </row>
    <row r="273" spans="1:8" s="42" customFormat="1" ht="36.75" customHeight="1">
      <c r="A273" s="20"/>
      <c r="B273" s="31" t="s">
        <v>105</v>
      </c>
      <c r="C273" s="54" t="s">
        <v>31</v>
      </c>
      <c r="D273" s="15" t="s">
        <v>39</v>
      </c>
      <c r="E273" s="15" t="s">
        <v>33</v>
      </c>
      <c r="F273" s="15" t="s">
        <v>51</v>
      </c>
      <c r="G273" s="29"/>
      <c r="H273" s="11">
        <f>SUM(H274)</f>
        <v>20</v>
      </c>
    </row>
    <row r="274" spans="1:8" ht="50.25" customHeight="1">
      <c r="A274" s="21"/>
      <c r="B274" s="31" t="s">
        <v>128</v>
      </c>
      <c r="C274" s="54" t="s">
        <v>31</v>
      </c>
      <c r="D274" s="15" t="s">
        <v>39</v>
      </c>
      <c r="E274" s="15" t="s">
        <v>33</v>
      </c>
      <c r="F274" s="15" t="s">
        <v>52</v>
      </c>
      <c r="G274" s="29"/>
      <c r="H274" s="11">
        <f>SUM(H275)</f>
        <v>20</v>
      </c>
    </row>
    <row r="275" spans="1:8" ht="39.75" customHeight="1">
      <c r="A275" s="21"/>
      <c r="B275" s="24" t="s">
        <v>114</v>
      </c>
      <c r="C275" s="54" t="s">
        <v>31</v>
      </c>
      <c r="D275" s="15" t="s">
        <v>39</v>
      </c>
      <c r="E275" s="15" t="s">
        <v>33</v>
      </c>
      <c r="F275" s="15" t="s">
        <v>115</v>
      </c>
      <c r="G275" s="29"/>
      <c r="H275" s="11">
        <f>SUM(H276)</f>
        <v>20</v>
      </c>
    </row>
    <row r="276" spans="1:8" ht="20.25" customHeight="1">
      <c r="A276" s="21"/>
      <c r="B276" s="31" t="s">
        <v>74</v>
      </c>
      <c r="C276" s="54" t="s">
        <v>31</v>
      </c>
      <c r="D276" s="15" t="s">
        <v>39</v>
      </c>
      <c r="E276" s="15" t="s">
        <v>33</v>
      </c>
      <c r="F276" s="15" t="s">
        <v>115</v>
      </c>
      <c r="G276" s="15" t="s">
        <v>75</v>
      </c>
      <c r="H276" s="11">
        <f>SUM('распр.б.а.13'!G276)</f>
        <v>20</v>
      </c>
    </row>
    <row r="277" spans="1:7" ht="19.5" customHeight="1">
      <c r="A277" s="21"/>
      <c r="B277" s="134"/>
      <c r="C277" s="35"/>
      <c r="D277" s="58"/>
      <c r="E277" s="58"/>
      <c r="F277" s="58"/>
      <c r="G277" s="58"/>
    </row>
    <row r="278" spans="1:7" ht="19.5" customHeight="1">
      <c r="A278" s="21"/>
      <c r="B278" s="134"/>
      <c r="C278" s="35"/>
      <c r="D278" s="58"/>
      <c r="E278" s="58"/>
      <c r="F278" s="58"/>
      <c r="G278" s="58"/>
    </row>
    <row r="279" spans="1:7" ht="19.5" customHeight="1">
      <c r="A279" s="21"/>
      <c r="B279" s="134"/>
      <c r="C279" s="35"/>
      <c r="D279" s="58"/>
      <c r="E279" s="58"/>
      <c r="F279" s="58"/>
      <c r="G279" s="58"/>
    </row>
    <row r="280" spans="1:7" s="23" customFormat="1" ht="19.5" customHeight="1">
      <c r="A280" s="21"/>
      <c r="B280" s="135"/>
      <c r="C280" s="35"/>
      <c r="D280" s="22"/>
      <c r="E280" s="22"/>
      <c r="F280" s="22"/>
      <c r="G280" s="22"/>
    </row>
    <row r="281" spans="1:7" ht="19.5" customHeight="1">
      <c r="A281" s="21"/>
      <c r="B281" s="134"/>
      <c r="C281" s="35"/>
      <c r="D281" s="22"/>
      <c r="E281" s="22"/>
      <c r="F281" s="22"/>
      <c r="G281" s="22"/>
    </row>
    <row r="282" spans="1:7" ht="19.5" customHeight="1">
      <c r="A282" s="21"/>
      <c r="B282" s="135"/>
      <c r="C282" s="35"/>
      <c r="D282" s="22"/>
      <c r="E282" s="22"/>
      <c r="F282" s="22"/>
      <c r="G282" s="22"/>
    </row>
    <row r="283" spans="1:7" ht="19.5" customHeight="1">
      <c r="A283" s="21"/>
      <c r="B283" s="135"/>
      <c r="C283" s="35"/>
      <c r="D283" s="22"/>
      <c r="E283" s="22"/>
      <c r="F283" s="22"/>
      <c r="G283" s="22"/>
    </row>
    <row r="284" spans="1:7" ht="19.5" customHeight="1">
      <c r="A284" s="21"/>
      <c r="B284" s="135"/>
      <c r="C284" s="35"/>
      <c r="D284" s="22"/>
      <c r="E284" s="22"/>
      <c r="F284" s="22"/>
      <c r="G284" s="22"/>
    </row>
    <row r="285" spans="1:7" ht="19.5" customHeight="1">
      <c r="A285" s="21"/>
      <c r="B285" s="135"/>
      <c r="C285" s="35"/>
      <c r="D285" s="22"/>
      <c r="E285" s="22"/>
      <c r="F285" s="22"/>
      <c r="G285" s="22"/>
    </row>
    <row r="286" spans="1:7" ht="19.5" customHeight="1">
      <c r="A286" s="21"/>
      <c r="B286" s="135"/>
      <c r="C286" s="35"/>
      <c r="D286" s="22"/>
      <c r="E286" s="22"/>
      <c r="F286" s="22"/>
      <c r="G286" s="22"/>
    </row>
    <row r="287" spans="1:214" ht="19.5" customHeight="1">
      <c r="A287" s="21"/>
      <c r="B287" s="134"/>
      <c r="C287" s="59"/>
      <c r="D287" s="60"/>
      <c r="E287" s="60"/>
      <c r="F287" s="60"/>
      <c r="G287" s="60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  <c r="FJ287" s="23"/>
      <c r="FK287" s="23"/>
      <c r="FL287" s="23"/>
      <c r="FM287" s="23"/>
      <c r="FN287" s="23"/>
      <c r="FO287" s="23"/>
      <c r="FP287" s="23"/>
      <c r="FQ287" s="23"/>
      <c r="FR287" s="23"/>
      <c r="FS287" s="23"/>
      <c r="FT287" s="23"/>
      <c r="FU287" s="23"/>
      <c r="FV287" s="23"/>
      <c r="FW287" s="23"/>
      <c r="FX287" s="23"/>
      <c r="FY287" s="23"/>
      <c r="FZ287" s="23"/>
      <c r="GA287" s="23"/>
      <c r="GB287" s="23"/>
      <c r="GC287" s="23"/>
      <c r="GD287" s="23"/>
      <c r="GE287" s="23"/>
      <c r="GF287" s="23"/>
      <c r="GG287" s="23"/>
      <c r="GH287" s="23"/>
      <c r="GI287" s="23"/>
      <c r="GJ287" s="23"/>
      <c r="GK287" s="23"/>
      <c r="GL287" s="23"/>
      <c r="GM287" s="23"/>
      <c r="GN287" s="23"/>
      <c r="GO287" s="23"/>
      <c r="GP287" s="23"/>
      <c r="GQ287" s="23"/>
      <c r="GR287" s="23"/>
      <c r="GS287" s="23"/>
      <c r="GT287" s="23"/>
      <c r="GU287" s="23"/>
      <c r="GV287" s="23"/>
      <c r="GW287" s="23"/>
      <c r="GX287" s="23"/>
      <c r="GY287" s="23"/>
      <c r="GZ287" s="23"/>
      <c r="HA287" s="23"/>
      <c r="HB287" s="23"/>
      <c r="HC287" s="23"/>
      <c r="HD287" s="23"/>
      <c r="HE287" s="23"/>
      <c r="HF287" s="23"/>
    </row>
    <row r="288" spans="1:214" ht="19.5" customHeight="1">
      <c r="A288" s="21"/>
      <c r="B288" s="134"/>
      <c r="C288" s="59"/>
      <c r="D288" s="60"/>
      <c r="E288" s="60"/>
      <c r="F288" s="60"/>
      <c r="G288" s="60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  <c r="FD288" s="23"/>
      <c r="FE288" s="23"/>
      <c r="FF288" s="23"/>
      <c r="FG288" s="23"/>
      <c r="FH288" s="23"/>
      <c r="FI288" s="23"/>
      <c r="FJ288" s="23"/>
      <c r="FK288" s="23"/>
      <c r="FL288" s="23"/>
      <c r="FM288" s="23"/>
      <c r="FN288" s="23"/>
      <c r="FO288" s="23"/>
      <c r="FP288" s="23"/>
      <c r="FQ288" s="23"/>
      <c r="FR288" s="23"/>
      <c r="FS288" s="23"/>
      <c r="FT288" s="23"/>
      <c r="FU288" s="23"/>
      <c r="FV288" s="23"/>
      <c r="FW288" s="23"/>
      <c r="FX288" s="23"/>
      <c r="FY288" s="23"/>
      <c r="FZ288" s="23"/>
      <c r="GA288" s="23"/>
      <c r="GB288" s="23"/>
      <c r="GC288" s="23"/>
      <c r="GD288" s="23"/>
      <c r="GE288" s="23"/>
      <c r="GF288" s="23"/>
      <c r="GG288" s="23"/>
      <c r="GH288" s="23"/>
      <c r="GI288" s="23"/>
      <c r="GJ288" s="23"/>
      <c r="GK288" s="23"/>
      <c r="GL288" s="23"/>
      <c r="GM288" s="23"/>
      <c r="GN288" s="23"/>
      <c r="GO288" s="23"/>
      <c r="GP288" s="23"/>
      <c r="GQ288" s="23"/>
      <c r="GR288" s="23"/>
      <c r="GS288" s="23"/>
      <c r="GT288" s="23"/>
      <c r="GU288" s="23"/>
      <c r="GV288" s="23"/>
      <c r="GW288" s="23"/>
      <c r="GX288" s="23"/>
      <c r="GY288" s="23"/>
      <c r="GZ288" s="23"/>
      <c r="HA288" s="23"/>
      <c r="HB288" s="23"/>
      <c r="HC288" s="23"/>
      <c r="HD288" s="23"/>
      <c r="HE288" s="23"/>
      <c r="HF288" s="23"/>
    </row>
    <row r="289" spans="1:214" ht="19.5" customHeight="1">
      <c r="A289" s="21"/>
      <c r="B289" s="134"/>
      <c r="C289" s="35"/>
      <c r="D289" s="58"/>
      <c r="E289" s="58"/>
      <c r="F289" s="58"/>
      <c r="G289" s="58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M289" s="23"/>
      <c r="EN289" s="23"/>
      <c r="EO289" s="23"/>
      <c r="EP289" s="23"/>
      <c r="EQ289" s="23"/>
      <c r="ER289" s="23"/>
      <c r="ES289" s="23"/>
      <c r="ET289" s="23"/>
      <c r="EU289" s="23"/>
      <c r="EV289" s="23"/>
      <c r="EW289" s="23"/>
      <c r="EX289" s="23"/>
      <c r="EY289" s="23"/>
      <c r="EZ289" s="23"/>
      <c r="FA289" s="23"/>
      <c r="FB289" s="23"/>
      <c r="FC289" s="23"/>
      <c r="FD289" s="23"/>
      <c r="FE289" s="23"/>
      <c r="FF289" s="23"/>
      <c r="FG289" s="23"/>
      <c r="FH289" s="23"/>
      <c r="FI289" s="23"/>
      <c r="FJ289" s="23"/>
      <c r="FK289" s="23"/>
      <c r="FL289" s="23"/>
      <c r="FM289" s="23"/>
      <c r="FN289" s="23"/>
      <c r="FO289" s="23"/>
      <c r="FP289" s="23"/>
      <c r="FQ289" s="23"/>
      <c r="FR289" s="23"/>
      <c r="FS289" s="23"/>
      <c r="FT289" s="23"/>
      <c r="FU289" s="23"/>
      <c r="FV289" s="23"/>
      <c r="FW289" s="23"/>
      <c r="FX289" s="23"/>
      <c r="FY289" s="23"/>
      <c r="FZ289" s="23"/>
      <c r="GA289" s="23"/>
      <c r="GB289" s="23"/>
      <c r="GC289" s="23"/>
      <c r="GD289" s="23"/>
      <c r="GE289" s="23"/>
      <c r="GF289" s="23"/>
      <c r="GG289" s="23"/>
      <c r="GH289" s="23"/>
      <c r="GI289" s="23"/>
      <c r="GJ289" s="23"/>
      <c r="GK289" s="23"/>
      <c r="GL289" s="23"/>
      <c r="GM289" s="23"/>
      <c r="GN289" s="23"/>
      <c r="GO289" s="23"/>
      <c r="GP289" s="23"/>
      <c r="GQ289" s="23"/>
      <c r="GR289" s="23"/>
      <c r="GS289" s="23"/>
      <c r="GT289" s="23"/>
      <c r="GU289" s="23"/>
      <c r="GV289" s="23"/>
      <c r="GW289" s="23"/>
      <c r="GX289" s="23"/>
      <c r="GY289" s="23"/>
      <c r="GZ289" s="23"/>
      <c r="HA289" s="23"/>
      <c r="HB289" s="23"/>
      <c r="HC289" s="23"/>
      <c r="HD289" s="23"/>
      <c r="HE289" s="23"/>
      <c r="HF289" s="23"/>
    </row>
    <row r="290" spans="1:214" ht="19.5" customHeight="1">
      <c r="A290" s="21"/>
      <c r="B290" s="134"/>
      <c r="C290" s="35"/>
      <c r="D290" s="58"/>
      <c r="E290" s="58"/>
      <c r="F290" s="58"/>
      <c r="G290" s="58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  <c r="DW290" s="23"/>
      <c r="DX290" s="23"/>
      <c r="DY290" s="23"/>
      <c r="DZ290" s="23"/>
      <c r="EA290" s="23"/>
      <c r="EB290" s="23"/>
      <c r="EC290" s="23"/>
      <c r="ED290" s="23"/>
      <c r="EE290" s="23"/>
      <c r="EF290" s="23"/>
      <c r="EG290" s="23"/>
      <c r="EH290" s="23"/>
      <c r="EI290" s="23"/>
      <c r="EJ290" s="23"/>
      <c r="EK290" s="23"/>
      <c r="EL290" s="23"/>
      <c r="EM290" s="23"/>
      <c r="EN290" s="23"/>
      <c r="EO290" s="23"/>
      <c r="EP290" s="23"/>
      <c r="EQ290" s="23"/>
      <c r="ER290" s="23"/>
      <c r="ES290" s="23"/>
      <c r="ET290" s="23"/>
      <c r="EU290" s="23"/>
      <c r="EV290" s="23"/>
      <c r="EW290" s="23"/>
      <c r="EX290" s="23"/>
      <c r="EY290" s="23"/>
      <c r="EZ290" s="23"/>
      <c r="FA290" s="23"/>
      <c r="FB290" s="23"/>
      <c r="FC290" s="23"/>
      <c r="FD290" s="23"/>
      <c r="FE290" s="23"/>
      <c r="FF290" s="23"/>
      <c r="FG290" s="23"/>
      <c r="FH290" s="23"/>
      <c r="FI290" s="23"/>
      <c r="FJ290" s="23"/>
      <c r="FK290" s="23"/>
      <c r="FL290" s="23"/>
      <c r="FM290" s="23"/>
      <c r="FN290" s="23"/>
      <c r="FO290" s="23"/>
      <c r="FP290" s="23"/>
      <c r="FQ290" s="23"/>
      <c r="FR290" s="23"/>
      <c r="FS290" s="23"/>
      <c r="FT290" s="23"/>
      <c r="FU290" s="23"/>
      <c r="FV290" s="23"/>
      <c r="FW290" s="23"/>
      <c r="FX290" s="23"/>
      <c r="FY290" s="23"/>
      <c r="FZ290" s="23"/>
      <c r="GA290" s="23"/>
      <c r="GB290" s="23"/>
      <c r="GC290" s="23"/>
      <c r="GD290" s="23"/>
      <c r="GE290" s="23"/>
      <c r="GF290" s="23"/>
      <c r="GG290" s="23"/>
      <c r="GH290" s="23"/>
      <c r="GI290" s="23"/>
      <c r="GJ290" s="23"/>
      <c r="GK290" s="23"/>
      <c r="GL290" s="23"/>
      <c r="GM290" s="23"/>
      <c r="GN290" s="23"/>
      <c r="GO290" s="23"/>
      <c r="GP290" s="23"/>
      <c r="GQ290" s="23"/>
      <c r="GR290" s="23"/>
      <c r="GS290" s="23"/>
      <c r="GT290" s="23"/>
      <c r="GU290" s="23"/>
      <c r="GV290" s="23"/>
      <c r="GW290" s="23"/>
      <c r="GX290" s="23"/>
      <c r="GY290" s="23"/>
      <c r="GZ290" s="23"/>
      <c r="HA290" s="23"/>
      <c r="HB290" s="23"/>
      <c r="HC290" s="23"/>
      <c r="HD290" s="23"/>
      <c r="HE290" s="23"/>
      <c r="HF290" s="23"/>
    </row>
    <row r="291" spans="1:214" ht="19.5" customHeight="1">
      <c r="A291" s="21"/>
      <c r="B291" s="134"/>
      <c r="C291" s="35"/>
      <c r="D291" s="58"/>
      <c r="E291" s="58"/>
      <c r="F291" s="58"/>
      <c r="G291" s="58"/>
      <c r="DL291" s="23"/>
      <c r="DM291" s="23"/>
      <c r="DN291" s="23"/>
      <c r="DO291" s="23"/>
      <c r="DP291" s="23"/>
      <c r="DQ291" s="23"/>
      <c r="DR291" s="23"/>
      <c r="DS291" s="23"/>
      <c r="DT291" s="23"/>
      <c r="DU291" s="23"/>
      <c r="DV291" s="23"/>
      <c r="DW291" s="23"/>
      <c r="DX291" s="23"/>
      <c r="DY291" s="23"/>
      <c r="DZ291" s="23"/>
      <c r="EA291" s="23"/>
      <c r="EB291" s="23"/>
      <c r="EC291" s="23"/>
      <c r="ED291" s="23"/>
      <c r="EE291" s="23"/>
      <c r="EF291" s="23"/>
      <c r="EG291" s="23"/>
      <c r="EH291" s="23"/>
      <c r="EI291" s="23"/>
      <c r="EJ291" s="23"/>
      <c r="EK291" s="23"/>
      <c r="EL291" s="23"/>
      <c r="EM291" s="23"/>
      <c r="EN291" s="23"/>
      <c r="EO291" s="23"/>
      <c r="EP291" s="23"/>
      <c r="EQ291" s="23"/>
      <c r="ER291" s="23"/>
      <c r="ES291" s="23"/>
      <c r="ET291" s="23"/>
      <c r="EU291" s="23"/>
      <c r="EV291" s="23"/>
      <c r="EW291" s="23"/>
      <c r="EX291" s="23"/>
      <c r="EY291" s="23"/>
      <c r="EZ291" s="23"/>
      <c r="FA291" s="23"/>
      <c r="FB291" s="23"/>
      <c r="FC291" s="23"/>
      <c r="FD291" s="23"/>
      <c r="FE291" s="23"/>
      <c r="FF291" s="23"/>
      <c r="FG291" s="23"/>
      <c r="FH291" s="23"/>
      <c r="FI291" s="23"/>
      <c r="FJ291" s="23"/>
      <c r="FK291" s="23"/>
      <c r="FL291" s="23"/>
      <c r="FM291" s="23"/>
      <c r="FN291" s="23"/>
      <c r="FO291" s="23"/>
      <c r="FP291" s="23"/>
      <c r="FQ291" s="23"/>
      <c r="FR291" s="23"/>
      <c r="FS291" s="23"/>
      <c r="FT291" s="23"/>
      <c r="FU291" s="23"/>
      <c r="FV291" s="23"/>
      <c r="FW291" s="23"/>
      <c r="FX291" s="23"/>
      <c r="FY291" s="23"/>
      <c r="FZ291" s="23"/>
      <c r="GA291" s="23"/>
      <c r="GB291" s="23"/>
      <c r="GC291" s="23"/>
      <c r="GD291" s="23"/>
      <c r="GE291" s="23"/>
      <c r="GF291" s="23"/>
      <c r="GG291" s="23"/>
      <c r="GH291" s="23"/>
      <c r="GI291" s="23"/>
      <c r="GJ291" s="23"/>
      <c r="GK291" s="23"/>
      <c r="GL291" s="23"/>
      <c r="GM291" s="23"/>
      <c r="GN291" s="23"/>
      <c r="GO291" s="23"/>
      <c r="GP291" s="23"/>
      <c r="GQ291" s="23"/>
      <c r="GR291" s="23"/>
      <c r="GS291" s="23"/>
      <c r="GT291" s="23"/>
      <c r="GU291" s="23"/>
      <c r="GV291" s="23"/>
      <c r="GW291" s="23"/>
      <c r="GX291" s="23"/>
      <c r="GY291" s="23"/>
      <c r="GZ291" s="23"/>
      <c r="HA291" s="23"/>
      <c r="HB291" s="23"/>
      <c r="HC291" s="23"/>
      <c r="HD291" s="23"/>
      <c r="HE291" s="23"/>
      <c r="HF291" s="23"/>
    </row>
    <row r="292" spans="1:214" ht="19.5" customHeight="1">
      <c r="A292" s="21"/>
      <c r="B292" s="134"/>
      <c r="C292" s="35"/>
      <c r="D292" s="58"/>
      <c r="E292" s="58"/>
      <c r="F292" s="58"/>
      <c r="G292" s="58"/>
      <c r="DL292" s="23"/>
      <c r="DM292" s="23"/>
      <c r="DN292" s="23"/>
      <c r="DO292" s="23"/>
      <c r="DP292" s="23"/>
      <c r="DQ292" s="23"/>
      <c r="DR292" s="23"/>
      <c r="DS292" s="23"/>
      <c r="DT292" s="23"/>
      <c r="DU292" s="23"/>
      <c r="DV292" s="23"/>
      <c r="DW292" s="23"/>
      <c r="DX292" s="23"/>
      <c r="DY292" s="23"/>
      <c r="DZ292" s="23"/>
      <c r="EA292" s="23"/>
      <c r="EB292" s="23"/>
      <c r="EC292" s="23"/>
      <c r="ED292" s="23"/>
      <c r="EE292" s="23"/>
      <c r="EF292" s="23"/>
      <c r="EG292" s="23"/>
      <c r="EH292" s="23"/>
      <c r="EI292" s="23"/>
      <c r="EJ292" s="23"/>
      <c r="EK292" s="23"/>
      <c r="EL292" s="23"/>
      <c r="EM292" s="23"/>
      <c r="EN292" s="23"/>
      <c r="EO292" s="23"/>
      <c r="EP292" s="23"/>
      <c r="EQ292" s="23"/>
      <c r="ER292" s="23"/>
      <c r="ES292" s="23"/>
      <c r="ET292" s="23"/>
      <c r="EU292" s="23"/>
      <c r="EV292" s="23"/>
      <c r="EW292" s="23"/>
      <c r="EX292" s="23"/>
      <c r="EY292" s="23"/>
      <c r="EZ292" s="23"/>
      <c r="FA292" s="23"/>
      <c r="FB292" s="23"/>
      <c r="FC292" s="23"/>
      <c r="FD292" s="23"/>
      <c r="FE292" s="23"/>
      <c r="FF292" s="23"/>
      <c r="FG292" s="23"/>
      <c r="FH292" s="23"/>
      <c r="FI292" s="23"/>
      <c r="FJ292" s="23"/>
      <c r="FK292" s="23"/>
      <c r="FL292" s="23"/>
      <c r="FM292" s="23"/>
      <c r="FN292" s="23"/>
      <c r="FO292" s="23"/>
      <c r="FP292" s="23"/>
      <c r="FQ292" s="23"/>
      <c r="FR292" s="23"/>
      <c r="FS292" s="23"/>
      <c r="FT292" s="23"/>
      <c r="FU292" s="23"/>
      <c r="FV292" s="23"/>
      <c r="FW292" s="23"/>
      <c r="FX292" s="23"/>
      <c r="FY292" s="23"/>
      <c r="FZ292" s="23"/>
      <c r="GA292" s="23"/>
      <c r="GB292" s="23"/>
      <c r="GC292" s="23"/>
      <c r="GD292" s="23"/>
      <c r="GE292" s="23"/>
      <c r="GF292" s="23"/>
      <c r="GG292" s="23"/>
      <c r="GH292" s="23"/>
      <c r="GI292" s="23"/>
      <c r="GJ292" s="23"/>
      <c r="GK292" s="23"/>
      <c r="GL292" s="23"/>
      <c r="GM292" s="23"/>
      <c r="GN292" s="23"/>
      <c r="GO292" s="23"/>
      <c r="GP292" s="23"/>
      <c r="GQ292" s="23"/>
      <c r="GR292" s="23"/>
      <c r="GS292" s="23"/>
      <c r="GT292" s="23"/>
      <c r="GU292" s="23"/>
      <c r="GV292" s="23"/>
      <c r="GW292" s="23"/>
      <c r="GX292" s="23"/>
      <c r="GY292" s="23"/>
      <c r="GZ292" s="23"/>
      <c r="HA292" s="23"/>
      <c r="HB292" s="23"/>
      <c r="HC292" s="23"/>
      <c r="HD292" s="23"/>
      <c r="HE292" s="23"/>
      <c r="HF292" s="23"/>
    </row>
    <row r="293" spans="1:214" ht="19.5" customHeight="1">
      <c r="A293" s="21"/>
      <c r="B293" s="135"/>
      <c r="C293" s="35"/>
      <c r="D293" s="22"/>
      <c r="E293" s="22"/>
      <c r="F293" s="22"/>
      <c r="G293" s="22"/>
      <c r="DL293" s="23"/>
      <c r="DM293" s="23"/>
      <c r="DN293" s="23"/>
      <c r="DO293" s="23"/>
      <c r="DP293" s="23"/>
      <c r="DQ293" s="23"/>
      <c r="DR293" s="23"/>
      <c r="DS293" s="23"/>
      <c r="DT293" s="23"/>
      <c r="DU293" s="23"/>
      <c r="DV293" s="23"/>
      <c r="DW293" s="23"/>
      <c r="DX293" s="23"/>
      <c r="DY293" s="23"/>
      <c r="DZ293" s="23"/>
      <c r="EA293" s="23"/>
      <c r="EB293" s="23"/>
      <c r="EC293" s="23"/>
      <c r="ED293" s="23"/>
      <c r="EE293" s="23"/>
      <c r="EF293" s="23"/>
      <c r="EG293" s="23"/>
      <c r="EH293" s="23"/>
      <c r="EI293" s="23"/>
      <c r="EJ293" s="23"/>
      <c r="EK293" s="23"/>
      <c r="EL293" s="23"/>
      <c r="EM293" s="23"/>
      <c r="EN293" s="23"/>
      <c r="EO293" s="23"/>
      <c r="EP293" s="23"/>
      <c r="EQ293" s="23"/>
      <c r="ER293" s="23"/>
      <c r="ES293" s="23"/>
      <c r="ET293" s="23"/>
      <c r="EU293" s="23"/>
      <c r="EV293" s="23"/>
      <c r="EW293" s="23"/>
      <c r="EX293" s="23"/>
      <c r="EY293" s="23"/>
      <c r="EZ293" s="23"/>
      <c r="FA293" s="23"/>
      <c r="FB293" s="23"/>
      <c r="FC293" s="23"/>
      <c r="FD293" s="23"/>
      <c r="FE293" s="23"/>
      <c r="FF293" s="23"/>
      <c r="FG293" s="23"/>
      <c r="FH293" s="23"/>
      <c r="FI293" s="23"/>
      <c r="FJ293" s="23"/>
      <c r="FK293" s="23"/>
      <c r="FL293" s="23"/>
      <c r="FM293" s="23"/>
      <c r="FN293" s="23"/>
      <c r="FO293" s="23"/>
      <c r="FP293" s="23"/>
      <c r="FQ293" s="23"/>
      <c r="FR293" s="23"/>
      <c r="FS293" s="23"/>
      <c r="FT293" s="23"/>
      <c r="FU293" s="23"/>
      <c r="FV293" s="23"/>
      <c r="FW293" s="23"/>
      <c r="FX293" s="23"/>
      <c r="FY293" s="23"/>
      <c r="FZ293" s="23"/>
      <c r="GA293" s="23"/>
      <c r="GB293" s="23"/>
      <c r="GC293" s="23"/>
      <c r="GD293" s="23"/>
      <c r="GE293" s="23"/>
      <c r="GF293" s="23"/>
      <c r="GG293" s="23"/>
      <c r="GH293" s="23"/>
      <c r="GI293" s="23"/>
      <c r="GJ293" s="23"/>
      <c r="GK293" s="23"/>
      <c r="GL293" s="23"/>
      <c r="GM293" s="23"/>
      <c r="GN293" s="23"/>
      <c r="GO293" s="23"/>
      <c r="GP293" s="23"/>
      <c r="GQ293" s="23"/>
      <c r="GR293" s="23"/>
      <c r="GS293" s="23"/>
      <c r="GT293" s="23"/>
      <c r="GU293" s="23"/>
      <c r="GV293" s="23"/>
      <c r="GW293" s="23"/>
      <c r="GX293" s="23"/>
      <c r="GY293" s="23"/>
      <c r="GZ293" s="23"/>
      <c r="HA293" s="23"/>
      <c r="HB293" s="23"/>
      <c r="HC293" s="23"/>
      <c r="HD293" s="23"/>
      <c r="HE293" s="23"/>
      <c r="HF293" s="23"/>
    </row>
    <row r="294" spans="1:7" s="23" customFormat="1" ht="19.5" customHeight="1">
      <c r="A294" s="21"/>
      <c r="B294" s="135"/>
      <c r="C294" s="35"/>
      <c r="D294" s="22"/>
      <c r="E294" s="22"/>
      <c r="F294" s="22"/>
      <c r="G294" s="22"/>
    </row>
    <row r="295" spans="1:7" s="23" customFormat="1" ht="19.5" customHeight="1">
      <c r="A295" s="21"/>
      <c r="B295" s="135"/>
      <c r="C295" s="35"/>
      <c r="D295" s="22"/>
      <c r="E295" s="22"/>
      <c r="F295" s="22"/>
      <c r="G295" s="22"/>
    </row>
    <row r="296" spans="1:7" s="23" customFormat="1" ht="19.5" customHeight="1">
      <c r="A296" s="21"/>
      <c r="B296" s="135"/>
      <c r="C296" s="35"/>
      <c r="D296" s="22"/>
      <c r="E296" s="22"/>
      <c r="F296" s="22"/>
      <c r="G296" s="22"/>
    </row>
    <row r="297" spans="1:7" s="23" customFormat="1" ht="19.5" customHeight="1">
      <c r="A297" s="21"/>
      <c r="B297" s="135"/>
      <c r="C297" s="35"/>
      <c r="D297" s="22"/>
      <c r="E297" s="22"/>
      <c r="F297" s="22"/>
      <c r="G297" s="22"/>
    </row>
    <row r="298" spans="1:7" s="23" customFormat="1" ht="19.5" customHeight="1">
      <c r="A298" s="21"/>
      <c r="B298" s="135"/>
      <c r="C298" s="35"/>
      <c r="D298" s="22"/>
      <c r="E298" s="22"/>
      <c r="F298" s="22"/>
      <c r="G298" s="22"/>
    </row>
    <row r="299" spans="1:7" s="23" customFormat="1" ht="19.5" customHeight="1">
      <c r="A299" s="21"/>
      <c r="B299" s="135"/>
      <c r="C299" s="35"/>
      <c r="D299" s="22"/>
      <c r="E299" s="22"/>
      <c r="F299" s="22"/>
      <c r="G299" s="22"/>
    </row>
    <row r="300" spans="1:7" s="23" customFormat="1" ht="19.5" customHeight="1">
      <c r="A300" s="21"/>
      <c r="B300" s="135"/>
      <c r="C300" s="35"/>
      <c r="D300" s="22"/>
      <c r="E300" s="22"/>
      <c r="F300" s="22"/>
      <c r="G300" s="22"/>
    </row>
    <row r="301" spans="1:7" s="23" customFormat="1" ht="19.5" customHeight="1">
      <c r="A301" s="21"/>
      <c r="B301" s="135"/>
      <c r="C301" s="35"/>
      <c r="D301" s="22"/>
      <c r="E301" s="22"/>
      <c r="F301" s="22"/>
      <c r="G301" s="22"/>
    </row>
    <row r="302" spans="1:7" s="23" customFormat="1" ht="19.5" customHeight="1">
      <c r="A302" s="21"/>
      <c r="B302" s="135"/>
      <c r="C302" s="35"/>
      <c r="D302" s="22"/>
      <c r="E302" s="22"/>
      <c r="F302" s="22"/>
      <c r="G302" s="22"/>
    </row>
    <row r="303" spans="1:7" s="23" customFormat="1" ht="19.5" customHeight="1">
      <c r="A303" s="21"/>
      <c r="B303" s="135"/>
      <c r="C303" s="35"/>
      <c r="D303" s="22"/>
      <c r="E303" s="22"/>
      <c r="F303" s="22"/>
      <c r="G303" s="22"/>
    </row>
    <row r="304" spans="1:7" s="23" customFormat="1" ht="19.5" customHeight="1">
      <c r="A304" s="21"/>
      <c r="B304" s="135"/>
      <c r="C304" s="35"/>
      <c r="D304" s="22"/>
      <c r="E304" s="22"/>
      <c r="F304" s="22"/>
      <c r="G304" s="22"/>
    </row>
    <row r="305" spans="1:7" s="23" customFormat="1" ht="19.5" customHeight="1">
      <c r="A305" s="21"/>
      <c r="B305" s="135"/>
      <c r="C305" s="35"/>
      <c r="D305" s="22"/>
      <c r="E305" s="22"/>
      <c r="F305" s="22"/>
      <c r="G305" s="22"/>
    </row>
    <row r="306" spans="1:7" s="23" customFormat="1" ht="19.5" customHeight="1">
      <c r="A306" s="21"/>
      <c r="B306" s="135"/>
      <c r="C306" s="35"/>
      <c r="D306" s="22"/>
      <c r="E306" s="22"/>
      <c r="F306" s="22"/>
      <c r="G306" s="22"/>
    </row>
    <row r="307" spans="1:7" s="23" customFormat="1" ht="19.5" customHeight="1">
      <c r="A307" s="21"/>
      <c r="B307" s="135"/>
      <c r="C307" s="35"/>
      <c r="D307" s="22"/>
      <c r="E307" s="22"/>
      <c r="F307" s="22"/>
      <c r="G307" s="22"/>
    </row>
    <row r="308" spans="1:7" s="23" customFormat="1" ht="19.5" customHeight="1">
      <c r="A308" s="21"/>
      <c r="B308" s="135"/>
      <c r="C308" s="35"/>
      <c r="D308" s="22"/>
      <c r="E308" s="22"/>
      <c r="F308" s="22"/>
      <c r="G308" s="22"/>
    </row>
    <row r="309" spans="1:7" s="23" customFormat="1" ht="19.5" customHeight="1">
      <c r="A309" s="21"/>
      <c r="B309" s="135"/>
      <c r="C309" s="35"/>
      <c r="D309" s="22"/>
      <c r="E309" s="22"/>
      <c r="F309" s="22"/>
      <c r="G309" s="22"/>
    </row>
    <row r="310" spans="1:214" ht="19.5" customHeight="1">
      <c r="A310" s="21"/>
      <c r="B310" s="135"/>
      <c r="C310" s="35"/>
      <c r="D310" s="22"/>
      <c r="E310" s="22"/>
      <c r="F310" s="22"/>
      <c r="G310" s="22"/>
      <c r="DL310" s="23"/>
      <c r="DM310" s="23"/>
      <c r="DN310" s="23"/>
      <c r="DO310" s="23"/>
      <c r="DP310" s="23"/>
      <c r="DQ310" s="23"/>
      <c r="DR310" s="23"/>
      <c r="DS310" s="23"/>
      <c r="DT310" s="23"/>
      <c r="DU310" s="23"/>
      <c r="DV310" s="23"/>
      <c r="DW310" s="23"/>
      <c r="DX310" s="23"/>
      <c r="DY310" s="23"/>
      <c r="DZ310" s="23"/>
      <c r="EA310" s="23"/>
      <c r="EB310" s="23"/>
      <c r="EC310" s="23"/>
      <c r="ED310" s="23"/>
      <c r="EE310" s="23"/>
      <c r="EF310" s="23"/>
      <c r="EG310" s="23"/>
      <c r="EH310" s="23"/>
      <c r="EI310" s="23"/>
      <c r="EJ310" s="23"/>
      <c r="EK310" s="23"/>
      <c r="EL310" s="23"/>
      <c r="EM310" s="23"/>
      <c r="EN310" s="23"/>
      <c r="EO310" s="23"/>
      <c r="EP310" s="23"/>
      <c r="EQ310" s="23"/>
      <c r="ER310" s="23"/>
      <c r="ES310" s="23"/>
      <c r="ET310" s="23"/>
      <c r="EU310" s="23"/>
      <c r="EV310" s="23"/>
      <c r="EW310" s="23"/>
      <c r="EX310" s="23"/>
      <c r="EY310" s="23"/>
      <c r="EZ310" s="23"/>
      <c r="FA310" s="23"/>
      <c r="FB310" s="23"/>
      <c r="FC310" s="23"/>
      <c r="FD310" s="23"/>
      <c r="FE310" s="23"/>
      <c r="FF310" s="23"/>
      <c r="FG310" s="23"/>
      <c r="FH310" s="23"/>
      <c r="FI310" s="23"/>
      <c r="FJ310" s="23"/>
      <c r="FK310" s="23"/>
      <c r="FL310" s="23"/>
      <c r="FM310" s="23"/>
      <c r="FN310" s="23"/>
      <c r="FO310" s="23"/>
      <c r="FP310" s="23"/>
      <c r="FQ310" s="23"/>
      <c r="FR310" s="23"/>
      <c r="FS310" s="23"/>
      <c r="FT310" s="23"/>
      <c r="FU310" s="23"/>
      <c r="FV310" s="23"/>
      <c r="FW310" s="23"/>
      <c r="FX310" s="23"/>
      <c r="FY310" s="23"/>
      <c r="FZ310" s="23"/>
      <c r="GA310" s="23"/>
      <c r="GB310" s="23"/>
      <c r="GC310" s="23"/>
      <c r="GD310" s="23"/>
      <c r="GE310" s="23"/>
      <c r="GF310" s="23"/>
      <c r="GG310" s="23"/>
      <c r="GH310" s="23"/>
      <c r="GI310" s="23"/>
      <c r="GJ310" s="23"/>
      <c r="GK310" s="23"/>
      <c r="GL310" s="23"/>
      <c r="GM310" s="23"/>
      <c r="GN310" s="23"/>
      <c r="GO310" s="23"/>
      <c r="GP310" s="23"/>
      <c r="GQ310" s="23"/>
      <c r="GR310" s="23"/>
      <c r="GS310" s="23"/>
      <c r="GT310" s="23"/>
      <c r="GU310" s="23"/>
      <c r="GV310" s="23"/>
      <c r="GW310" s="23"/>
      <c r="GX310" s="23"/>
      <c r="GY310" s="23"/>
      <c r="GZ310" s="23"/>
      <c r="HA310" s="23"/>
      <c r="HB310" s="23"/>
      <c r="HC310" s="23"/>
      <c r="HD310" s="23"/>
      <c r="HE310" s="23"/>
      <c r="HF310" s="23"/>
    </row>
    <row r="311" spans="1:214" ht="19.5" customHeight="1">
      <c r="A311" s="21"/>
      <c r="B311" s="135"/>
      <c r="C311" s="35"/>
      <c r="D311" s="22"/>
      <c r="E311" s="22"/>
      <c r="F311" s="22"/>
      <c r="G311" s="22"/>
      <c r="DL311" s="23"/>
      <c r="DM311" s="23"/>
      <c r="DN311" s="23"/>
      <c r="DO311" s="23"/>
      <c r="DP311" s="23"/>
      <c r="DQ311" s="23"/>
      <c r="DR311" s="23"/>
      <c r="DS311" s="23"/>
      <c r="DT311" s="23"/>
      <c r="DU311" s="23"/>
      <c r="DV311" s="23"/>
      <c r="DW311" s="23"/>
      <c r="DX311" s="23"/>
      <c r="DY311" s="23"/>
      <c r="DZ311" s="23"/>
      <c r="EA311" s="23"/>
      <c r="EB311" s="23"/>
      <c r="EC311" s="23"/>
      <c r="ED311" s="23"/>
      <c r="EE311" s="23"/>
      <c r="EF311" s="23"/>
      <c r="EG311" s="23"/>
      <c r="EH311" s="23"/>
      <c r="EI311" s="23"/>
      <c r="EJ311" s="23"/>
      <c r="EK311" s="23"/>
      <c r="EL311" s="23"/>
      <c r="EM311" s="23"/>
      <c r="EN311" s="23"/>
      <c r="EO311" s="23"/>
      <c r="EP311" s="23"/>
      <c r="EQ311" s="23"/>
      <c r="ER311" s="23"/>
      <c r="ES311" s="23"/>
      <c r="ET311" s="23"/>
      <c r="EU311" s="23"/>
      <c r="EV311" s="23"/>
      <c r="EW311" s="23"/>
      <c r="EX311" s="23"/>
      <c r="EY311" s="23"/>
      <c r="EZ311" s="23"/>
      <c r="FA311" s="23"/>
      <c r="FB311" s="23"/>
      <c r="FC311" s="23"/>
      <c r="FD311" s="23"/>
      <c r="FE311" s="23"/>
      <c r="FF311" s="23"/>
      <c r="FG311" s="23"/>
      <c r="FH311" s="23"/>
      <c r="FI311" s="23"/>
      <c r="FJ311" s="23"/>
      <c r="FK311" s="23"/>
      <c r="FL311" s="23"/>
      <c r="FM311" s="23"/>
      <c r="FN311" s="23"/>
      <c r="FO311" s="23"/>
      <c r="FP311" s="23"/>
      <c r="FQ311" s="23"/>
      <c r="FR311" s="23"/>
      <c r="FS311" s="23"/>
      <c r="FT311" s="23"/>
      <c r="FU311" s="23"/>
      <c r="FV311" s="23"/>
      <c r="FW311" s="23"/>
      <c r="FX311" s="23"/>
      <c r="FY311" s="23"/>
      <c r="FZ311" s="23"/>
      <c r="GA311" s="23"/>
      <c r="GB311" s="23"/>
      <c r="GC311" s="23"/>
      <c r="GD311" s="23"/>
      <c r="GE311" s="23"/>
      <c r="GF311" s="23"/>
      <c r="GG311" s="23"/>
      <c r="GH311" s="23"/>
      <c r="GI311" s="23"/>
      <c r="GJ311" s="23"/>
      <c r="GK311" s="23"/>
      <c r="GL311" s="23"/>
      <c r="GM311" s="23"/>
      <c r="GN311" s="23"/>
      <c r="GO311" s="23"/>
      <c r="GP311" s="23"/>
      <c r="GQ311" s="23"/>
      <c r="GR311" s="23"/>
      <c r="GS311" s="23"/>
      <c r="GT311" s="23"/>
      <c r="GU311" s="23"/>
      <c r="GV311" s="23"/>
      <c r="GW311" s="23"/>
      <c r="GX311" s="23"/>
      <c r="GY311" s="23"/>
      <c r="GZ311" s="23"/>
      <c r="HA311" s="23"/>
      <c r="HB311" s="23"/>
      <c r="HC311" s="23"/>
      <c r="HD311" s="23"/>
      <c r="HE311" s="23"/>
      <c r="HF311" s="23"/>
    </row>
    <row r="312" spans="1:214" ht="19.5" customHeight="1">
      <c r="A312" s="21"/>
      <c r="B312" s="135"/>
      <c r="C312" s="35"/>
      <c r="D312" s="22"/>
      <c r="E312" s="22"/>
      <c r="F312" s="22"/>
      <c r="G312" s="22"/>
      <c r="DL312" s="23"/>
      <c r="DM312" s="23"/>
      <c r="DN312" s="23"/>
      <c r="DO312" s="23"/>
      <c r="DP312" s="23"/>
      <c r="DQ312" s="23"/>
      <c r="DR312" s="23"/>
      <c r="DS312" s="23"/>
      <c r="DT312" s="23"/>
      <c r="DU312" s="23"/>
      <c r="DV312" s="23"/>
      <c r="DW312" s="23"/>
      <c r="DX312" s="23"/>
      <c r="DY312" s="23"/>
      <c r="DZ312" s="23"/>
      <c r="EA312" s="23"/>
      <c r="EB312" s="23"/>
      <c r="EC312" s="23"/>
      <c r="ED312" s="23"/>
      <c r="EE312" s="23"/>
      <c r="EF312" s="23"/>
      <c r="EG312" s="23"/>
      <c r="EH312" s="23"/>
      <c r="EI312" s="23"/>
      <c r="EJ312" s="23"/>
      <c r="EK312" s="23"/>
      <c r="EL312" s="23"/>
      <c r="EM312" s="23"/>
      <c r="EN312" s="23"/>
      <c r="EO312" s="23"/>
      <c r="EP312" s="23"/>
      <c r="EQ312" s="23"/>
      <c r="ER312" s="23"/>
      <c r="ES312" s="23"/>
      <c r="ET312" s="23"/>
      <c r="EU312" s="23"/>
      <c r="EV312" s="23"/>
      <c r="EW312" s="23"/>
      <c r="EX312" s="23"/>
      <c r="EY312" s="23"/>
      <c r="EZ312" s="23"/>
      <c r="FA312" s="23"/>
      <c r="FB312" s="23"/>
      <c r="FC312" s="23"/>
      <c r="FD312" s="23"/>
      <c r="FE312" s="23"/>
      <c r="FF312" s="23"/>
      <c r="FG312" s="23"/>
      <c r="FH312" s="23"/>
      <c r="FI312" s="23"/>
      <c r="FJ312" s="23"/>
      <c r="FK312" s="23"/>
      <c r="FL312" s="23"/>
      <c r="FM312" s="23"/>
      <c r="FN312" s="23"/>
      <c r="FO312" s="23"/>
      <c r="FP312" s="23"/>
      <c r="FQ312" s="23"/>
      <c r="FR312" s="23"/>
      <c r="FS312" s="23"/>
      <c r="FT312" s="23"/>
      <c r="FU312" s="23"/>
      <c r="FV312" s="23"/>
      <c r="FW312" s="23"/>
      <c r="FX312" s="23"/>
      <c r="FY312" s="23"/>
      <c r="FZ312" s="23"/>
      <c r="GA312" s="23"/>
      <c r="GB312" s="23"/>
      <c r="GC312" s="23"/>
      <c r="GD312" s="23"/>
      <c r="GE312" s="23"/>
      <c r="GF312" s="23"/>
      <c r="GG312" s="23"/>
      <c r="GH312" s="23"/>
      <c r="GI312" s="23"/>
      <c r="GJ312" s="23"/>
      <c r="GK312" s="23"/>
      <c r="GL312" s="23"/>
      <c r="GM312" s="23"/>
      <c r="GN312" s="23"/>
      <c r="GO312" s="23"/>
      <c r="GP312" s="23"/>
      <c r="GQ312" s="23"/>
      <c r="GR312" s="23"/>
      <c r="GS312" s="23"/>
      <c r="GT312" s="23"/>
      <c r="GU312" s="23"/>
      <c r="GV312" s="23"/>
      <c r="GW312" s="23"/>
      <c r="GX312" s="23"/>
      <c r="GY312" s="23"/>
      <c r="GZ312" s="23"/>
      <c r="HA312" s="23"/>
      <c r="HB312" s="23"/>
      <c r="HC312" s="23"/>
      <c r="HD312" s="23"/>
      <c r="HE312" s="23"/>
      <c r="HF312" s="23"/>
    </row>
    <row r="313" spans="1:214" ht="19.5" customHeight="1">
      <c r="A313" s="21"/>
      <c r="B313" s="135"/>
      <c r="C313" s="35"/>
      <c r="D313" s="22"/>
      <c r="E313" s="22"/>
      <c r="F313" s="22"/>
      <c r="G313" s="22"/>
      <c r="DL313" s="23"/>
      <c r="DM313" s="23"/>
      <c r="DN313" s="23"/>
      <c r="DO313" s="23"/>
      <c r="DP313" s="23"/>
      <c r="DQ313" s="23"/>
      <c r="DR313" s="23"/>
      <c r="DS313" s="23"/>
      <c r="DT313" s="23"/>
      <c r="DU313" s="23"/>
      <c r="DV313" s="23"/>
      <c r="DW313" s="23"/>
      <c r="DX313" s="23"/>
      <c r="DY313" s="23"/>
      <c r="DZ313" s="23"/>
      <c r="EA313" s="23"/>
      <c r="EB313" s="23"/>
      <c r="EC313" s="23"/>
      <c r="ED313" s="23"/>
      <c r="EE313" s="23"/>
      <c r="EF313" s="23"/>
      <c r="EG313" s="23"/>
      <c r="EH313" s="23"/>
      <c r="EI313" s="23"/>
      <c r="EJ313" s="23"/>
      <c r="EK313" s="23"/>
      <c r="EL313" s="23"/>
      <c r="EM313" s="23"/>
      <c r="EN313" s="23"/>
      <c r="EO313" s="23"/>
      <c r="EP313" s="23"/>
      <c r="EQ313" s="23"/>
      <c r="ER313" s="23"/>
      <c r="ES313" s="23"/>
      <c r="ET313" s="23"/>
      <c r="EU313" s="23"/>
      <c r="EV313" s="23"/>
      <c r="EW313" s="23"/>
      <c r="EX313" s="23"/>
      <c r="EY313" s="23"/>
      <c r="EZ313" s="23"/>
      <c r="FA313" s="23"/>
      <c r="FB313" s="23"/>
      <c r="FC313" s="23"/>
      <c r="FD313" s="23"/>
      <c r="FE313" s="23"/>
      <c r="FF313" s="23"/>
      <c r="FG313" s="23"/>
      <c r="FH313" s="23"/>
      <c r="FI313" s="23"/>
      <c r="FJ313" s="23"/>
      <c r="FK313" s="23"/>
      <c r="FL313" s="23"/>
      <c r="FM313" s="23"/>
      <c r="FN313" s="23"/>
      <c r="FO313" s="23"/>
      <c r="FP313" s="23"/>
      <c r="FQ313" s="23"/>
      <c r="FR313" s="23"/>
      <c r="FS313" s="23"/>
      <c r="FT313" s="23"/>
      <c r="FU313" s="23"/>
      <c r="FV313" s="23"/>
      <c r="FW313" s="23"/>
      <c r="FX313" s="23"/>
      <c r="FY313" s="23"/>
      <c r="FZ313" s="23"/>
      <c r="GA313" s="23"/>
      <c r="GB313" s="23"/>
      <c r="GC313" s="23"/>
      <c r="GD313" s="23"/>
      <c r="GE313" s="23"/>
      <c r="GF313" s="23"/>
      <c r="GG313" s="23"/>
      <c r="GH313" s="23"/>
      <c r="GI313" s="23"/>
      <c r="GJ313" s="23"/>
      <c r="GK313" s="23"/>
      <c r="GL313" s="23"/>
      <c r="GM313" s="23"/>
      <c r="GN313" s="23"/>
      <c r="GO313" s="23"/>
      <c r="GP313" s="23"/>
      <c r="GQ313" s="23"/>
      <c r="GR313" s="23"/>
      <c r="GS313" s="23"/>
      <c r="GT313" s="23"/>
      <c r="GU313" s="23"/>
      <c r="GV313" s="23"/>
      <c r="GW313" s="23"/>
      <c r="GX313" s="23"/>
      <c r="GY313" s="23"/>
      <c r="GZ313" s="23"/>
      <c r="HA313" s="23"/>
      <c r="HB313" s="23"/>
      <c r="HC313" s="23"/>
      <c r="HD313" s="23"/>
      <c r="HE313" s="23"/>
      <c r="HF313" s="23"/>
    </row>
    <row r="314" spans="1:214" ht="19.5" customHeight="1">
      <c r="A314" s="21"/>
      <c r="B314" s="135"/>
      <c r="C314" s="35"/>
      <c r="D314" s="22"/>
      <c r="E314" s="22"/>
      <c r="F314" s="22"/>
      <c r="G314" s="22"/>
      <c r="DL314" s="23"/>
      <c r="DM314" s="23"/>
      <c r="DN314" s="23"/>
      <c r="DO314" s="23"/>
      <c r="DP314" s="23"/>
      <c r="DQ314" s="23"/>
      <c r="DR314" s="23"/>
      <c r="DS314" s="23"/>
      <c r="DT314" s="23"/>
      <c r="DU314" s="23"/>
      <c r="DV314" s="23"/>
      <c r="DW314" s="23"/>
      <c r="DX314" s="23"/>
      <c r="DY314" s="23"/>
      <c r="DZ314" s="23"/>
      <c r="EA314" s="23"/>
      <c r="EB314" s="23"/>
      <c r="EC314" s="23"/>
      <c r="ED314" s="23"/>
      <c r="EE314" s="23"/>
      <c r="EF314" s="23"/>
      <c r="EG314" s="23"/>
      <c r="EH314" s="23"/>
      <c r="EI314" s="23"/>
      <c r="EJ314" s="23"/>
      <c r="EK314" s="23"/>
      <c r="EL314" s="23"/>
      <c r="EM314" s="23"/>
      <c r="EN314" s="23"/>
      <c r="EO314" s="23"/>
      <c r="EP314" s="23"/>
      <c r="EQ314" s="23"/>
      <c r="ER314" s="23"/>
      <c r="ES314" s="23"/>
      <c r="ET314" s="23"/>
      <c r="EU314" s="23"/>
      <c r="EV314" s="23"/>
      <c r="EW314" s="23"/>
      <c r="EX314" s="23"/>
      <c r="EY314" s="23"/>
      <c r="EZ314" s="23"/>
      <c r="FA314" s="23"/>
      <c r="FB314" s="23"/>
      <c r="FC314" s="23"/>
      <c r="FD314" s="23"/>
      <c r="FE314" s="23"/>
      <c r="FF314" s="23"/>
      <c r="FG314" s="23"/>
      <c r="FH314" s="23"/>
      <c r="FI314" s="23"/>
      <c r="FJ314" s="23"/>
      <c r="FK314" s="23"/>
      <c r="FL314" s="23"/>
      <c r="FM314" s="23"/>
      <c r="FN314" s="23"/>
      <c r="FO314" s="23"/>
      <c r="FP314" s="23"/>
      <c r="FQ314" s="23"/>
      <c r="FR314" s="23"/>
      <c r="FS314" s="23"/>
      <c r="FT314" s="23"/>
      <c r="FU314" s="23"/>
      <c r="FV314" s="23"/>
      <c r="FW314" s="23"/>
      <c r="FX314" s="23"/>
      <c r="FY314" s="23"/>
      <c r="FZ314" s="23"/>
      <c r="GA314" s="23"/>
      <c r="GB314" s="23"/>
      <c r="GC314" s="23"/>
      <c r="GD314" s="23"/>
      <c r="GE314" s="23"/>
      <c r="GF314" s="23"/>
      <c r="GG314" s="23"/>
      <c r="GH314" s="23"/>
      <c r="GI314" s="23"/>
      <c r="GJ314" s="23"/>
      <c r="GK314" s="23"/>
      <c r="GL314" s="23"/>
      <c r="GM314" s="23"/>
      <c r="GN314" s="23"/>
      <c r="GO314" s="23"/>
      <c r="GP314" s="23"/>
      <c r="GQ314" s="23"/>
      <c r="GR314" s="23"/>
      <c r="GS314" s="23"/>
      <c r="GT314" s="23"/>
      <c r="GU314" s="23"/>
      <c r="GV314" s="23"/>
      <c r="GW314" s="23"/>
      <c r="GX314" s="23"/>
      <c r="GY314" s="23"/>
      <c r="GZ314" s="23"/>
      <c r="HA314" s="23"/>
      <c r="HB314" s="23"/>
      <c r="HC314" s="23"/>
      <c r="HD314" s="23"/>
      <c r="HE314" s="23"/>
      <c r="HF314" s="23"/>
    </row>
    <row r="315" spans="1:214" ht="19.5" customHeight="1">
      <c r="A315" s="21"/>
      <c r="B315" s="135"/>
      <c r="C315" s="35"/>
      <c r="D315" s="22"/>
      <c r="E315" s="22"/>
      <c r="F315" s="22"/>
      <c r="G315" s="22"/>
      <c r="DL315" s="23"/>
      <c r="DM315" s="23"/>
      <c r="DN315" s="23"/>
      <c r="DO315" s="23"/>
      <c r="DP315" s="23"/>
      <c r="DQ315" s="23"/>
      <c r="DR315" s="23"/>
      <c r="DS315" s="23"/>
      <c r="DT315" s="23"/>
      <c r="DU315" s="23"/>
      <c r="DV315" s="23"/>
      <c r="DW315" s="23"/>
      <c r="DX315" s="23"/>
      <c r="DY315" s="23"/>
      <c r="DZ315" s="23"/>
      <c r="EA315" s="23"/>
      <c r="EB315" s="23"/>
      <c r="EC315" s="23"/>
      <c r="ED315" s="23"/>
      <c r="EE315" s="23"/>
      <c r="EF315" s="23"/>
      <c r="EG315" s="23"/>
      <c r="EH315" s="23"/>
      <c r="EI315" s="23"/>
      <c r="EJ315" s="23"/>
      <c r="EK315" s="23"/>
      <c r="EL315" s="23"/>
      <c r="EM315" s="23"/>
      <c r="EN315" s="23"/>
      <c r="EO315" s="23"/>
      <c r="EP315" s="23"/>
      <c r="EQ315" s="23"/>
      <c r="ER315" s="23"/>
      <c r="ES315" s="23"/>
      <c r="ET315" s="23"/>
      <c r="EU315" s="23"/>
      <c r="EV315" s="23"/>
      <c r="EW315" s="23"/>
      <c r="EX315" s="23"/>
      <c r="EY315" s="23"/>
      <c r="EZ315" s="23"/>
      <c r="FA315" s="23"/>
      <c r="FB315" s="23"/>
      <c r="FC315" s="23"/>
      <c r="FD315" s="23"/>
      <c r="FE315" s="23"/>
      <c r="FF315" s="23"/>
      <c r="FG315" s="23"/>
      <c r="FH315" s="23"/>
      <c r="FI315" s="23"/>
      <c r="FJ315" s="23"/>
      <c r="FK315" s="23"/>
      <c r="FL315" s="23"/>
      <c r="FM315" s="23"/>
      <c r="FN315" s="23"/>
      <c r="FO315" s="23"/>
      <c r="FP315" s="23"/>
      <c r="FQ315" s="23"/>
      <c r="FR315" s="23"/>
      <c r="FS315" s="23"/>
      <c r="FT315" s="23"/>
      <c r="FU315" s="23"/>
      <c r="FV315" s="23"/>
      <c r="FW315" s="23"/>
      <c r="FX315" s="23"/>
      <c r="FY315" s="23"/>
      <c r="FZ315" s="23"/>
      <c r="GA315" s="23"/>
      <c r="GB315" s="23"/>
      <c r="GC315" s="23"/>
      <c r="GD315" s="23"/>
      <c r="GE315" s="23"/>
      <c r="GF315" s="23"/>
      <c r="GG315" s="23"/>
      <c r="GH315" s="23"/>
      <c r="GI315" s="23"/>
      <c r="GJ315" s="23"/>
      <c r="GK315" s="23"/>
      <c r="GL315" s="23"/>
      <c r="GM315" s="23"/>
      <c r="GN315" s="23"/>
      <c r="GO315" s="23"/>
      <c r="GP315" s="23"/>
      <c r="GQ315" s="23"/>
      <c r="GR315" s="23"/>
      <c r="GS315" s="23"/>
      <c r="GT315" s="23"/>
      <c r="GU315" s="23"/>
      <c r="GV315" s="23"/>
      <c r="GW315" s="23"/>
      <c r="GX315" s="23"/>
      <c r="GY315" s="23"/>
      <c r="GZ315" s="23"/>
      <c r="HA315" s="23"/>
      <c r="HB315" s="23"/>
      <c r="HC315" s="23"/>
      <c r="HD315" s="23"/>
      <c r="HE315" s="23"/>
      <c r="HF315" s="23"/>
    </row>
    <row r="316" spans="1:214" ht="19.5" customHeight="1">
      <c r="A316" s="21"/>
      <c r="B316" s="135"/>
      <c r="C316" s="35"/>
      <c r="D316" s="22"/>
      <c r="E316" s="22"/>
      <c r="F316" s="22"/>
      <c r="G316" s="22"/>
      <c r="DL316" s="23"/>
      <c r="DM316" s="23"/>
      <c r="DN316" s="23"/>
      <c r="DO316" s="23"/>
      <c r="DP316" s="23"/>
      <c r="DQ316" s="23"/>
      <c r="DR316" s="23"/>
      <c r="DS316" s="23"/>
      <c r="DT316" s="23"/>
      <c r="DU316" s="23"/>
      <c r="DV316" s="23"/>
      <c r="DW316" s="23"/>
      <c r="DX316" s="23"/>
      <c r="DY316" s="23"/>
      <c r="DZ316" s="23"/>
      <c r="EA316" s="23"/>
      <c r="EB316" s="23"/>
      <c r="EC316" s="23"/>
      <c r="ED316" s="23"/>
      <c r="EE316" s="23"/>
      <c r="EF316" s="23"/>
      <c r="EG316" s="23"/>
      <c r="EH316" s="23"/>
      <c r="EI316" s="23"/>
      <c r="EJ316" s="23"/>
      <c r="EK316" s="23"/>
      <c r="EL316" s="23"/>
      <c r="EM316" s="23"/>
      <c r="EN316" s="23"/>
      <c r="EO316" s="23"/>
      <c r="EP316" s="23"/>
      <c r="EQ316" s="23"/>
      <c r="ER316" s="23"/>
      <c r="ES316" s="23"/>
      <c r="ET316" s="23"/>
      <c r="EU316" s="23"/>
      <c r="EV316" s="23"/>
      <c r="EW316" s="23"/>
      <c r="EX316" s="23"/>
      <c r="EY316" s="23"/>
      <c r="EZ316" s="23"/>
      <c r="FA316" s="23"/>
      <c r="FB316" s="23"/>
      <c r="FC316" s="23"/>
      <c r="FD316" s="23"/>
      <c r="FE316" s="23"/>
      <c r="FF316" s="23"/>
      <c r="FG316" s="23"/>
      <c r="FH316" s="23"/>
      <c r="FI316" s="23"/>
      <c r="FJ316" s="23"/>
      <c r="FK316" s="23"/>
      <c r="FL316" s="23"/>
      <c r="FM316" s="23"/>
      <c r="FN316" s="23"/>
      <c r="FO316" s="23"/>
      <c r="FP316" s="23"/>
      <c r="FQ316" s="23"/>
      <c r="FR316" s="23"/>
      <c r="FS316" s="23"/>
      <c r="FT316" s="23"/>
      <c r="FU316" s="23"/>
      <c r="FV316" s="23"/>
      <c r="FW316" s="23"/>
      <c r="FX316" s="23"/>
      <c r="FY316" s="23"/>
      <c r="FZ316" s="23"/>
      <c r="GA316" s="23"/>
      <c r="GB316" s="23"/>
      <c r="GC316" s="23"/>
      <c r="GD316" s="23"/>
      <c r="GE316" s="23"/>
      <c r="GF316" s="23"/>
      <c r="GG316" s="23"/>
      <c r="GH316" s="23"/>
      <c r="GI316" s="23"/>
      <c r="GJ316" s="23"/>
      <c r="GK316" s="23"/>
      <c r="GL316" s="23"/>
      <c r="GM316" s="23"/>
      <c r="GN316" s="23"/>
      <c r="GO316" s="23"/>
      <c r="GP316" s="23"/>
      <c r="GQ316" s="23"/>
      <c r="GR316" s="23"/>
      <c r="GS316" s="23"/>
      <c r="GT316" s="23"/>
      <c r="GU316" s="23"/>
      <c r="GV316" s="23"/>
      <c r="GW316" s="23"/>
      <c r="GX316" s="23"/>
      <c r="GY316" s="23"/>
      <c r="GZ316" s="23"/>
      <c r="HA316" s="23"/>
      <c r="HB316" s="23"/>
      <c r="HC316" s="23"/>
      <c r="HD316" s="23"/>
      <c r="HE316" s="23"/>
      <c r="HF316" s="23"/>
    </row>
    <row r="317" spans="1:214" ht="19.5" customHeight="1">
      <c r="A317" s="21"/>
      <c r="B317" s="135"/>
      <c r="C317" s="35"/>
      <c r="D317" s="22"/>
      <c r="E317" s="22"/>
      <c r="F317" s="22"/>
      <c r="G317" s="22"/>
      <c r="DL317" s="23"/>
      <c r="DM317" s="23"/>
      <c r="DN317" s="23"/>
      <c r="DO317" s="23"/>
      <c r="DP317" s="23"/>
      <c r="DQ317" s="23"/>
      <c r="DR317" s="23"/>
      <c r="DS317" s="23"/>
      <c r="DT317" s="23"/>
      <c r="DU317" s="23"/>
      <c r="DV317" s="23"/>
      <c r="DW317" s="23"/>
      <c r="DX317" s="23"/>
      <c r="DY317" s="23"/>
      <c r="DZ317" s="23"/>
      <c r="EA317" s="23"/>
      <c r="EB317" s="23"/>
      <c r="EC317" s="23"/>
      <c r="ED317" s="23"/>
      <c r="EE317" s="23"/>
      <c r="EF317" s="23"/>
      <c r="EG317" s="23"/>
      <c r="EH317" s="23"/>
      <c r="EI317" s="23"/>
      <c r="EJ317" s="23"/>
      <c r="EK317" s="23"/>
      <c r="EL317" s="23"/>
      <c r="EM317" s="23"/>
      <c r="EN317" s="23"/>
      <c r="EO317" s="23"/>
      <c r="EP317" s="23"/>
      <c r="EQ317" s="23"/>
      <c r="ER317" s="23"/>
      <c r="ES317" s="23"/>
      <c r="ET317" s="23"/>
      <c r="EU317" s="23"/>
      <c r="EV317" s="23"/>
      <c r="EW317" s="23"/>
      <c r="EX317" s="23"/>
      <c r="EY317" s="23"/>
      <c r="EZ317" s="23"/>
      <c r="FA317" s="23"/>
      <c r="FB317" s="23"/>
      <c r="FC317" s="23"/>
      <c r="FD317" s="23"/>
      <c r="FE317" s="23"/>
      <c r="FF317" s="23"/>
      <c r="FG317" s="23"/>
      <c r="FH317" s="23"/>
      <c r="FI317" s="23"/>
      <c r="FJ317" s="23"/>
      <c r="FK317" s="23"/>
      <c r="FL317" s="23"/>
      <c r="FM317" s="23"/>
      <c r="FN317" s="23"/>
      <c r="FO317" s="23"/>
      <c r="FP317" s="23"/>
      <c r="FQ317" s="23"/>
      <c r="FR317" s="23"/>
      <c r="FS317" s="23"/>
      <c r="FT317" s="23"/>
      <c r="FU317" s="23"/>
      <c r="FV317" s="23"/>
      <c r="FW317" s="23"/>
      <c r="FX317" s="23"/>
      <c r="FY317" s="23"/>
      <c r="FZ317" s="23"/>
      <c r="GA317" s="23"/>
      <c r="GB317" s="23"/>
      <c r="GC317" s="23"/>
      <c r="GD317" s="23"/>
      <c r="GE317" s="23"/>
      <c r="GF317" s="23"/>
      <c r="GG317" s="23"/>
      <c r="GH317" s="23"/>
      <c r="GI317" s="23"/>
      <c r="GJ317" s="23"/>
      <c r="GK317" s="23"/>
      <c r="GL317" s="23"/>
      <c r="GM317" s="23"/>
      <c r="GN317" s="23"/>
      <c r="GO317" s="23"/>
      <c r="GP317" s="23"/>
      <c r="GQ317" s="23"/>
      <c r="GR317" s="23"/>
      <c r="GS317" s="23"/>
      <c r="GT317" s="23"/>
      <c r="GU317" s="23"/>
      <c r="GV317" s="23"/>
      <c r="GW317" s="23"/>
      <c r="GX317" s="23"/>
      <c r="GY317" s="23"/>
      <c r="GZ317" s="23"/>
      <c r="HA317" s="23"/>
      <c r="HB317" s="23"/>
      <c r="HC317" s="23"/>
      <c r="HD317" s="23"/>
      <c r="HE317" s="23"/>
      <c r="HF317" s="23"/>
    </row>
    <row r="318" spans="1:214" ht="19.5" customHeight="1">
      <c r="A318" s="21"/>
      <c r="B318" s="135"/>
      <c r="C318" s="35"/>
      <c r="D318" s="22"/>
      <c r="E318" s="22"/>
      <c r="F318" s="22"/>
      <c r="G318" s="22"/>
      <c r="DL318" s="23"/>
      <c r="DM318" s="23"/>
      <c r="DN318" s="23"/>
      <c r="DO318" s="23"/>
      <c r="DP318" s="23"/>
      <c r="DQ318" s="23"/>
      <c r="DR318" s="23"/>
      <c r="DS318" s="23"/>
      <c r="DT318" s="23"/>
      <c r="DU318" s="23"/>
      <c r="DV318" s="23"/>
      <c r="DW318" s="23"/>
      <c r="DX318" s="23"/>
      <c r="DY318" s="23"/>
      <c r="DZ318" s="23"/>
      <c r="EA318" s="23"/>
      <c r="EB318" s="23"/>
      <c r="EC318" s="23"/>
      <c r="ED318" s="23"/>
      <c r="EE318" s="23"/>
      <c r="EF318" s="23"/>
      <c r="EG318" s="23"/>
      <c r="EH318" s="23"/>
      <c r="EI318" s="23"/>
      <c r="EJ318" s="23"/>
      <c r="EK318" s="23"/>
      <c r="EL318" s="23"/>
      <c r="EM318" s="23"/>
      <c r="EN318" s="23"/>
      <c r="EO318" s="23"/>
      <c r="EP318" s="23"/>
      <c r="EQ318" s="23"/>
      <c r="ER318" s="23"/>
      <c r="ES318" s="23"/>
      <c r="ET318" s="23"/>
      <c r="EU318" s="23"/>
      <c r="EV318" s="23"/>
      <c r="EW318" s="23"/>
      <c r="EX318" s="23"/>
      <c r="EY318" s="23"/>
      <c r="EZ318" s="23"/>
      <c r="FA318" s="23"/>
      <c r="FB318" s="23"/>
      <c r="FC318" s="23"/>
      <c r="FD318" s="23"/>
      <c r="FE318" s="23"/>
      <c r="FF318" s="23"/>
      <c r="FG318" s="23"/>
      <c r="FH318" s="23"/>
      <c r="FI318" s="23"/>
      <c r="FJ318" s="23"/>
      <c r="FK318" s="23"/>
      <c r="FL318" s="23"/>
      <c r="FM318" s="23"/>
      <c r="FN318" s="23"/>
      <c r="FO318" s="23"/>
      <c r="FP318" s="23"/>
      <c r="FQ318" s="23"/>
      <c r="FR318" s="23"/>
      <c r="FS318" s="23"/>
      <c r="FT318" s="23"/>
      <c r="FU318" s="23"/>
      <c r="FV318" s="23"/>
      <c r="FW318" s="23"/>
      <c r="FX318" s="23"/>
      <c r="FY318" s="23"/>
      <c r="FZ318" s="23"/>
      <c r="GA318" s="23"/>
      <c r="GB318" s="23"/>
      <c r="GC318" s="23"/>
      <c r="GD318" s="23"/>
      <c r="GE318" s="23"/>
      <c r="GF318" s="23"/>
      <c r="GG318" s="23"/>
      <c r="GH318" s="23"/>
      <c r="GI318" s="23"/>
      <c r="GJ318" s="23"/>
      <c r="GK318" s="23"/>
      <c r="GL318" s="23"/>
      <c r="GM318" s="23"/>
      <c r="GN318" s="23"/>
      <c r="GO318" s="23"/>
      <c r="GP318" s="23"/>
      <c r="GQ318" s="23"/>
      <c r="GR318" s="23"/>
      <c r="GS318" s="23"/>
      <c r="GT318" s="23"/>
      <c r="GU318" s="23"/>
      <c r="GV318" s="23"/>
      <c r="GW318" s="23"/>
      <c r="GX318" s="23"/>
      <c r="GY318" s="23"/>
      <c r="GZ318" s="23"/>
      <c r="HA318" s="23"/>
      <c r="HB318" s="23"/>
      <c r="HC318" s="23"/>
      <c r="HD318" s="23"/>
      <c r="HE318" s="23"/>
      <c r="HF318" s="23"/>
    </row>
    <row r="319" spans="1:7" ht="19.5" customHeight="1">
      <c r="A319" s="21"/>
      <c r="B319" s="135"/>
      <c r="C319" s="35"/>
      <c r="D319" s="22"/>
      <c r="E319" s="22"/>
      <c r="F319" s="22"/>
      <c r="G319" s="22"/>
    </row>
    <row r="320" spans="1:7" ht="19.5" customHeight="1">
      <c r="A320" s="21"/>
      <c r="B320" s="135"/>
      <c r="C320" s="35"/>
      <c r="D320" s="22"/>
      <c r="E320" s="22"/>
      <c r="F320" s="22"/>
      <c r="G320" s="22"/>
    </row>
    <row r="321" spans="1:7" ht="19.5" customHeight="1">
      <c r="A321" s="21"/>
      <c r="B321" s="135"/>
      <c r="C321" s="35"/>
      <c r="D321" s="22"/>
      <c r="E321" s="22"/>
      <c r="F321" s="22"/>
      <c r="G321" s="22"/>
    </row>
    <row r="322" spans="1:7" ht="19.5" customHeight="1">
      <c r="A322" s="21"/>
      <c r="B322" s="135"/>
      <c r="C322" s="35"/>
      <c r="D322" s="22"/>
      <c r="E322" s="22"/>
      <c r="F322" s="22"/>
      <c r="G322" s="22"/>
    </row>
    <row r="323" spans="1:7" ht="19.5" customHeight="1">
      <c r="A323" s="21"/>
      <c r="B323" s="135"/>
      <c r="C323" s="35"/>
      <c r="D323" s="22"/>
      <c r="E323" s="22"/>
      <c r="F323" s="22"/>
      <c r="G323" s="22"/>
    </row>
    <row r="324" spans="1:7" ht="19.5" customHeight="1">
      <c r="A324" s="21"/>
      <c r="B324" s="135"/>
      <c r="C324" s="35"/>
      <c r="D324" s="22"/>
      <c r="E324" s="22"/>
      <c r="F324" s="22"/>
      <c r="G324" s="22"/>
    </row>
    <row r="325" spans="1:7" ht="19.5" customHeight="1">
      <c r="A325" s="21"/>
      <c r="B325" s="135"/>
      <c r="C325" s="35"/>
      <c r="D325" s="22"/>
      <c r="E325" s="22"/>
      <c r="F325" s="22"/>
      <c r="G325" s="22"/>
    </row>
    <row r="326" spans="1:7" ht="19.5" customHeight="1">
      <c r="A326" s="21"/>
      <c r="B326" s="135"/>
      <c r="C326" s="35"/>
      <c r="D326" s="22"/>
      <c r="E326" s="22"/>
      <c r="F326" s="22"/>
      <c r="G326" s="22"/>
    </row>
    <row r="327" spans="1:7" ht="19.5" customHeight="1">
      <c r="A327" s="21"/>
      <c r="B327" s="135"/>
      <c r="C327" s="35"/>
      <c r="D327" s="22"/>
      <c r="E327" s="22"/>
      <c r="F327" s="22"/>
      <c r="G327" s="22"/>
    </row>
    <row r="328" spans="1:7" ht="19.5" customHeight="1">
      <c r="A328" s="21"/>
      <c r="B328" s="135"/>
      <c r="C328" s="35"/>
      <c r="D328" s="22"/>
      <c r="E328" s="22"/>
      <c r="F328" s="22"/>
      <c r="G328" s="22"/>
    </row>
    <row r="329" spans="1:7" ht="19.5" customHeight="1">
      <c r="A329" s="21"/>
      <c r="B329" s="135"/>
      <c r="C329" s="35"/>
      <c r="D329" s="22"/>
      <c r="E329" s="22"/>
      <c r="F329" s="22"/>
      <c r="G329" s="22"/>
    </row>
    <row r="330" spans="1:7" ht="19.5" customHeight="1">
      <c r="A330" s="21"/>
      <c r="B330" s="135"/>
      <c r="C330" s="35"/>
      <c r="D330" s="22"/>
      <c r="E330" s="22"/>
      <c r="F330" s="22"/>
      <c r="G330" s="22"/>
    </row>
    <row r="331" spans="1:7" ht="19.5" customHeight="1">
      <c r="A331" s="21"/>
      <c r="B331" s="135"/>
      <c r="C331" s="35"/>
      <c r="D331" s="22"/>
      <c r="E331" s="22"/>
      <c r="F331" s="22"/>
      <c r="G331" s="22"/>
    </row>
    <row r="332" spans="1:7" ht="19.5" customHeight="1">
      <c r="A332" s="21"/>
      <c r="B332" s="135"/>
      <c r="C332" s="35"/>
      <c r="D332" s="22"/>
      <c r="E332" s="22"/>
      <c r="F332" s="22"/>
      <c r="G332" s="22"/>
    </row>
    <row r="333" spans="1:7" ht="19.5" customHeight="1">
      <c r="A333" s="21"/>
      <c r="B333" s="135"/>
      <c r="C333" s="35"/>
      <c r="D333" s="22"/>
      <c r="E333" s="22"/>
      <c r="F333" s="22"/>
      <c r="G333" s="22"/>
    </row>
    <row r="334" spans="1:7" ht="19.5" customHeight="1">
      <c r="A334" s="21"/>
      <c r="B334" s="135"/>
      <c r="C334" s="35"/>
      <c r="D334" s="22"/>
      <c r="E334" s="22"/>
      <c r="F334" s="22"/>
      <c r="G334" s="22"/>
    </row>
    <row r="335" spans="1:7" ht="19.5" customHeight="1">
      <c r="A335" s="21"/>
      <c r="B335" s="135"/>
      <c r="C335" s="35"/>
      <c r="D335" s="22"/>
      <c r="E335" s="22"/>
      <c r="F335" s="22"/>
      <c r="G335" s="22"/>
    </row>
    <row r="336" spans="1:7" ht="19.5" customHeight="1">
      <c r="A336" s="21"/>
      <c r="B336" s="135"/>
      <c r="C336" s="35"/>
      <c r="D336" s="22"/>
      <c r="E336" s="22"/>
      <c r="F336" s="22"/>
      <c r="G336" s="22"/>
    </row>
    <row r="337" spans="1:7" ht="19.5" customHeight="1">
      <c r="A337" s="21"/>
      <c r="B337" s="135"/>
      <c r="C337" s="35"/>
      <c r="D337" s="22"/>
      <c r="E337" s="22"/>
      <c r="F337" s="22"/>
      <c r="G337" s="22"/>
    </row>
    <row r="338" spans="1:7" ht="19.5" customHeight="1">
      <c r="A338" s="21"/>
      <c r="B338" s="135"/>
      <c r="C338" s="35"/>
      <c r="D338" s="22"/>
      <c r="E338" s="22"/>
      <c r="F338" s="22"/>
      <c r="G338" s="22"/>
    </row>
    <row r="339" spans="1:7" ht="19.5" customHeight="1">
      <c r="A339" s="21"/>
      <c r="B339" s="135"/>
      <c r="C339" s="35"/>
      <c r="D339" s="22"/>
      <c r="E339" s="22"/>
      <c r="F339" s="22"/>
      <c r="G339" s="22"/>
    </row>
    <row r="340" spans="1:7" ht="19.5" customHeight="1">
      <c r="A340" s="21"/>
      <c r="B340" s="135"/>
      <c r="C340" s="35"/>
      <c r="D340" s="22"/>
      <c r="E340" s="22"/>
      <c r="F340" s="22"/>
      <c r="G340" s="22"/>
    </row>
    <row r="341" spans="1:7" ht="19.5" customHeight="1">
      <c r="A341" s="21"/>
      <c r="B341" s="135"/>
      <c r="C341" s="35"/>
      <c r="D341" s="22"/>
      <c r="E341" s="22"/>
      <c r="F341" s="22"/>
      <c r="G341" s="22"/>
    </row>
    <row r="342" spans="1:7" ht="19.5" customHeight="1">
      <c r="A342" s="21"/>
      <c r="B342" s="135"/>
      <c r="C342" s="35"/>
      <c r="D342" s="22"/>
      <c r="E342" s="22"/>
      <c r="F342" s="22"/>
      <c r="G342" s="22"/>
    </row>
    <row r="343" spans="1:7" ht="19.5" customHeight="1">
      <c r="A343" s="21"/>
      <c r="B343" s="135"/>
      <c r="C343" s="35"/>
      <c r="D343" s="22"/>
      <c r="E343" s="22"/>
      <c r="F343" s="22"/>
      <c r="G343" s="22"/>
    </row>
    <row r="344" spans="1:7" ht="19.5" customHeight="1">
      <c r="A344" s="21"/>
      <c r="B344" s="135"/>
      <c r="C344" s="35"/>
      <c r="D344" s="22"/>
      <c r="E344" s="22"/>
      <c r="F344" s="22"/>
      <c r="G344" s="22"/>
    </row>
    <row r="345" spans="1:7" ht="19.5" customHeight="1">
      <c r="A345" s="21"/>
      <c r="B345" s="135"/>
      <c r="C345" s="35"/>
      <c r="D345" s="22"/>
      <c r="E345" s="22"/>
      <c r="F345" s="22"/>
      <c r="G345" s="22"/>
    </row>
    <row r="346" spans="1:7" ht="19.5" customHeight="1">
      <c r="A346" s="21"/>
      <c r="B346" s="135"/>
      <c r="C346" s="35"/>
      <c r="D346" s="22"/>
      <c r="E346" s="22"/>
      <c r="F346" s="22"/>
      <c r="G346" s="22"/>
    </row>
    <row r="347" spans="1:7" ht="19.5" customHeight="1">
      <c r="A347" s="21"/>
      <c r="B347" s="135"/>
      <c r="C347" s="35"/>
      <c r="D347" s="22"/>
      <c r="E347" s="22"/>
      <c r="F347" s="22"/>
      <c r="G347" s="22"/>
    </row>
    <row r="348" spans="1:7" ht="19.5" customHeight="1">
      <c r="A348" s="21"/>
      <c r="B348" s="135"/>
      <c r="C348" s="35"/>
      <c r="D348" s="22"/>
      <c r="E348" s="22"/>
      <c r="F348" s="22"/>
      <c r="G348" s="22"/>
    </row>
    <row r="349" spans="1:7" ht="19.5" customHeight="1">
      <c r="A349" s="21"/>
      <c r="B349" s="135"/>
      <c r="C349" s="35"/>
      <c r="D349" s="22"/>
      <c r="E349" s="22"/>
      <c r="F349" s="22"/>
      <c r="G349" s="22"/>
    </row>
    <row r="350" spans="1:7" ht="19.5" customHeight="1">
      <c r="A350" s="21"/>
      <c r="B350" s="135"/>
      <c r="C350" s="35"/>
      <c r="D350" s="22"/>
      <c r="E350" s="22"/>
      <c r="F350" s="22"/>
      <c r="G350" s="22"/>
    </row>
    <row r="351" spans="1:7" ht="19.5" customHeight="1">
      <c r="A351" s="21"/>
      <c r="B351" s="135"/>
      <c r="C351" s="35"/>
      <c r="D351" s="22"/>
      <c r="E351" s="22"/>
      <c r="F351" s="22"/>
      <c r="G351" s="22"/>
    </row>
    <row r="352" spans="1:7" ht="19.5" customHeight="1">
      <c r="A352" s="21"/>
      <c r="B352" s="135"/>
      <c r="C352" s="35"/>
      <c r="D352" s="22"/>
      <c r="E352" s="22"/>
      <c r="F352" s="22"/>
      <c r="G352" s="22"/>
    </row>
    <row r="353" spans="1:7" ht="19.5" customHeight="1">
      <c r="A353" s="21"/>
      <c r="B353" s="135"/>
      <c r="C353" s="35"/>
      <c r="D353" s="22"/>
      <c r="E353" s="22"/>
      <c r="F353" s="22"/>
      <c r="G353" s="22"/>
    </row>
    <row r="354" spans="1:7" ht="19.5" customHeight="1">
      <c r="A354" s="21"/>
      <c r="B354" s="135"/>
      <c r="C354" s="35"/>
      <c r="D354" s="22"/>
      <c r="E354" s="22"/>
      <c r="F354" s="22"/>
      <c r="G354" s="22"/>
    </row>
    <row r="355" spans="1:7" ht="19.5" customHeight="1">
      <c r="A355" s="21"/>
      <c r="B355" s="135"/>
      <c r="C355" s="35"/>
      <c r="D355" s="22"/>
      <c r="E355" s="22"/>
      <c r="F355" s="22"/>
      <c r="G355" s="22"/>
    </row>
    <row r="356" spans="1:7" ht="19.5" customHeight="1">
      <c r="A356" s="21"/>
      <c r="B356" s="135"/>
      <c r="C356" s="35"/>
      <c r="D356" s="22"/>
      <c r="E356" s="22"/>
      <c r="F356" s="22"/>
      <c r="G356" s="22"/>
    </row>
    <row r="357" spans="1:7" ht="19.5" customHeight="1">
      <c r="A357" s="21"/>
      <c r="B357" s="135"/>
      <c r="C357" s="35"/>
      <c r="D357" s="22"/>
      <c r="E357" s="22"/>
      <c r="F357" s="22"/>
      <c r="G357" s="22"/>
    </row>
    <row r="358" spans="1:7" ht="19.5" customHeight="1">
      <c r="A358" s="21"/>
      <c r="B358" s="135"/>
      <c r="C358" s="35"/>
      <c r="D358" s="22"/>
      <c r="E358" s="22"/>
      <c r="F358" s="22"/>
      <c r="G358" s="22"/>
    </row>
    <row r="359" spans="1:7" ht="19.5" customHeight="1">
      <c r="A359" s="21"/>
      <c r="B359" s="135"/>
      <c r="C359" s="35"/>
      <c r="D359" s="22"/>
      <c r="E359" s="22"/>
      <c r="F359" s="22"/>
      <c r="G359" s="22"/>
    </row>
    <row r="360" spans="1:7" ht="19.5" customHeight="1">
      <c r="A360" s="21"/>
      <c r="B360" s="135"/>
      <c r="C360" s="35"/>
      <c r="D360" s="22"/>
      <c r="E360" s="22"/>
      <c r="F360" s="22"/>
      <c r="G360" s="22"/>
    </row>
    <row r="361" spans="1:7" ht="19.5" customHeight="1">
      <c r="A361" s="21"/>
      <c r="B361" s="135"/>
      <c r="C361" s="35"/>
      <c r="D361" s="22"/>
      <c r="E361" s="22"/>
      <c r="F361" s="22"/>
      <c r="G361" s="22"/>
    </row>
    <row r="362" spans="1:7" ht="19.5" customHeight="1">
      <c r="A362" s="21"/>
      <c r="B362" s="135"/>
      <c r="C362" s="35"/>
      <c r="D362" s="22"/>
      <c r="E362" s="22"/>
      <c r="F362" s="22"/>
      <c r="G362" s="22"/>
    </row>
    <row r="363" spans="1:7" ht="19.5" customHeight="1">
      <c r="A363" s="21"/>
      <c r="B363" s="135"/>
      <c r="C363" s="35"/>
      <c r="D363" s="22"/>
      <c r="E363" s="22"/>
      <c r="F363" s="22"/>
      <c r="G363" s="22"/>
    </row>
    <row r="364" spans="1:7" ht="19.5" customHeight="1">
      <c r="A364" s="21"/>
      <c r="B364" s="135"/>
      <c r="C364" s="35"/>
      <c r="D364" s="22"/>
      <c r="E364" s="22"/>
      <c r="F364" s="22"/>
      <c r="G364" s="22"/>
    </row>
    <row r="365" spans="1:7" ht="19.5" customHeight="1">
      <c r="A365" s="21"/>
      <c r="B365" s="135"/>
      <c r="C365" s="35"/>
      <c r="D365" s="22"/>
      <c r="E365" s="22"/>
      <c r="F365" s="22"/>
      <c r="G365" s="22"/>
    </row>
    <row r="366" spans="1:7" ht="19.5" customHeight="1">
      <c r="A366" s="21"/>
      <c r="B366" s="135"/>
      <c r="C366" s="35"/>
      <c r="D366" s="22"/>
      <c r="E366" s="22"/>
      <c r="F366" s="22"/>
      <c r="G366" s="22"/>
    </row>
    <row r="367" spans="1:7" ht="19.5" customHeight="1">
      <c r="A367" s="21"/>
      <c r="B367" s="135"/>
      <c r="C367" s="35"/>
      <c r="D367" s="22"/>
      <c r="E367" s="22"/>
      <c r="F367" s="22"/>
      <c r="G367" s="22"/>
    </row>
    <row r="368" spans="1:7" ht="19.5" customHeight="1">
      <c r="A368" s="21"/>
      <c r="B368" s="135"/>
      <c r="C368" s="35"/>
      <c r="D368" s="22"/>
      <c r="E368" s="22"/>
      <c r="F368" s="22"/>
      <c r="G368" s="22"/>
    </row>
    <row r="369" spans="1:7" ht="19.5" customHeight="1">
      <c r="A369" s="21"/>
      <c r="B369" s="135"/>
      <c r="C369" s="35"/>
      <c r="D369" s="22"/>
      <c r="E369" s="22"/>
      <c r="F369" s="22"/>
      <c r="G369" s="22"/>
    </row>
    <row r="370" spans="1:7" ht="19.5" customHeight="1">
      <c r="A370" s="21"/>
      <c r="B370" s="135"/>
      <c r="C370" s="35"/>
      <c r="D370" s="22"/>
      <c r="E370" s="22"/>
      <c r="F370" s="22"/>
      <c r="G370" s="22"/>
    </row>
    <row r="371" spans="1:7" ht="19.5" customHeight="1">
      <c r="A371" s="21"/>
      <c r="B371" s="135"/>
      <c r="C371" s="35"/>
      <c r="D371" s="22"/>
      <c r="E371" s="22"/>
      <c r="F371" s="22"/>
      <c r="G371" s="22"/>
    </row>
    <row r="372" spans="1:7" ht="19.5" customHeight="1">
      <c r="A372" s="21"/>
      <c r="B372" s="135"/>
      <c r="C372" s="35"/>
      <c r="D372" s="22"/>
      <c r="E372" s="22"/>
      <c r="F372" s="22"/>
      <c r="G372" s="22"/>
    </row>
    <row r="373" spans="1:7" ht="19.5" customHeight="1">
      <c r="A373" s="21"/>
      <c r="B373" s="135"/>
      <c r="C373" s="35"/>
      <c r="D373" s="22"/>
      <c r="E373" s="22"/>
      <c r="F373" s="22"/>
      <c r="G373" s="22"/>
    </row>
    <row r="374" spans="1:7" ht="19.5" customHeight="1">
      <c r="A374" s="21"/>
      <c r="B374" s="135"/>
      <c r="C374" s="35"/>
      <c r="D374" s="22"/>
      <c r="E374" s="22"/>
      <c r="F374" s="22"/>
      <c r="G374" s="22"/>
    </row>
    <row r="375" spans="1:7" ht="19.5" customHeight="1">
      <c r="A375" s="21"/>
      <c r="B375" s="135"/>
      <c r="C375" s="35"/>
      <c r="D375" s="22"/>
      <c r="E375" s="22"/>
      <c r="F375" s="22"/>
      <c r="G375" s="22"/>
    </row>
    <row r="376" spans="1:7" ht="19.5" customHeight="1">
      <c r="A376" s="21"/>
      <c r="B376" s="135"/>
      <c r="C376" s="35"/>
      <c r="D376" s="22"/>
      <c r="E376" s="22"/>
      <c r="F376" s="22"/>
      <c r="G376" s="22"/>
    </row>
    <row r="377" spans="1:7" ht="19.5" customHeight="1">
      <c r="A377" s="21"/>
      <c r="B377" s="135"/>
      <c r="C377" s="35"/>
      <c r="D377" s="22"/>
      <c r="E377" s="22"/>
      <c r="F377" s="22"/>
      <c r="G377" s="22"/>
    </row>
    <row r="378" spans="1:7" ht="19.5" customHeight="1">
      <c r="A378" s="21"/>
      <c r="B378" s="135"/>
      <c r="C378" s="35"/>
      <c r="D378" s="22"/>
      <c r="E378" s="22"/>
      <c r="F378" s="22"/>
      <c r="G378" s="22"/>
    </row>
    <row r="379" spans="1:7" ht="19.5" customHeight="1">
      <c r="A379" s="21"/>
      <c r="B379" s="135"/>
      <c r="C379" s="35"/>
      <c r="D379" s="22"/>
      <c r="E379" s="22"/>
      <c r="F379" s="22"/>
      <c r="G379" s="22"/>
    </row>
    <row r="380" spans="1:7" ht="19.5" customHeight="1">
      <c r="A380" s="21"/>
      <c r="B380" s="135"/>
      <c r="C380" s="35"/>
      <c r="D380" s="22"/>
      <c r="E380" s="22"/>
      <c r="F380" s="22"/>
      <c r="G380" s="22"/>
    </row>
    <row r="381" spans="1:7" ht="19.5" customHeight="1">
      <c r="A381" s="21"/>
      <c r="B381" s="135"/>
      <c r="C381" s="35"/>
      <c r="D381" s="22"/>
      <c r="E381" s="22"/>
      <c r="F381" s="22"/>
      <c r="G381" s="22"/>
    </row>
    <row r="382" spans="1:7" ht="19.5" customHeight="1">
      <c r="A382" s="21"/>
      <c r="B382" s="135"/>
      <c r="C382" s="35"/>
      <c r="D382" s="22"/>
      <c r="E382" s="22"/>
      <c r="F382" s="22"/>
      <c r="G382" s="22"/>
    </row>
    <row r="383" spans="1:7" ht="19.5" customHeight="1">
      <c r="A383" s="21"/>
      <c r="B383" s="135"/>
      <c r="C383" s="35"/>
      <c r="D383" s="22"/>
      <c r="E383" s="22"/>
      <c r="F383" s="22"/>
      <c r="G383" s="22"/>
    </row>
    <row r="384" spans="1:7" ht="19.5" customHeight="1">
      <c r="A384" s="21"/>
      <c r="B384" s="135"/>
      <c r="C384" s="35"/>
      <c r="D384" s="22"/>
      <c r="E384" s="22"/>
      <c r="F384" s="22"/>
      <c r="G384" s="22"/>
    </row>
    <row r="385" spans="1:7" ht="19.5" customHeight="1">
      <c r="A385" s="21"/>
      <c r="B385" s="135"/>
      <c r="C385" s="35"/>
      <c r="D385" s="22"/>
      <c r="E385" s="22"/>
      <c r="F385" s="22"/>
      <c r="G385" s="22"/>
    </row>
    <row r="386" spans="1:7" ht="19.5" customHeight="1">
      <c r="A386" s="21"/>
      <c r="B386" s="135"/>
      <c r="C386" s="35"/>
      <c r="D386" s="22"/>
      <c r="E386" s="22"/>
      <c r="F386" s="22"/>
      <c r="G386" s="22"/>
    </row>
    <row r="387" spans="1:7" ht="19.5" customHeight="1">
      <c r="A387" s="21"/>
      <c r="B387" s="135"/>
      <c r="C387" s="35"/>
      <c r="D387" s="22"/>
      <c r="E387" s="22"/>
      <c r="F387" s="22"/>
      <c r="G387" s="22"/>
    </row>
    <row r="388" spans="1:7" ht="19.5" customHeight="1">
      <c r="A388" s="21"/>
      <c r="B388" s="135"/>
      <c r="C388" s="35"/>
      <c r="D388" s="22"/>
      <c r="E388" s="22"/>
      <c r="F388" s="22"/>
      <c r="G388" s="22"/>
    </row>
    <row r="389" spans="1:7" ht="19.5" customHeight="1">
      <c r="A389" s="21"/>
      <c r="B389" s="135"/>
      <c r="C389" s="35"/>
      <c r="D389" s="22"/>
      <c r="E389" s="22"/>
      <c r="F389" s="22"/>
      <c r="G389" s="22"/>
    </row>
    <row r="390" spans="1:7" ht="19.5" customHeight="1">
      <c r="A390" s="21"/>
      <c r="B390" s="135"/>
      <c r="C390" s="35"/>
      <c r="D390" s="22"/>
      <c r="E390" s="22"/>
      <c r="F390" s="22"/>
      <c r="G390" s="22"/>
    </row>
    <row r="391" spans="1:7" ht="19.5" customHeight="1">
      <c r="A391" s="21"/>
      <c r="B391" s="135"/>
      <c r="C391" s="35"/>
      <c r="D391" s="22"/>
      <c r="E391" s="22"/>
      <c r="F391" s="22"/>
      <c r="G391" s="22"/>
    </row>
    <row r="392" spans="1:7" ht="19.5" customHeight="1">
      <c r="A392" s="21"/>
      <c r="B392" s="135"/>
      <c r="C392" s="35"/>
      <c r="D392" s="22"/>
      <c r="E392" s="22"/>
      <c r="F392" s="22"/>
      <c r="G392" s="22"/>
    </row>
    <row r="393" spans="1:7" ht="19.5" customHeight="1">
      <c r="A393" s="21"/>
      <c r="B393" s="135"/>
      <c r="C393" s="35"/>
      <c r="D393" s="22"/>
      <c r="E393" s="22"/>
      <c r="F393" s="22"/>
      <c r="G393" s="22"/>
    </row>
    <row r="394" spans="1:7" ht="19.5" customHeight="1">
      <c r="A394" s="21"/>
      <c r="B394" s="135"/>
      <c r="C394" s="35"/>
      <c r="D394" s="22"/>
      <c r="E394" s="22"/>
      <c r="F394" s="22"/>
      <c r="G394" s="22"/>
    </row>
    <row r="395" spans="1:7" ht="19.5" customHeight="1">
      <c r="A395" s="21"/>
      <c r="B395" s="135"/>
      <c r="C395" s="35"/>
      <c r="D395" s="22"/>
      <c r="E395" s="22"/>
      <c r="F395" s="22"/>
      <c r="G395" s="22"/>
    </row>
    <row r="396" spans="1:7" ht="19.5" customHeight="1">
      <c r="A396" s="21"/>
      <c r="B396" s="135"/>
      <c r="C396" s="35"/>
      <c r="D396" s="22"/>
      <c r="E396" s="22"/>
      <c r="F396" s="22"/>
      <c r="G396" s="22"/>
    </row>
    <row r="397" spans="1:7" ht="19.5" customHeight="1">
      <c r="A397" s="21"/>
      <c r="B397" s="135"/>
      <c r="C397" s="35"/>
      <c r="D397" s="22"/>
      <c r="E397" s="22"/>
      <c r="F397" s="22"/>
      <c r="G397" s="22"/>
    </row>
    <row r="398" spans="1:7" ht="19.5" customHeight="1">
      <c r="A398" s="21"/>
      <c r="B398" s="135"/>
      <c r="C398" s="35"/>
      <c r="D398" s="22"/>
      <c r="E398" s="22"/>
      <c r="F398" s="22"/>
      <c r="G398" s="22"/>
    </row>
    <row r="399" spans="1:7" ht="19.5" customHeight="1">
      <c r="A399" s="21"/>
      <c r="B399" s="135"/>
      <c r="C399" s="35"/>
      <c r="D399" s="22"/>
      <c r="E399" s="22"/>
      <c r="F399" s="22"/>
      <c r="G399" s="22"/>
    </row>
    <row r="400" spans="1:7" ht="19.5" customHeight="1">
      <c r="A400" s="21"/>
      <c r="B400" s="135"/>
      <c r="C400" s="35"/>
      <c r="D400" s="22"/>
      <c r="E400" s="22"/>
      <c r="F400" s="22"/>
      <c r="G400" s="22"/>
    </row>
  </sheetData>
  <sheetProtection/>
  <mergeCells count="7">
    <mergeCell ref="B8:H8"/>
    <mergeCell ref="C3:H3"/>
    <mergeCell ref="C4:H4"/>
    <mergeCell ref="C5:H5"/>
    <mergeCell ref="F1:H1"/>
    <mergeCell ref="B7:H7"/>
    <mergeCell ref="C2:H2"/>
  </mergeCells>
  <printOptions/>
  <pageMargins left="0.7086614173228347" right="0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Секретарь</cp:lastModifiedBy>
  <cp:lastPrinted>2014-12-26T12:15:08Z</cp:lastPrinted>
  <dcterms:created xsi:type="dcterms:W3CDTF">2007-09-04T08:08:49Z</dcterms:created>
  <dcterms:modified xsi:type="dcterms:W3CDTF">2014-12-30T06:29:20Z</dcterms:modified>
  <cp:category/>
  <cp:version/>
  <cp:contentType/>
  <cp:contentStatus/>
</cp:coreProperties>
</file>