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15'!$B$1:$H$317</definedName>
    <definedName name="_xlnm.Print_Area" localSheetId="1">'распр.б.а.13'!$B$1:$G$317</definedName>
  </definedNames>
  <calcPr fullCalcOnLoad="1"/>
</workbook>
</file>

<file path=xl/sharedStrings.xml><?xml version="1.0" encoding="utf-8"?>
<sst xmlns="http://schemas.openxmlformats.org/spreadsheetml/2006/main" count="3855" uniqueCount="358">
  <si>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</si>
  <si>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</si>
  <si>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</si>
  <si>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</si>
  <si>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</si>
  <si>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</si>
  <si>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</si>
  <si>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</si>
  <si>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</si>
  <si>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</si>
  <si>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</si>
  <si>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</si>
  <si>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</si>
  <si>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</si>
  <si>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</si>
  <si>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</si>
  <si>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</si>
  <si>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</si>
  <si>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</si>
  <si>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</si>
  <si>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</si>
  <si>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</si>
  <si>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</si>
  <si>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</si>
  <si>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</si>
  <si>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</si>
  <si>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</si>
  <si>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</si>
  <si>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</si>
  <si>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</si>
  <si>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</si>
  <si>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</si>
  <si>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</si>
  <si>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</si>
  <si>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</si>
  <si>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</si>
  <si>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</si>
  <si>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</si>
  <si>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</si>
  <si>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</si>
  <si>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</si>
  <si>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</si>
  <si>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</si>
  <si>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</si>
  <si>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</si>
  <si>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</si>
  <si>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</si>
  <si>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</si>
  <si>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</si>
  <si>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</si>
  <si>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</si>
  <si>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9000000</t>
  </si>
  <si>
    <t>9900000</t>
  </si>
  <si>
    <t>Обеспечение деятельности аппаратов органов местного самоуправления</t>
  </si>
  <si>
    <t>9900021</t>
  </si>
  <si>
    <t>122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</si>
  <si>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</si>
  <si>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</si>
  <si>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9907134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</si>
  <si>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</si>
  <si>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</si>
  <si>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</si>
  <si>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>9908000</t>
  </si>
  <si>
    <t xml:space="preserve">Расходы на мероприятия в рамках полномочий  органов местного самоуправления </t>
  </si>
  <si>
    <t>9908022</t>
  </si>
  <si>
    <t>9900022</t>
  </si>
  <si>
    <t>810</t>
  </si>
  <si>
    <t>Другие вопросы в области  национальной экономики</t>
  </si>
  <si>
    <t>Социальная  политика</t>
  </si>
  <si>
    <t>Обеспечение деятельности библиотек в сфере культуры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</si>
  <si>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</si>
  <si>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</si>
  <si>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</si>
  <si>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</si>
  <si>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</si>
  <si>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</si>
  <si>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9900500</t>
  </si>
  <si>
    <t>9900501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</si>
  <si>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</si>
  <si>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9900503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</si>
  <si>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</si>
  <si>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</si>
  <si>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9905118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</si>
  <si>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</si>
  <si>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</si>
  <si>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</si>
  <si>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</si>
  <si>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 xml:space="preserve">Обеспечение деятельности домов культуры  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</si>
  <si>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</si>
  <si>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</si>
  <si>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</si>
  <si>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</si>
  <si>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</si>
  <si>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</si>
  <si>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</si>
  <si>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</si>
  <si>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УТВЕРЖДЕНА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</si>
  <si>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</si>
  <si>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</si>
  <si>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</si>
  <si>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</si>
  <si>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</si>
  <si>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</si>
  <si>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</si>
  <si>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</si>
  <si>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</si>
  <si>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</si>
  <si>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</si>
  <si>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</si>
  <si>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</si>
  <si>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</si>
  <si>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9900020</t>
  </si>
  <si>
    <t xml:space="preserve">Прочие расходы в рамках полномочий органов  местного самоуправления </t>
  </si>
  <si>
    <t>9900028</t>
  </si>
  <si>
    <t>Муниципальная программа "Безопасность"</t>
  </si>
  <si>
    <t>0500000</t>
  </si>
  <si>
    <t>0510000</t>
  </si>
  <si>
    <t>0520000</t>
  </si>
  <si>
    <t>0530000</t>
  </si>
  <si>
    <t>0540000</t>
  </si>
  <si>
    <t>0619000</t>
  </si>
  <si>
    <t>0619088</t>
  </si>
  <si>
    <t>0600000</t>
  </si>
  <si>
    <t>0610000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</si>
  <si>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</si>
  <si>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</si>
  <si>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</si>
  <si>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</si>
  <si>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0800000</t>
  </si>
  <si>
    <t>0810000</t>
  </si>
  <si>
    <t>0817013</t>
  </si>
  <si>
    <t>0817014</t>
  </si>
  <si>
    <t>0819013</t>
  </si>
  <si>
    <t>0819014</t>
  </si>
  <si>
    <t>0819000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</si>
  <si>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</si>
  <si>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1000000</t>
  </si>
  <si>
    <t>1010000</t>
  </si>
  <si>
    <t>1010025</t>
  </si>
  <si>
    <t>410</t>
  </si>
  <si>
    <t>1018000</t>
  </si>
  <si>
    <t>1018028</t>
  </si>
  <si>
    <t>Муниципальная программа благоустройства МО Аннинское сельское поселение на 2015-2017 годы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</si>
  <si>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</si>
  <si>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</si>
  <si>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</si>
  <si>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</si>
  <si>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</si>
  <si>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</si>
  <si>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</si>
  <si>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</si>
  <si>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0980000</t>
  </si>
  <si>
    <t>0990000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</si>
  <si>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</si>
  <si>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0300000</t>
  </si>
  <si>
    <t>0330000</t>
  </si>
  <si>
    <t>0310000</t>
  </si>
  <si>
    <t>0311000</t>
  </si>
  <si>
    <t>0311024</t>
  </si>
  <si>
    <t>Субсидии бюджетным учреждениям</t>
  </si>
  <si>
    <t>610</t>
  </si>
  <si>
    <t>0317036</t>
  </si>
  <si>
    <t>0312000</t>
  </si>
  <si>
    <t>0312024</t>
  </si>
  <si>
    <t>0317202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</si>
  <si>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(библиотеки)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</si>
  <si>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</si>
  <si>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0100000</t>
  </si>
  <si>
    <t>0110000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</si>
  <si>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</si>
  <si>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</si>
  <si>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</si>
  <si>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</si>
  <si>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</si>
  <si>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</si>
  <si>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0119334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</si>
  <si>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</si>
  <si>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0110334</t>
  </si>
  <si>
    <t>0119000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</si>
  <si>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области» на 2014-2016 годы</t>
  </si>
  <si>
    <t>0200000</t>
  </si>
  <si>
    <t>0210000</t>
  </si>
  <si>
    <t>0219075</t>
  </si>
  <si>
    <t>0219000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</si>
  <si>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</si>
  <si>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0217075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</si>
  <si>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</si>
  <si>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0220000</t>
  </si>
  <si>
    <t>0229336</t>
  </si>
  <si>
    <t>0229000</t>
  </si>
  <si>
    <t>0320000</t>
  </si>
  <si>
    <t>0320024</t>
  </si>
  <si>
    <t>0327202</t>
  </si>
  <si>
    <t>Муниципальная программа «Социальная политика»</t>
  </si>
  <si>
    <t>0400000</t>
  </si>
  <si>
    <t xml:space="preserve"> Приложение 11</t>
  </si>
  <si>
    <t>0230000</t>
  </si>
  <si>
    <t>0239000</t>
  </si>
  <si>
    <t>0239080</t>
  </si>
  <si>
    <t xml:space="preserve">Бюджетные инвестиции </t>
  </si>
  <si>
    <t>0240000</t>
  </si>
  <si>
    <t>0249000</t>
  </si>
  <si>
    <t>0700000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</si>
  <si>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</si>
  <si>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0710000</t>
  </si>
  <si>
    <t>0720000</t>
  </si>
  <si>
    <t>0720025</t>
  </si>
  <si>
    <t>0313000</t>
  </si>
  <si>
    <t>0313024</t>
  </si>
  <si>
    <t>Обеспечение деятельности ансамбля</t>
  </si>
  <si>
    <t>Г</t>
  </si>
  <si>
    <t>Рз</t>
  </si>
  <si>
    <t>ЦСР</t>
  </si>
  <si>
    <t>0120000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</si>
  <si>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</si>
  <si>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</si>
  <si>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</si>
  <si>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2015 год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</si>
  <si>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2015 год</t>
  </si>
  <si>
    <t xml:space="preserve"> Приложение 15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</si>
  <si>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</si>
  <si>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</si>
  <si>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0330101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</si>
  <si>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</si>
  <si>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</si>
  <si>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0330102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</si>
  <si>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</si>
  <si>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0400103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</si>
  <si>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</si>
  <si>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0400104</t>
  </si>
  <si>
    <t>0400105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</si>
  <si>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</si>
  <si>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</si>
  <si>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0510106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</si>
  <si>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</si>
  <si>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0520107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</si>
  <si>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</si>
  <si>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</si>
  <si>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0530108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</si>
  <si>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</si>
  <si>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</si>
  <si>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</si>
  <si>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0540109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</si>
  <si>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</si>
  <si>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</si>
  <si>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0710110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</si>
  <si>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</si>
  <si>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0720111</t>
  </si>
  <si>
    <t>0720112</t>
  </si>
  <si>
    <t>0720113</t>
  </si>
  <si>
    <t>0810114</t>
  </si>
  <si>
    <t>Муниципальная программа "Благоустройство МО Аннинское сельское поселение на 2015-2017 годы"</t>
  </si>
  <si>
    <t>0910115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</si>
  <si>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</si>
  <si>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</si>
  <si>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0920116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</si>
  <si>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</si>
  <si>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>0930117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</si>
  <si>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</si>
  <si>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0940118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</si>
  <si>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</si>
  <si>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</si>
  <si>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</si>
  <si>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</si>
  <si>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</si>
  <si>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0950119</t>
  </si>
  <si>
    <t>0960120</t>
  </si>
  <si>
    <t>0970121</t>
  </si>
  <si>
    <t>0980122</t>
  </si>
  <si>
    <t>0990123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</si>
  <si>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</si>
  <si>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1010124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</si>
  <si>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</si>
  <si>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0129066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</si>
  <si>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</si>
  <si>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0129000</t>
  </si>
  <si>
    <t>Софинансирование приобретения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</si>
  <si>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Софинансирование проектирования и строительства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</si>
  <si>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</si>
  <si>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</si>
  <si>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</si>
  <si>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0820025</t>
  </si>
  <si>
    <t>0820000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</si>
  <si>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</si>
  <si>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</si>
  <si>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</si>
  <si>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расходов местного бюджета МО Аннинское сельское поселение на 2015 год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</si>
  <si>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</si>
  <si>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</si>
  <si>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0249602</t>
  </si>
  <si>
    <t>0249502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</si>
  <si>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</si>
  <si>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</si>
  <si>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</si>
  <si>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</si>
  <si>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Улучшение жилищных условий граждан, проживающих в сельской местности,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</si>
  <si>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</si>
  <si>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</si>
  <si>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</si>
  <si>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</si>
  <si>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</si>
  <si>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</si>
  <si>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</si>
  <si>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</si>
  <si>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</si>
  <si>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</si>
  <si>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</si>
  <si>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</si>
  <si>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</si>
  <si>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</si>
  <si>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</si>
  <si>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</si>
  <si>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</si>
  <si>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</si>
  <si>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</si>
  <si>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9900029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</si>
  <si>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</si>
  <si>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Обеспечение деятельности ансамбля </t>
  </si>
  <si>
    <t xml:space="preserve">Другие вопросы в области культуры, кинематографии </t>
  </si>
  <si>
    <t>Пердоставление бюджетным и автономным учреждениям субсидий</t>
  </si>
  <si>
    <t>9900024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</si>
  <si>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</si>
  <si>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</si>
  <si>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</si>
  <si>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>1110000</t>
  </si>
  <si>
    <t>1110125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</si>
  <si>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</si>
  <si>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0240510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</si>
  <si>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</si>
  <si>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</si>
  <si>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0620000</t>
  </si>
  <si>
    <t>0629000</t>
  </si>
  <si>
    <t>0639088</t>
  </si>
  <si>
    <t>0629088</t>
  </si>
  <si>
    <t>0639000</t>
  </si>
  <si>
    <t>0630000</t>
  </si>
  <si>
    <t>1100000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</si>
  <si>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</si>
  <si>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</si>
  <si>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0617088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</si>
  <si>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</si>
  <si>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0249603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</si>
  <si>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</si>
  <si>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0627088</t>
  </si>
  <si>
    <t>0637088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</si>
  <si>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</si>
  <si>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</si>
  <si>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0127066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</si>
  <si>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</si>
  <si>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от  28 мая 2015  № 29</t>
  </si>
  <si>
    <t>от 28 мая 2015  № 29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</si>
  <si>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</si>
  <si>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</si>
  <si>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Софинансирование капитального ремонта и ремонта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</si>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</sst>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?"/>
  </numFmts>
  <fonts count="49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79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79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79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83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73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82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83" fontId="10" fillId="33" borderId="16" xfId="0" applyNumberFormat="1" applyFont="1" applyFill="1" applyBorder="1" applyAlignment="1">
      <alignment horizontal="left" wrapText="1"/>
    </xf>
    <xf numFmtId="183" fontId="5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5" fillId="33" borderId="17" xfId="54" applyNumberFormat="1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83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183" fontId="10" fillId="33" borderId="16" xfId="0" applyNumberFormat="1" applyFont="1" applyFill="1" applyBorder="1" applyAlignment="1">
      <alignment horizontal="left" vertical="top" wrapText="1"/>
    </xf>
    <xf numFmtId="0" fontId="11" fillId="33" borderId="16" xfId="0" applyNumberFormat="1" applyFont="1" applyFill="1" applyBorder="1" applyAlignment="1">
      <alignment horizontal="left" vertical="top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83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82" fontId="4" fillId="33" borderId="0" xfId="0" applyNumberFormat="1" applyFont="1" applyFill="1" applyBorder="1" applyAlignment="1">
      <alignment wrapText="1"/>
    </xf>
    <xf numFmtId="180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82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0" fontId="6" fillId="33" borderId="17" xfId="54" applyFont="1" applyFill="1" applyBorder="1" applyAlignment="1">
      <alignment horizontal="left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0" fontId="5" fillId="33" borderId="17" xfId="54" applyFont="1" applyFill="1" applyBorder="1" applyAlignment="1">
      <alignment horizontal="left" wrapText="1" shrinkToFi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1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182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B1">
      <selection activeCell="K187" sqref="K187"/>
    </sheetView>
  </sheetViews>
  <sheetFormatPr defaultColWidth="8.7109375" defaultRowHeight="19.5" customHeight="1"/>
  <cols>
    <col min="1" max="1" width="4.8515625" style="120" hidden="1" customWidth="1"/>
    <col min="2" max="2" width="54.28125" style="31" customWidth="1"/>
    <col min="3" max="3" width="10.140625" style="32" customWidth="1"/>
    <col min="4" max="4" width="6.421875" style="32" customWidth="1"/>
    <col min="5" max="6" width="6.28125" style="32" customWidth="1"/>
    <col min="7" max="7" width="11.8515625" style="21" customWidth="1"/>
    <col min="8" max="8" width="15.7109375" style="120" customWidth="1"/>
    <col min="9" max="16384" width="8.7109375" style="120" customWidth="1"/>
  </cols>
  <sheetData>
    <row r="1" spans="3:8" s="29" customFormat="1" ht="15" customHeight="1">
      <c r="C1" s="97"/>
      <c r="D1" s="96"/>
      <c r="E1" s="134" t="s">
        <v>195</v>
      </c>
      <c r="F1" s="135"/>
      <c r="G1" s="135"/>
      <c r="H1" s="117"/>
    </row>
    <row r="2" spans="2:8" s="29" customFormat="1" ht="27.75" customHeight="1">
      <c r="B2" s="30" t="s">
        <v>10</v>
      </c>
      <c r="C2" s="137" t="s">
        <v>19</v>
      </c>
      <c r="D2" s="138"/>
      <c r="E2" s="138"/>
      <c r="F2" s="138"/>
      <c r="G2" s="138"/>
      <c r="H2" s="117"/>
    </row>
    <row r="3" spans="2:8" s="29" customFormat="1" ht="15" customHeight="1">
      <c r="B3" s="30"/>
      <c r="C3" s="137" t="s">
        <v>47</v>
      </c>
      <c r="D3" s="138"/>
      <c r="E3" s="138"/>
      <c r="F3" s="138"/>
      <c r="G3" s="138"/>
      <c r="H3" s="117"/>
    </row>
    <row r="4" spans="2:8" s="29" customFormat="1" ht="15" customHeight="1">
      <c r="B4" s="30"/>
      <c r="C4" s="138" t="s">
        <v>15</v>
      </c>
      <c r="D4" s="138"/>
      <c r="E4" s="138"/>
      <c r="F4" s="138"/>
      <c r="G4" s="138"/>
      <c r="H4" s="117"/>
    </row>
    <row r="5" spans="2:8" s="29" customFormat="1" ht="15" customHeight="1">
      <c r="B5" s="30"/>
      <c r="C5" s="139" t="s">
        <v>350</v>
      </c>
      <c r="D5" s="139"/>
      <c r="E5" s="139"/>
      <c r="F5" s="139"/>
      <c r="G5" s="139"/>
      <c r="H5" s="117"/>
    </row>
    <row r="6" spans="2:8" s="29" customFormat="1" ht="15" customHeight="1">
      <c r="B6" s="30"/>
      <c r="C6" s="105"/>
      <c r="D6" s="98"/>
      <c r="E6" s="83"/>
      <c r="F6" s="132"/>
      <c r="G6" s="96"/>
      <c r="H6" s="117"/>
    </row>
    <row r="7" spans="2:8" s="118" customFormat="1" ht="115.5" customHeight="1">
      <c r="B7" s="136" t="s">
        <v>217</v>
      </c>
      <c r="C7" s="136"/>
      <c r="D7" s="136"/>
      <c r="E7" s="136"/>
      <c r="F7" s="136"/>
      <c r="G7" s="136"/>
      <c r="H7" s="119"/>
    </row>
    <row r="8" ht="19.5" customHeight="1" thickBot="1"/>
    <row r="9" spans="1:7" ht="45.75" customHeight="1" thickBot="1">
      <c r="A9" s="121" t="s">
        <v>16</v>
      </c>
      <c r="B9" s="34" t="s">
        <v>0</v>
      </c>
      <c r="C9" s="35" t="s">
        <v>212</v>
      </c>
      <c r="D9" s="35" t="s">
        <v>125</v>
      </c>
      <c r="E9" s="35" t="s">
        <v>211</v>
      </c>
      <c r="F9" s="35" t="s">
        <v>124</v>
      </c>
      <c r="G9" s="36" t="s">
        <v>92</v>
      </c>
    </row>
    <row r="10" spans="1:7" s="123" customFormat="1" ht="19.5" customHeight="1" thickBot="1">
      <c r="A10" s="122">
        <v>1</v>
      </c>
      <c r="B10" s="38" t="s">
        <v>14</v>
      </c>
      <c r="C10" s="6"/>
      <c r="D10" s="6"/>
      <c r="E10" s="6"/>
      <c r="F10" s="6"/>
      <c r="G10" s="5">
        <f>SUM(G11+G28+G64+G101+G114+G131+G156+G175+G197+G238+G246+G251)</f>
        <v>120896.6</v>
      </c>
    </row>
    <row r="11" spans="1:7" s="123" customFormat="1" ht="75" customHeight="1">
      <c r="A11" s="51"/>
      <c r="B11" s="13" t="s">
        <v>169</v>
      </c>
      <c r="C11" s="6" t="s">
        <v>167</v>
      </c>
      <c r="D11" s="6"/>
      <c r="E11" s="6"/>
      <c r="F11" s="6"/>
      <c r="G11" s="5">
        <f>SUM(G12+G20)</f>
        <v>6935.5</v>
      </c>
    </row>
    <row r="12" spans="1:7" s="125" customFormat="1" ht="126" customHeight="1">
      <c r="A12" s="124"/>
      <c r="B12" s="57" t="s">
        <v>276</v>
      </c>
      <c r="C12" s="23" t="s">
        <v>168</v>
      </c>
      <c r="D12" s="23"/>
      <c r="E12" s="23"/>
      <c r="F12" s="23"/>
      <c r="G12" s="17">
        <f>SUM(G13+G16)</f>
        <v>1062.5</v>
      </c>
    </row>
    <row r="13" spans="1:7" ht="80.25" customHeight="1" hidden="1">
      <c r="A13" s="126"/>
      <c r="B13" s="28" t="s">
        <v>176</v>
      </c>
      <c r="C13" s="20" t="s">
        <v>177</v>
      </c>
      <c r="D13" s="20"/>
      <c r="E13" s="20"/>
      <c r="F13" s="20"/>
      <c r="G13" s="3">
        <f>SUM(G14)</f>
        <v>0</v>
      </c>
    </row>
    <row r="14" spans="1:7" ht="39.75" customHeight="1" hidden="1">
      <c r="A14" s="126"/>
      <c r="B14" s="11" t="s">
        <v>173</v>
      </c>
      <c r="C14" s="20" t="s">
        <v>177</v>
      </c>
      <c r="D14" s="20" t="s">
        <v>174</v>
      </c>
      <c r="E14" s="20"/>
      <c r="F14" s="20"/>
      <c r="G14" s="3">
        <f>SUM(G15)</f>
        <v>0</v>
      </c>
    </row>
    <row r="15" spans="1:7" ht="19.5" customHeight="1" hidden="1">
      <c r="A15" s="126"/>
      <c r="B15" s="11" t="s">
        <v>1</v>
      </c>
      <c r="C15" s="20" t="s">
        <v>177</v>
      </c>
      <c r="D15" s="20" t="s">
        <v>174</v>
      </c>
      <c r="E15" s="20" t="s">
        <v>41</v>
      </c>
      <c r="F15" s="20" t="s">
        <v>35</v>
      </c>
      <c r="G15" s="3"/>
    </row>
    <row r="16" spans="1:7" ht="47.25" customHeight="1">
      <c r="A16" s="126"/>
      <c r="B16" s="11" t="s">
        <v>59</v>
      </c>
      <c r="C16" s="20" t="s">
        <v>178</v>
      </c>
      <c r="D16" s="20"/>
      <c r="E16" s="20"/>
      <c r="F16" s="20"/>
      <c r="G16" s="3">
        <f>SUM(G17)</f>
        <v>1062.5</v>
      </c>
    </row>
    <row r="17" spans="1:7" ht="94.5" customHeight="1">
      <c r="A17" s="126"/>
      <c r="B17" s="75" t="s">
        <v>274</v>
      </c>
      <c r="C17" s="20" t="s">
        <v>175</v>
      </c>
      <c r="D17" s="20"/>
      <c r="E17" s="20"/>
      <c r="F17" s="20"/>
      <c r="G17" s="3">
        <f>SUM(G18)</f>
        <v>1062.5</v>
      </c>
    </row>
    <row r="18" spans="1:7" ht="37.5" customHeight="1">
      <c r="A18" s="126"/>
      <c r="B18" s="11" t="s">
        <v>173</v>
      </c>
      <c r="C18" s="20" t="s">
        <v>175</v>
      </c>
      <c r="D18" s="20" t="s">
        <v>174</v>
      </c>
      <c r="E18" s="20"/>
      <c r="F18" s="20"/>
      <c r="G18" s="3">
        <f>SUM(G19)</f>
        <v>1062.5</v>
      </c>
    </row>
    <row r="19" spans="1:7" ht="24" customHeight="1">
      <c r="A19" s="126"/>
      <c r="B19" s="11" t="s">
        <v>1</v>
      </c>
      <c r="C19" s="20" t="s">
        <v>175</v>
      </c>
      <c r="D19" s="20" t="s">
        <v>174</v>
      </c>
      <c r="E19" s="20" t="s">
        <v>41</v>
      </c>
      <c r="F19" s="20" t="s">
        <v>35</v>
      </c>
      <c r="G19" s="3">
        <v>1062.5</v>
      </c>
    </row>
    <row r="20" spans="1:7" s="127" customFormat="1" ht="111" customHeight="1">
      <c r="A20" s="124"/>
      <c r="B20" s="42" t="s">
        <v>277</v>
      </c>
      <c r="C20" s="23" t="s">
        <v>213</v>
      </c>
      <c r="D20" s="23"/>
      <c r="E20" s="23"/>
      <c r="F20" s="23"/>
      <c r="G20" s="17">
        <f>SUM(G21+G24)</f>
        <v>5873</v>
      </c>
    </row>
    <row r="21" spans="1:7" s="127" customFormat="1" ht="104.25" customHeight="1">
      <c r="A21" s="124"/>
      <c r="B21" s="133" t="s">
        <v>348</v>
      </c>
      <c r="C21" s="2" t="s">
        <v>347</v>
      </c>
      <c r="D21" s="2"/>
      <c r="E21" s="2"/>
      <c r="F21" s="2"/>
      <c r="G21" s="3">
        <f>SUM(G22)</f>
        <v>5000</v>
      </c>
    </row>
    <row r="22" spans="1:7" s="127" customFormat="1" ht="27.75" customHeight="1">
      <c r="A22" s="124"/>
      <c r="B22" s="11" t="s">
        <v>18</v>
      </c>
      <c r="C22" s="2" t="s">
        <v>347</v>
      </c>
      <c r="D22" s="2" t="s">
        <v>139</v>
      </c>
      <c r="E22" s="2"/>
      <c r="F22" s="2"/>
      <c r="G22" s="3">
        <f>SUM(G23)</f>
        <v>5000</v>
      </c>
    </row>
    <row r="23" spans="1:7" s="127" customFormat="1" ht="26.25" customHeight="1">
      <c r="A23" s="124"/>
      <c r="B23" s="11" t="s">
        <v>5</v>
      </c>
      <c r="C23" s="2" t="s">
        <v>347</v>
      </c>
      <c r="D23" s="2" t="s">
        <v>139</v>
      </c>
      <c r="E23" s="2" t="s">
        <v>46</v>
      </c>
      <c r="F23" s="2" t="s">
        <v>33</v>
      </c>
      <c r="G23" s="3">
        <v>5000</v>
      </c>
    </row>
    <row r="24" spans="1:7" ht="47.25" customHeight="1">
      <c r="A24" s="126"/>
      <c r="B24" s="11" t="s">
        <v>59</v>
      </c>
      <c r="C24" s="20" t="s">
        <v>275</v>
      </c>
      <c r="D24" s="20"/>
      <c r="E24" s="20"/>
      <c r="F24" s="20"/>
      <c r="G24" s="3">
        <f>SUM(G25)</f>
        <v>873</v>
      </c>
    </row>
    <row r="25" spans="1:9" s="52" customFormat="1" ht="93" customHeight="1">
      <c r="A25" s="126"/>
      <c r="B25" s="76" t="s">
        <v>272</v>
      </c>
      <c r="C25" s="2" t="s">
        <v>273</v>
      </c>
      <c r="D25" s="2"/>
      <c r="E25" s="2"/>
      <c r="F25" s="2"/>
      <c r="G25" s="3">
        <f>SUM(G26)</f>
        <v>873</v>
      </c>
      <c r="H25" s="128"/>
      <c r="I25" s="129"/>
    </row>
    <row r="26" spans="1:7" s="52" customFormat="1" ht="19.5" customHeight="1">
      <c r="A26" s="126"/>
      <c r="B26" s="11" t="s">
        <v>18</v>
      </c>
      <c r="C26" s="2" t="s">
        <v>273</v>
      </c>
      <c r="D26" s="2" t="s">
        <v>139</v>
      </c>
      <c r="E26" s="2"/>
      <c r="F26" s="2"/>
      <c r="G26" s="3">
        <f>SUM(G27)</f>
        <v>873</v>
      </c>
    </row>
    <row r="27" spans="1:7" s="52" customFormat="1" ht="19.5" customHeight="1">
      <c r="A27" s="126"/>
      <c r="B27" s="11" t="s">
        <v>5</v>
      </c>
      <c r="C27" s="2" t="s">
        <v>273</v>
      </c>
      <c r="D27" s="2" t="s">
        <v>139</v>
      </c>
      <c r="E27" s="2" t="s">
        <v>46</v>
      </c>
      <c r="F27" s="2" t="s">
        <v>33</v>
      </c>
      <c r="G27" s="3">
        <v>873</v>
      </c>
    </row>
    <row r="28" spans="1:7" s="53" customFormat="1" ht="68.25" customHeight="1">
      <c r="A28" s="51"/>
      <c r="B28" s="13" t="s">
        <v>179</v>
      </c>
      <c r="C28" s="6" t="s">
        <v>180</v>
      </c>
      <c r="D28" s="6"/>
      <c r="E28" s="6"/>
      <c r="F28" s="6"/>
      <c r="G28" s="5">
        <f>SUM(G29+G37+G42+G47)</f>
        <v>23314.7</v>
      </c>
    </row>
    <row r="29" spans="1:7" s="125" customFormat="1" ht="84.75" customHeight="1">
      <c r="A29" s="124"/>
      <c r="B29" s="15" t="s">
        <v>184</v>
      </c>
      <c r="C29" s="16" t="s">
        <v>181</v>
      </c>
      <c r="D29" s="16"/>
      <c r="E29" s="16"/>
      <c r="F29" s="16"/>
      <c r="G29" s="17">
        <f>SUM(G30+G33)</f>
        <v>2484.5</v>
      </c>
    </row>
    <row r="30" spans="1:7" ht="68.25" customHeight="1">
      <c r="A30" s="126"/>
      <c r="B30" s="12" t="s">
        <v>95</v>
      </c>
      <c r="C30" s="20" t="s">
        <v>185</v>
      </c>
      <c r="D30" s="20"/>
      <c r="E30" s="20"/>
      <c r="F30" s="20"/>
      <c r="G30" s="3">
        <f>SUM(G31)</f>
        <v>2122.5</v>
      </c>
    </row>
    <row r="31" spans="1:7" ht="34.5" customHeight="1">
      <c r="A31" s="126"/>
      <c r="B31" s="11" t="s">
        <v>173</v>
      </c>
      <c r="C31" s="20" t="s">
        <v>185</v>
      </c>
      <c r="D31" s="20" t="s">
        <v>174</v>
      </c>
      <c r="E31" s="20"/>
      <c r="F31" s="20"/>
      <c r="G31" s="3">
        <f>SUM(G32)</f>
        <v>2122.5</v>
      </c>
    </row>
    <row r="32" spans="1:7" ht="23.25" customHeight="1">
      <c r="A32" s="126"/>
      <c r="B32" s="11" t="s">
        <v>1</v>
      </c>
      <c r="C32" s="2" t="s">
        <v>185</v>
      </c>
      <c r="D32" s="2" t="s">
        <v>174</v>
      </c>
      <c r="E32" s="2" t="s">
        <v>41</v>
      </c>
      <c r="F32" s="2" t="s">
        <v>35</v>
      </c>
      <c r="G32" s="3">
        <v>2122.5</v>
      </c>
    </row>
    <row r="33" spans="1:7" ht="48.75" customHeight="1">
      <c r="A33" s="126"/>
      <c r="B33" s="11" t="s">
        <v>59</v>
      </c>
      <c r="C33" s="20" t="s">
        <v>183</v>
      </c>
      <c r="D33" s="20"/>
      <c r="E33" s="20"/>
      <c r="F33" s="20"/>
      <c r="G33" s="3">
        <f>SUM(G34)</f>
        <v>362</v>
      </c>
    </row>
    <row r="34" spans="1:7" ht="46.5" customHeight="1">
      <c r="A34" s="126"/>
      <c r="B34" s="11" t="s">
        <v>294</v>
      </c>
      <c r="C34" s="2" t="s">
        <v>182</v>
      </c>
      <c r="D34" s="2"/>
      <c r="E34" s="2"/>
      <c r="F34" s="2"/>
      <c r="G34" s="3">
        <f>SUM(G35)</f>
        <v>362</v>
      </c>
    </row>
    <row r="35" spans="1:7" ht="40.5" customHeight="1">
      <c r="A35" s="126"/>
      <c r="B35" s="11" t="s">
        <v>173</v>
      </c>
      <c r="C35" s="2" t="s">
        <v>182</v>
      </c>
      <c r="D35" s="2" t="s">
        <v>174</v>
      </c>
      <c r="E35" s="2"/>
      <c r="F35" s="2"/>
      <c r="G35" s="3">
        <f>SUM(G36)</f>
        <v>362</v>
      </c>
    </row>
    <row r="36" spans="1:7" ht="23.25" customHeight="1">
      <c r="A36" s="126"/>
      <c r="B36" s="11" t="s">
        <v>1</v>
      </c>
      <c r="C36" s="2" t="s">
        <v>182</v>
      </c>
      <c r="D36" s="2" t="s">
        <v>174</v>
      </c>
      <c r="E36" s="2" t="s">
        <v>41</v>
      </c>
      <c r="F36" s="2" t="s">
        <v>35</v>
      </c>
      <c r="G36" s="3">
        <v>362</v>
      </c>
    </row>
    <row r="37" spans="1:7" s="125" customFormat="1" ht="117" customHeight="1">
      <c r="A37" s="124"/>
      <c r="B37" s="22" t="s">
        <v>186</v>
      </c>
      <c r="C37" s="23" t="s">
        <v>187</v>
      </c>
      <c r="D37" s="23"/>
      <c r="E37" s="23"/>
      <c r="F37" s="23"/>
      <c r="G37" s="17">
        <f>SUM(G38)</f>
        <v>82.5</v>
      </c>
    </row>
    <row r="38" spans="1:7" ht="52.5" customHeight="1">
      <c r="A38" s="126"/>
      <c r="B38" s="11" t="s">
        <v>59</v>
      </c>
      <c r="C38" s="2" t="s">
        <v>189</v>
      </c>
      <c r="D38" s="2"/>
      <c r="E38" s="2"/>
      <c r="F38" s="2"/>
      <c r="G38" s="3">
        <f>SUM(G39)</f>
        <v>82.5</v>
      </c>
    </row>
    <row r="39" spans="1:7" ht="90" customHeight="1">
      <c r="A39" s="126"/>
      <c r="B39" s="11" t="s">
        <v>295</v>
      </c>
      <c r="C39" s="2" t="s">
        <v>188</v>
      </c>
      <c r="D39" s="2"/>
      <c r="E39" s="2"/>
      <c r="F39" s="2"/>
      <c r="G39" s="3">
        <f>SUM(G40)</f>
        <v>82.5</v>
      </c>
    </row>
    <row r="40" spans="1:7" ht="39" customHeight="1">
      <c r="A40" s="126"/>
      <c r="B40" s="11" t="s">
        <v>173</v>
      </c>
      <c r="C40" s="2" t="s">
        <v>188</v>
      </c>
      <c r="D40" s="2" t="s">
        <v>174</v>
      </c>
      <c r="E40" s="2"/>
      <c r="F40" s="2"/>
      <c r="G40" s="3">
        <f>SUM(G41)</f>
        <v>82.5</v>
      </c>
    </row>
    <row r="41" spans="1:7" ht="23.25" customHeight="1">
      <c r="A41" s="126"/>
      <c r="B41" s="11" t="s">
        <v>1</v>
      </c>
      <c r="C41" s="2" t="s">
        <v>188</v>
      </c>
      <c r="D41" s="2" t="s">
        <v>174</v>
      </c>
      <c r="E41" s="2" t="s">
        <v>41</v>
      </c>
      <c r="F41" s="2" t="s">
        <v>35</v>
      </c>
      <c r="G41" s="3">
        <v>82.5</v>
      </c>
    </row>
    <row r="42" spans="1:7" s="127" customFormat="1" ht="106.5" customHeight="1">
      <c r="A42" s="124"/>
      <c r="B42" s="15" t="s">
        <v>220</v>
      </c>
      <c r="C42" s="23" t="s">
        <v>196</v>
      </c>
      <c r="D42" s="23"/>
      <c r="E42" s="23"/>
      <c r="F42" s="23"/>
      <c r="G42" s="17">
        <f>SUM(G43)</f>
        <v>175</v>
      </c>
    </row>
    <row r="43" spans="1:8" s="53" customFormat="1" ht="50.25" customHeight="1">
      <c r="A43" s="51"/>
      <c r="B43" s="11" t="s">
        <v>59</v>
      </c>
      <c r="C43" s="2" t="s">
        <v>197</v>
      </c>
      <c r="D43" s="2"/>
      <c r="E43" s="2"/>
      <c r="F43" s="2"/>
      <c r="G43" s="3">
        <f>G44</f>
        <v>175</v>
      </c>
      <c r="H43" s="52"/>
    </row>
    <row r="44" spans="1:8" s="53" customFormat="1" ht="80.25" customHeight="1">
      <c r="A44" s="51"/>
      <c r="B44" s="11" t="s">
        <v>296</v>
      </c>
      <c r="C44" s="2" t="s">
        <v>198</v>
      </c>
      <c r="D44" s="2"/>
      <c r="E44" s="2"/>
      <c r="F44" s="2"/>
      <c r="G44" s="3">
        <f>G45</f>
        <v>175</v>
      </c>
      <c r="H44" s="52"/>
    </row>
    <row r="45" spans="1:8" s="53" customFormat="1" ht="21" customHeight="1">
      <c r="A45" s="51"/>
      <c r="B45" s="11" t="s">
        <v>199</v>
      </c>
      <c r="C45" s="2" t="s">
        <v>198</v>
      </c>
      <c r="D45" s="2" t="s">
        <v>139</v>
      </c>
      <c r="E45" s="2"/>
      <c r="F45" s="2"/>
      <c r="G45" s="3">
        <f>SUM(G46)</f>
        <v>175</v>
      </c>
      <c r="H45" s="52"/>
    </row>
    <row r="46" spans="1:8" s="53" customFormat="1" ht="17.25" customHeight="1">
      <c r="A46" s="51"/>
      <c r="B46" s="11" t="s">
        <v>11</v>
      </c>
      <c r="C46" s="2" t="s">
        <v>198</v>
      </c>
      <c r="D46" s="2" t="s">
        <v>139</v>
      </c>
      <c r="E46" s="2" t="s">
        <v>44</v>
      </c>
      <c r="F46" s="2" t="s">
        <v>33</v>
      </c>
      <c r="G46" s="3">
        <v>175</v>
      </c>
      <c r="H46" s="52"/>
    </row>
    <row r="47" spans="1:7" s="127" customFormat="1" ht="118.5" customHeight="1">
      <c r="A47" s="124"/>
      <c r="B47" s="15" t="s">
        <v>221</v>
      </c>
      <c r="C47" s="23" t="s">
        <v>200</v>
      </c>
      <c r="D47" s="23"/>
      <c r="E47" s="23"/>
      <c r="F47" s="23"/>
      <c r="G47" s="17">
        <f>SUM(G48+G51+G54+G57)</f>
        <v>20572.7</v>
      </c>
    </row>
    <row r="48" spans="1:7" s="127" customFormat="1" ht="92.25" customHeight="1">
      <c r="A48" s="124"/>
      <c r="B48" s="101" t="s">
        <v>328</v>
      </c>
      <c r="C48" s="2" t="s">
        <v>327</v>
      </c>
      <c r="D48" s="2"/>
      <c r="E48" s="2"/>
      <c r="F48" s="2"/>
      <c r="G48" s="3">
        <f>SUM(G49)</f>
        <v>3086</v>
      </c>
    </row>
    <row r="49" spans="1:7" s="127" customFormat="1" ht="28.5" customHeight="1">
      <c r="A49" s="124"/>
      <c r="B49" s="11" t="s">
        <v>199</v>
      </c>
      <c r="C49" s="2" t="s">
        <v>327</v>
      </c>
      <c r="D49" s="2" t="s">
        <v>139</v>
      </c>
      <c r="E49" s="2"/>
      <c r="F49" s="2"/>
      <c r="G49" s="3">
        <f>SUM(G50)</f>
        <v>3086</v>
      </c>
    </row>
    <row r="50" spans="1:7" s="127" customFormat="1" ht="28.5" customHeight="1">
      <c r="A50" s="124"/>
      <c r="B50" s="11" t="s">
        <v>11</v>
      </c>
      <c r="C50" s="2" t="s">
        <v>327</v>
      </c>
      <c r="D50" s="2" t="s">
        <v>139</v>
      </c>
      <c r="E50" s="2" t="s">
        <v>44</v>
      </c>
      <c r="F50" s="2" t="s">
        <v>33</v>
      </c>
      <c r="G50" s="3">
        <v>3086</v>
      </c>
    </row>
    <row r="51" spans="1:8" s="53" customFormat="1" ht="123" customHeight="1">
      <c r="A51" s="51"/>
      <c r="B51" s="75" t="s">
        <v>292</v>
      </c>
      <c r="C51" s="2" t="s">
        <v>290</v>
      </c>
      <c r="D51" s="2"/>
      <c r="E51" s="2"/>
      <c r="F51" s="2"/>
      <c r="G51" s="3">
        <f>SUM(G52)</f>
        <v>7054.1</v>
      </c>
      <c r="H51" s="52"/>
    </row>
    <row r="52" spans="1:8" s="53" customFormat="1" ht="19.5" customHeight="1">
      <c r="A52" s="51"/>
      <c r="B52" s="11" t="s">
        <v>199</v>
      </c>
      <c r="C52" s="2" t="s">
        <v>290</v>
      </c>
      <c r="D52" s="2" t="s">
        <v>139</v>
      </c>
      <c r="E52" s="2"/>
      <c r="F52" s="2"/>
      <c r="G52" s="3">
        <f>SUM(G53)</f>
        <v>7054.1</v>
      </c>
      <c r="H52" s="52"/>
    </row>
    <row r="53" spans="1:8" s="53" customFormat="1" ht="17.25" customHeight="1">
      <c r="A53" s="51"/>
      <c r="B53" s="11" t="s">
        <v>11</v>
      </c>
      <c r="C53" s="2" t="s">
        <v>290</v>
      </c>
      <c r="D53" s="2" t="s">
        <v>139</v>
      </c>
      <c r="E53" s="2" t="s">
        <v>44</v>
      </c>
      <c r="F53" s="2" t="s">
        <v>33</v>
      </c>
      <c r="G53" s="3">
        <v>7054.1</v>
      </c>
      <c r="H53" s="52"/>
    </row>
    <row r="54" spans="1:8" s="53" customFormat="1" ht="127.5" customHeight="1">
      <c r="A54" s="51"/>
      <c r="B54" s="54" t="s">
        <v>291</v>
      </c>
      <c r="C54" s="2" t="s">
        <v>289</v>
      </c>
      <c r="D54" s="2"/>
      <c r="E54" s="2"/>
      <c r="F54" s="2"/>
      <c r="G54" s="3">
        <f>PRODUCT(G55)</f>
        <v>3532.6</v>
      </c>
      <c r="H54" s="52"/>
    </row>
    <row r="55" spans="1:8" s="53" customFormat="1" ht="19.5" customHeight="1">
      <c r="A55" s="51"/>
      <c r="B55" s="11" t="s">
        <v>199</v>
      </c>
      <c r="C55" s="2" t="s">
        <v>289</v>
      </c>
      <c r="D55" s="2" t="s">
        <v>139</v>
      </c>
      <c r="E55" s="2"/>
      <c r="F55" s="2"/>
      <c r="G55" s="3">
        <f>SUM(G56)</f>
        <v>3532.6</v>
      </c>
      <c r="H55" s="52"/>
    </row>
    <row r="56" spans="1:8" s="53" customFormat="1" ht="17.25" customHeight="1">
      <c r="A56" s="51"/>
      <c r="B56" s="11" t="s">
        <v>11</v>
      </c>
      <c r="C56" s="2" t="s">
        <v>289</v>
      </c>
      <c r="D56" s="2" t="s">
        <v>139</v>
      </c>
      <c r="E56" s="2" t="s">
        <v>44</v>
      </c>
      <c r="F56" s="2" t="s">
        <v>33</v>
      </c>
      <c r="G56" s="3">
        <v>3532.6</v>
      </c>
      <c r="H56" s="52"/>
    </row>
    <row r="57" spans="1:8" s="53" customFormat="1" ht="55.5" customHeight="1">
      <c r="A57" s="51"/>
      <c r="B57" s="11" t="s">
        <v>59</v>
      </c>
      <c r="C57" s="2" t="s">
        <v>201</v>
      </c>
      <c r="D57" s="2"/>
      <c r="E57" s="2"/>
      <c r="F57" s="2"/>
      <c r="G57" s="3">
        <f>SUM(G58+G61)</f>
        <v>6900</v>
      </c>
      <c r="H57" s="52"/>
    </row>
    <row r="58" spans="1:8" s="53" customFormat="1" ht="120.75" customHeight="1">
      <c r="A58" s="51"/>
      <c r="B58" s="25" t="s">
        <v>293</v>
      </c>
      <c r="C58" s="2" t="s">
        <v>289</v>
      </c>
      <c r="D58" s="2"/>
      <c r="E58" s="2"/>
      <c r="F58" s="2"/>
      <c r="G58" s="3">
        <f>SUM(G59)</f>
        <v>5508.7</v>
      </c>
      <c r="H58" s="52"/>
    </row>
    <row r="59" spans="1:8" s="53" customFormat="1" ht="19.5" customHeight="1">
      <c r="A59" s="51"/>
      <c r="B59" s="11" t="s">
        <v>199</v>
      </c>
      <c r="C59" s="2" t="s">
        <v>289</v>
      </c>
      <c r="D59" s="2" t="s">
        <v>139</v>
      </c>
      <c r="E59" s="2"/>
      <c r="F59" s="2"/>
      <c r="G59" s="3">
        <f>SUM(G60)</f>
        <v>5508.7</v>
      </c>
      <c r="H59" s="52"/>
    </row>
    <row r="60" spans="1:8" s="53" customFormat="1" ht="17.25" customHeight="1">
      <c r="A60" s="51"/>
      <c r="B60" s="11" t="s">
        <v>11</v>
      </c>
      <c r="C60" s="2" t="s">
        <v>289</v>
      </c>
      <c r="D60" s="2" t="s">
        <v>139</v>
      </c>
      <c r="E60" s="2" t="s">
        <v>44</v>
      </c>
      <c r="F60" s="2" t="s">
        <v>33</v>
      </c>
      <c r="G60" s="3">
        <v>5508.7</v>
      </c>
      <c r="H60" s="52"/>
    </row>
    <row r="61" spans="2:8" s="53" customFormat="1" ht="121.5" customHeight="1">
      <c r="B61" s="25" t="s">
        <v>342</v>
      </c>
      <c r="C61" s="2" t="s">
        <v>341</v>
      </c>
      <c r="D61" s="2"/>
      <c r="E61" s="2"/>
      <c r="F61" s="2"/>
      <c r="G61" s="3">
        <f>SUM(G62)</f>
        <v>1391.3</v>
      </c>
      <c r="H61" s="52"/>
    </row>
    <row r="62" spans="2:8" s="53" customFormat="1" ht="17.25" customHeight="1">
      <c r="B62" s="11" t="s">
        <v>199</v>
      </c>
      <c r="C62" s="2" t="s">
        <v>341</v>
      </c>
      <c r="D62" s="2" t="s">
        <v>139</v>
      </c>
      <c r="E62" s="2"/>
      <c r="F62" s="2"/>
      <c r="G62" s="3">
        <f>SUM(G63)</f>
        <v>1391.3</v>
      </c>
      <c r="H62" s="52"/>
    </row>
    <row r="63" spans="2:8" s="53" customFormat="1" ht="17.25" customHeight="1">
      <c r="B63" s="11" t="s">
        <v>11</v>
      </c>
      <c r="C63" s="2" t="s">
        <v>341</v>
      </c>
      <c r="D63" s="2" t="s">
        <v>139</v>
      </c>
      <c r="E63" s="2" t="s">
        <v>44</v>
      </c>
      <c r="F63" s="2" t="s">
        <v>33</v>
      </c>
      <c r="G63" s="3">
        <v>1391.3</v>
      </c>
      <c r="H63" s="52"/>
    </row>
    <row r="64" spans="1:7" s="53" customFormat="1" ht="81.75" customHeight="1">
      <c r="A64" s="51"/>
      <c r="B64" s="13" t="s">
        <v>153</v>
      </c>
      <c r="C64" s="6" t="s">
        <v>154</v>
      </c>
      <c r="D64" s="6"/>
      <c r="E64" s="6"/>
      <c r="F64" s="6"/>
      <c r="G64" s="5">
        <f>SUM(G65+G87+G94)</f>
        <v>19649.4</v>
      </c>
    </row>
    <row r="65" spans="1:7" s="127" customFormat="1" ht="90.75" customHeight="1">
      <c r="A65" s="124"/>
      <c r="B65" s="15" t="s">
        <v>278</v>
      </c>
      <c r="C65" s="23" t="s">
        <v>156</v>
      </c>
      <c r="D65" s="23"/>
      <c r="E65" s="23"/>
      <c r="F65" s="23"/>
      <c r="G65" s="17">
        <f>SUM(G66+G70+G74+G78+G81+G84)</f>
        <v>13898.9</v>
      </c>
    </row>
    <row r="66" spans="1:7" s="53" customFormat="1" ht="17.25" customHeight="1">
      <c r="A66" s="51"/>
      <c r="B66" s="26" t="s">
        <v>69</v>
      </c>
      <c r="C66" s="20" t="s">
        <v>157</v>
      </c>
      <c r="D66" s="20" t="s">
        <v>32</v>
      </c>
      <c r="E66" s="2"/>
      <c r="F66" s="2"/>
      <c r="G66" s="3">
        <f>G67</f>
        <v>1207.8</v>
      </c>
    </row>
    <row r="67" spans="1:7" s="53" customFormat="1" ht="62.25" customHeight="1">
      <c r="A67" s="51"/>
      <c r="B67" s="26" t="s">
        <v>297</v>
      </c>
      <c r="C67" s="20" t="s">
        <v>158</v>
      </c>
      <c r="D67" s="20"/>
      <c r="E67" s="2"/>
      <c r="F67" s="2"/>
      <c r="G67" s="3">
        <f>SUM(G68)</f>
        <v>1207.8</v>
      </c>
    </row>
    <row r="68" spans="1:7" s="53" customFormat="1" ht="21.75" customHeight="1">
      <c r="A68" s="51"/>
      <c r="B68" s="26" t="s">
        <v>159</v>
      </c>
      <c r="C68" s="20" t="s">
        <v>158</v>
      </c>
      <c r="D68" s="20" t="s">
        <v>160</v>
      </c>
      <c r="E68" s="2"/>
      <c r="F68" s="2"/>
      <c r="G68" s="3">
        <f>SUM(G69)</f>
        <v>1207.8</v>
      </c>
    </row>
    <row r="69" spans="1:7" s="53" customFormat="1" ht="21.75" customHeight="1">
      <c r="A69" s="51"/>
      <c r="B69" s="26" t="s">
        <v>5</v>
      </c>
      <c r="C69" s="20" t="s">
        <v>158</v>
      </c>
      <c r="D69" s="20" t="s">
        <v>160</v>
      </c>
      <c r="E69" s="2" t="s">
        <v>46</v>
      </c>
      <c r="F69" s="2" t="s">
        <v>33</v>
      </c>
      <c r="G69" s="3">
        <v>1207.8</v>
      </c>
    </row>
    <row r="70" spans="1:7" s="53" customFormat="1" ht="19.5" customHeight="1">
      <c r="A70" s="51"/>
      <c r="B70" s="11" t="s">
        <v>87</v>
      </c>
      <c r="C70" s="20" t="s">
        <v>162</v>
      </c>
      <c r="D70" s="20"/>
      <c r="E70" s="2"/>
      <c r="F70" s="2"/>
      <c r="G70" s="3">
        <f>SUM(G71)</f>
        <v>11242.1</v>
      </c>
    </row>
    <row r="71" spans="1:7" s="53" customFormat="1" ht="63" customHeight="1">
      <c r="A71" s="51"/>
      <c r="B71" s="26" t="s">
        <v>298</v>
      </c>
      <c r="C71" s="20" t="s">
        <v>163</v>
      </c>
      <c r="D71" s="20"/>
      <c r="E71" s="2"/>
      <c r="F71" s="2"/>
      <c r="G71" s="3">
        <f>SUM(G72)</f>
        <v>11242.1</v>
      </c>
    </row>
    <row r="72" spans="1:7" s="53" customFormat="1" ht="17.25" customHeight="1">
      <c r="A72" s="51"/>
      <c r="B72" s="26" t="s">
        <v>159</v>
      </c>
      <c r="C72" s="20" t="s">
        <v>163</v>
      </c>
      <c r="D72" s="20" t="s">
        <v>160</v>
      </c>
      <c r="E72" s="2"/>
      <c r="F72" s="2"/>
      <c r="G72" s="3">
        <f>SUM(G73)</f>
        <v>11242.1</v>
      </c>
    </row>
    <row r="73" spans="1:7" s="53" customFormat="1" ht="17.25" customHeight="1">
      <c r="A73" s="51"/>
      <c r="B73" s="26" t="s">
        <v>5</v>
      </c>
      <c r="C73" s="20" t="s">
        <v>163</v>
      </c>
      <c r="D73" s="20" t="s">
        <v>160</v>
      </c>
      <c r="E73" s="2" t="s">
        <v>46</v>
      </c>
      <c r="F73" s="2" t="s">
        <v>33</v>
      </c>
      <c r="G73" s="3">
        <v>11242.1</v>
      </c>
    </row>
    <row r="74" spans="1:7" s="53" customFormat="1" ht="18" customHeight="1">
      <c r="A74" s="51"/>
      <c r="B74" s="11" t="s">
        <v>317</v>
      </c>
      <c r="C74" s="20" t="s">
        <v>207</v>
      </c>
      <c r="D74" s="20"/>
      <c r="E74" s="2"/>
      <c r="F74" s="2"/>
      <c r="G74" s="3">
        <f>SUM(G75)</f>
        <v>1449</v>
      </c>
    </row>
    <row r="75" spans="1:7" s="53" customFormat="1" ht="64.5" customHeight="1">
      <c r="A75" s="51"/>
      <c r="B75" s="26" t="s">
        <v>316</v>
      </c>
      <c r="C75" s="20" t="s">
        <v>208</v>
      </c>
      <c r="D75" s="20"/>
      <c r="E75" s="2"/>
      <c r="F75" s="2"/>
      <c r="G75" s="3">
        <f>SUM(G76)</f>
        <v>1449</v>
      </c>
    </row>
    <row r="76" spans="1:7" s="53" customFormat="1" ht="17.25" customHeight="1">
      <c r="A76" s="51"/>
      <c r="B76" s="26" t="s">
        <v>159</v>
      </c>
      <c r="C76" s="20" t="s">
        <v>208</v>
      </c>
      <c r="D76" s="20" t="s">
        <v>160</v>
      </c>
      <c r="E76" s="2"/>
      <c r="F76" s="2"/>
      <c r="G76" s="3">
        <f>SUM(G77)</f>
        <v>1449</v>
      </c>
    </row>
    <row r="77" spans="1:7" s="53" customFormat="1" ht="17.25" customHeight="1">
      <c r="A77" s="51"/>
      <c r="B77" s="26" t="s">
        <v>5</v>
      </c>
      <c r="C77" s="20" t="s">
        <v>208</v>
      </c>
      <c r="D77" s="20" t="s">
        <v>160</v>
      </c>
      <c r="E77" s="2" t="s">
        <v>46</v>
      </c>
      <c r="F77" s="2" t="s">
        <v>33</v>
      </c>
      <c r="G77" s="3">
        <v>1449</v>
      </c>
    </row>
    <row r="78" spans="1:7" s="52" customFormat="1" ht="114" customHeight="1" hidden="1">
      <c r="A78" s="126"/>
      <c r="B78" s="28" t="s">
        <v>165</v>
      </c>
      <c r="C78" s="20" t="s">
        <v>161</v>
      </c>
      <c r="D78" s="20"/>
      <c r="E78" s="2"/>
      <c r="F78" s="2"/>
      <c r="G78" s="3">
        <f>G79</f>
        <v>0</v>
      </c>
    </row>
    <row r="79" spans="1:7" s="52" customFormat="1" ht="21" customHeight="1" hidden="1">
      <c r="A79" s="126"/>
      <c r="B79" s="26" t="s">
        <v>159</v>
      </c>
      <c r="C79" s="20" t="s">
        <v>161</v>
      </c>
      <c r="D79" s="20" t="s">
        <v>160</v>
      </c>
      <c r="E79" s="2"/>
      <c r="F79" s="2"/>
      <c r="G79" s="3">
        <f>SUM(G80)</f>
        <v>0</v>
      </c>
    </row>
    <row r="80" spans="1:7" s="52" customFormat="1" ht="21" customHeight="1" hidden="1">
      <c r="A80" s="126"/>
      <c r="B80" s="26" t="s">
        <v>5</v>
      </c>
      <c r="C80" s="20" t="s">
        <v>161</v>
      </c>
      <c r="D80" s="20" t="s">
        <v>160</v>
      </c>
      <c r="E80" s="2" t="s">
        <v>46</v>
      </c>
      <c r="F80" s="2" t="s">
        <v>33</v>
      </c>
      <c r="G80" s="3"/>
    </row>
    <row r="81" spans="1:7" s="52" customFormat="1" ht="114.75" customHeight="1" hidden="1">
      <c r="A81" s="126"/>
      <c r="B81" s="28" t="s">
        <v>166</v>
      </c>
      <c r="C81" s="20" t="s">
        <v>161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26"/>
      <c r="B82" s="26" t="s">
        <v>159</v>
      </c>
      <c r="C82" s="20" t="s">
        <v>161</v>
      </c>
      <c r="D82" s="20" t="s">
        <v>160</v>
      </c>
      <c r="E82" s="2"/>
      <c r="F82" s="2"/>
      <c r="G82" s="3">
        <f>SUM(G83)</f>
        <v>0</v>
      </c>
    </row>
    <row r="83" spans="1:7" s="52" customFormat="1" ht="21" customHeight="1" hidden="1">
      <c r="A83" s="126"/>
      <c r="B83" s="26" t="s">
        <v>5</v>
      </c>
      <c r="C83" s="20" t="s">
        <v>161</v>
      </c>
      <c r="D83" s="20" t="s">
        <v>160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26"/>
      <c r="B84" s="12" t="s">
        <v>98</v>
      </c>
      <c r="C84" s="20" t="s">
        <v>164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26"/>
      <c r="B85" s="26" t="s">
        <v>159</v>
      </c>
      <c r="C85" s="20" t="s">
        <v>164</v>
      </c>
      <c r="D85" s="20" t="s">
        <v>160</v>
      </c>
      <c r="E85" s="2"/>
      <c r="F85" s="2"/>
      <c r="G85" s="3">
        <f>SUM(G86)</f>
        <v>0</v>
      </c>
    </row>
    <row r="86" spans="1:7" s="52" customFormat="1" ht="20.25" customHeight="1" hidden="1">
      <c r="A86" s="126"/>
      <c r="B86" s="26" t="s">
        <v>5</v>
      </c>
      <c r="C86" s="20" t="s">
        <v>164</v>
      </c>
      <c r="D86" s="20" t="s">
        <v>160</v>
      </c>
      <c r="E86" s="2" t="s">
        <v>46</v>
      </c>
      <c r="F86" s="2" t="s">
        <v>33</v>
      </c>
      <c r="G86" s="3"/>
    </row>
    <row r="87" spans="1:7" s="125" customFormat="1" ht="93" customHeight="1">
      <c r="A87" s="124"/>
      <c r="B87" s="15" t="s">
        <v>279</v>
      </c>
      <c r="C87" s="23" t="s">
        <v>190</v>
      </c>
      <c r="D87" s="23"/>
      <c r="E87" s="23"/>
      <c r="F87" s="23"/>
      <c r="G87" s="17">
        <f>SUM(G88+G91)</f>
        <v>5528.5</v>
      </c>
    </row>
    <row r="88" spans="1:7" ht="62.25" customHeight="1">
      <c r="A88" s="126"/>
      <c r="B88" s="26" t="s">
        <v>299</v>
      </c>
      <c r="C88" s="20" t="s">
        <v>191</v>
      </c>
      <c r="D88" s="20"/>
      <c r="E88" s="2"/>
      <c r="F88" s="2"/>
      <c r="G88" s="3">
        <f>SUM(G89)</f>
        <v>5528.5</v>
      </c>
    </row>
    <row r="89" spans="1:7" ht="24.75" customHeight="1">
      <c r="A89" s="126"/>
      <c r="B89" s="26" t="s">
        <v>159</v>
      </c>
      <c r="C89" s="20" t="s">
        <v>191</v>
      </c>
      <c r="D89" s="20" t="s">
        <v>160</v>
      </c>
      <c r="E89" s="2"/>
      <c r="F89" s="2"/>
      <c r="G89" s="3">
        <f>SUM(G90)</f>
        <v>5528.5</v>
      </c>
    </row>
    <row r="90" spans="1:7" ht="24.75" customHeight="1">
      <c r="A90" s="126"/>
      <c r="B90" s="11" t="s">
        <v>90</v>
      </c>
      <c r="C90" s="20" t="s">
        <v>191</v>
      </c>
      <c r="D90" s="20" t="s">
        <v>160</v>
      </c>
      <c r="E90" s="2" t="s">
        <v>37</v>
      </c>
      <c r="F90" s="2" t="s">
        <v>33</v>
      </c>
      <c r="G90" s="3">
        <v>5528.5</v>
      </c>
    </row>
    <row r="91" spans="1:7" ht="83.25" customHeight="1" hidden="1">
      <c r="A91" s="126"/>
      <c r="B91" s="12" t="s">
        <v>99</v>
      </c>
      <c r="C91" s="20" t="s">
        <v>192</v>
      </c>
      <c r="D91" s="20"/>
      <c r="E91" s="2"/>
      <c r="F91" s="2"/>
      <c r="G91" s="3">
        <f>SUM(G92)</f>
        <v>0</v>
      </c>
    </row>
    <row r="92" spans="1:7" ht="19.5" customHeight="1" hidden="1">
      <c r="A92" s="126"/>
      <c r="B92" s="26" t="s">
        <v>159</v>
      </c>
      <c r="C92" s="20" t="s">
        <v>192</v>
      </c>
      <c r="D92" s="20" t="s">
        <v>160</v>
      </c>
      <c r="E92" s="2"/>
      <c r="F92" s="2"/>
      <c r="G92" s="3">
        <f>SUM(G93)</f>
        <v>0</v>
      </c>
    </row>
    <row r="93" spans="1:7" ht="19.5" customHeight="1" hidden="1">
      <c r="A93" s="126"/>
      <c r="B93" s="11" t="s">
        <v>90</v>
      </c>
      <c r="C93" s="20" t="s">
        <v>192</v>
      </c>
      <c r="D93" s="20" t="s">
        <v>160</v>
      </c>
      <c r="E93" s="2" t="s">
        <v>37</v>
      </c>
      <c r="F93" s="2" t="s">
        <v>33</v>
      </c>
      <c r="G93" s="3"/>
    </row>
    <row r="94" spans="1:7" s="127" customFormat="1" ht="92.25" customHeight="1">
      <c r="A94" s="124"/>
      <c r="B94" s="15" t="s">
        <v>280</v>
      </c>
      <c r="C94" s="23" t="s">
        <v>155</v>
      </c>
      <c r="D94" s="23"/>
      <c r="E94" s="23"/>
      <c r="F94" s="23"/>
      <c r="G94" s="17">
        <f>SUM(G95+G98)</f>
        <v>222</v>
      </c>
    </row>
    <row r="95" spans="1:7" s="52" customFormat="1" ht="138" customHeight="1">
      <c r="A95" s="126"/>
      <c r="B95" s="12" t="s">
        <v>223</v>
      </c>
      <c r="C95" s="2" t="s">
        <v>222</v>
      </c>
      <c r="D95" s="2"/>
      <c r="E95" s="2"/>
      <c r="F95" s="2"/>
      <c r="G95" s="3">
        <f>SUM(G96)</f>
        <v>222</v>
      </c>
    </row>
    <row r="96" spans="1:7" s="53" customFormat="1" ht="31.5" customHeight="1">
      <c r="A96" s="51"/>
      <c r="B96" s="11" t="s">
        <v>107</v>
      </c>
      <c r="C96" s="2" t="s">
        <v>222</v>
      </c>
      <c r="D96" s="2" t="s">
        <v>108</v>
      </c>
      <c r="E96" s="2"/>
      <c r="F96" s="2"/>
      <c r="G96" s="3">
        <f>SUM(G97)</f>
        <v>222</v>
      </c>
    </row>
    <row r="97" spans="1:7" s="53" customFormat="1" ht="23.25" customHeight="1">
      <c r="A97" s="51"/>
      <c r="B97" s="12" t="s">
        <v>28</v>
      </c>
      <c r="C97" s="2" t="s">
        <v>222</v>
      </c>
      <c r="D97" s="2" t="s">
        <v>108</v>
      </c>
      <c r="E97" s="2" t="s">
        <v>45</v>
      </c>
      <c r="F97" s="2" t="s">
        <v>45</v>
      </c>
      <c r="G97" s="3">
        <v>222</v>
      </c>
    </row>
    <row r="98" spans="1:7" s="52" customFormat="1" ht="127.5" customHeight="1" hidden="1">
      <c r="A98" s="126"/>
      <c r="B98" s="12" t="s">
        <v>224</v>
      </c>
      <c r="C98" s="2" t="s">
        <v>225</v>
      </c>
      <c r="D98" s="2"/>
      <c r="E98" s="2"/>
      <c r="F98" s="2"/>
      <c r="G98" s="3">
        <f>SUM(G99)</f>
        <v>0</v>
      </c>
    </row>
    <row r="99" spans="1:7" s="53" customFormat="1" ht="31.5" customHeight="1" hidden="1">
      <c r="A99" s="51"/>
      <c r="B99" s="11" t="s">
        <v>107</v>
      </c>
      <c r="C99" s="2" t="s">
        <v>225</v>
      </c>
      <c r="D99" s="2" t="s">
        <v>108</v>
      </c>
      <c r="E99" s="2"/>
      <c r="F99" s="2"/>
      <c r="G99" s="3">
        <f>SUM(G100)</f>
        <v>0</v>
      </c>
    </row>
    <row r="100" spans="1:7" s="53" customFormat="1" ht="23.25" customHeight="1" hidden="1">
      <c r="A100" s="51"/>
      <c r="B100" s="12" t="s">
        <v>28</v>
      </c>
      <c r="C100" s="2" t="s">
        <v>225</v>
      </c>
      <c r="D100" s="2" t="s">
        <v>108</v>
      </c>
      <c r="E100" s="2" t="s">
        <v>45</v>
      </c>
      <c r="F100" s="2" t="s">
        <v>45</v>
      </c>
      <c r="G100" s="3"/>
    </row>
    <row r="101" spans="1:7" s="53" customFormat="1" ht="33" customHeight="1">
      <c r="A101" s="51"/>
      <c r="B101" s="13" t="s">
        <v>193</v>
      </c>
      <c r="C101" s="6" t="s">
        <v>194</v>
      </c>
      <c r="D101" s="6"/>
      <c r="E101" s="6"/>
      <c r="F101" s="6"/>
      <c r="G101" s="5">
        <f>SUM(G102+G106+G110)</f>
        <v>446</v>
      </c>
    </row>
    <row r="102" spans="1:8" s="53" customFormat="1" ht="60.75" customHeight="1">
      <c r="A102" s="51"/>
      <c r="B102" s="12" t="s">
        <v>226</v>
      </c>
      <c r="C102" s="2" t="s">
        <v>227</v>
      </c>
      <c r="D102" s="2"/>
      <c r="E102" s="2"/>
      <c r="F102" s="2"/>
      <c r="G102" s="3">
        <f>SUM(G103)</f>
        <v>125</v>
      </c>
      <c r="H102" s="52"/>
    </row>
    <row r="103" spans="1:8" s="53" customFormat="1" ht="31.5" customHeight="1">
      <c r="A103" s="51"/>
      <c r="B103" s="11" t="s">
        <v>107</v>
      </c>
      <c r="C103" s="2" t="s">
        <v>227</v>
      </c>
      <c r="D103" s="2" t="s">
        <v>108</v>
      </c>
      <c r="E103" s="2"/>
      <c r="F103" s="2"/>
      <c r="G103" s="3">
        <f>SUM(G104+G105)</f>
        <v>125</v>
      </c>
      <c r="H103" s="52"/>
    </row>
    <row r="104" spans="1:8" s="53" customFormat="1" ht="21.75" customHeight="1">
      <c r="A104" s="51"/>
      <c r="B104" s="11" t="s">
        <v>60</v>
      </c>
      <c r="C104" s="2" t="s">
        <v>227</v>
      </c>
      <c r="D104" s="2" t="s">
        <v>108</v>
      </c>
      <c r="E104" s="2" t="s">
        <v>33</v>
      </c>
      <c r="F104" s="2" t="s">
        <v>39</v>
      </c>
      <c r="G104" s="3">
        <v>26.5</v>
      </c>
      <c r="H104" s="52"/>
    </row>
    <row r="105" spans="1:8" s="53" customFormat="1" ht="21.75" customHeight="1">
      <c r="A105" s="51"/>
      <c r="B105" s="11" t="s">
        <v>1</v>
      </c>
      <c r="C105" s="2" t="s">
        <v>227</v>
      </c>
      <c r="D105" s="2" t="s">
        <v>108</v>
      </c>
      <c r="E105" s="2" t="s">
        <v>41</v>
      </c>
      <c r="F105" s="2" t="s">
        <v>35</v>
      </c>
      <c r="G105" s="3">
        <v>98.5</v>
      </c>
      <c r="H105" s="52"/>
    </row>
    <row r="106" spans="1:8" s="53" customFormat="1" ht="77.25" customHeight="1">
      <c r="A106" s="51"/>
      <c r="B106" s="12" t="s">
        <v>228</v>
      </c>
      <c r="C106" s="2" t="s">
        <v>229</v>
      </c>
      <c r="D106" s="2"/>
      <c r="E106" s="2"/>
      <c r="F106" s="2"/>
      <c r="G106" s="3">
        <f>SUM(G107)</f>
        <v>186</v>
      </c>
      <c r="H106" s="52"/>
    </row>
    <row r="107" spans="1:8" s="53" customFormat="1" ht="30" customHeight="1">
      <c r="A107" s="51"/>
      <c r="B107" s="11" t="s">
        <v>107</v>
      </c>
      <c r="C107" s="2" t="s">
        <v>229</v>
      </c>
      <c r="D107" s="2" t="s">
        <v>108</v>
      </c>
      <c r="E107" s="2"/>
      <c r="F107" s="2"/>
      <c r="G107" s="3">
        <f>SUM(G108+G109)</f>
        <v>186</v>
      </c>
      <c r="H107" s="52"/>
    </row>
    <row r="108" spans="1:8" s="53" customFormat="1" ht="21.75" customHeight="1">
      <c r="A108" s="51"/>
      <c r="B108" s="11" t="s">
        <v>60</v>
      </c>
      <c r="C108" s="2" t="s">
        <v>229</v>
      </c>
      <c r="D108" s="2" t="s">
        <v>108</v>
      </c>
      <c r="E108" s="2" t="s">
        <v>33</v>
      </c>
      <c r="F108" s="2" t="s">
        <v>39</v>
      </c>
      <c r="G108" s="3">
        <v>62.2</v>
      </c>
      <c r="H108" s="52"/>
    </row>
    <row r="109" spans="1:8" s="53" customFormat="1" ht="21.75" customHeight="1">
      <c r="A109" s="51"/>
      <c r="B109" s="11" t="s">
        <v>1</v>
      </c>
      <c r="C109" s="2" t="s">
        <v>229</v>
      </c>
      <c r="D109" s="2" t="s">
        <v>108</v>
      </c>
      <c r="E109" s="2" t="s">
        <v>41</v>
      </c>
      <c r="F109" s="2" t="s">
        <v>35</v>
      </c>
      <c r="G109" s="3">
        <v>123.8</v>
      </c>
      <c r="H109" s="52"/>
    </row>
    <row r="110" spans="1:8" s="53" customFormat="1" ht="33" customHeight="1">
      <c r="A110" s="51"/>
      <c r="B110" s="12" t="s">
        <v>231</v>
      </c>
      <c r="C110" s="2" t="s">
        <v>230</v>
      </c>
      <c r="D110" s="2"/>
      <c r="E110" s="2"/>
      <c r="F110" s="2"/>
      <c r="G110" s="3">
        <f>SUM(G111)</f>
        <v>135</v>
      </c>
      <c r="H110" s="52"/>
    </row>
    <row r="111" spans="1:8" s="53" customFormat="1" ht="30.75" customHeight="1">
      <c r="A111" s="51"/>
      <c r="B111" s="11" t="s">
        <v>107</v>
      </c>
      <c r="C111" s="2" t="s">
        <v>230</v>
      </c>
      <c r="D111" s="2" t="s">
        <v>108</v>
      </c>
      <c r="E111" s="2"/>
      <c r="F111" s="2"/>
      <c r="G111" s="3">
        <f>SUM(G112+G113)</f>
        <v>135</v>
      </c>
      <c r="H111" s="52"/>
    </row>
    <row r="112" spans="1:8" s="53" customFormat="1" ht="19.5" customHeight="1">
      <c r="A112" s="51"/>
      <c r="B112" s="11" t="s">
        <v>60</v>
      </c>
      <c r="C112" s="2" t="s">
        <v>230</v>
      </c>
      <c r="D112" s="2" t="s">
        <v>108</v>
      </c>
      <c r="E112" s="2" t="s">
        <v>33</v>
      </c>
      <c r="F112" s="2" t="s">
        <v>39</v>
      </c>
      <c r="G112" s="3">
        <v>14</v>
      </c>
      <c r="H112" s="52"/>
    </row>
    <row r="113" spans="1:8" s="53" customFormat="1" ht="19.5" customHeight="1">
      <c r="A113" s="51"/>
      <c r="B113" s="11" t="s">
        <v>1</v>
      </c>
      <c r="C113" s="2" t="s">
        <v>230</v>
      </c>
      <c r="D113" s="2" t="s">
        <v>108</v>
      </c>
      <c r="E113" s="2" t="s">
        <v>41</v>
      </c>
      <c r="F113" s="2" t="s">
        <v>35</v>
      </c>
      <c r="G113" s="3">
        <v>121</v>
      </c>
      <c r="H113" s="52"/>
    </row>
    <row r="114" spans="1:7" s="125" customFormat="1" ht="19.5" customHeight="1">
      <c r="A114" s="124"/>
      <c r="B114" s="39" t="s">
        <v>114</v>
      </c>
      <c r="C114" s="6" t="s">
        <v>115</v>
      </c>
      <c r="D114" s="6"/>
      <c r="E114" s="6"/>
      <c r="F114" s="6"/>
      <c r="G114" s="5">
        <f>SUM(G115+G119+G123+G127)</f>
        <v>1680.4</v>
      </c>
    </row>
    <row r="115" spans="1:7" s="125" customFormat="1" ht="63.75" customHeight="1">
      <c r="A115" s="124"/>
      <c r="B115" s="15" t="s">
        <v>232</v>
      </c>
      <c r="C115" s="23" t="s">
        <v>116</v>
      </c>
      <c r="D115" s="23"/>
      <c r="E115" s="23"/>
      <c r="F115" s="23"/>
      <c r="G115" s="17">
        <f>SUM(G116)</f>
        <v>740.4</v>
      </c>
    </row>
    <row r="116" spans="1:7" ht="73.5" customHeight="1">
      <c r="A116" s="52"/>
      <c r="B116" s="11" t="s">
        <v>234</v>
      </c>
      <c r="C116" s="2" t="s">
        <v>233</v>
      </c>
      <c r="D116" s="2"/>
      <c r="E116" s="2"/>
      <c r="F116" s="2"/>
      <c r="G116" s="3">
        <f>SUM(G117)</f>
        <v>740.4</v>
      </c>
    </row>
    <row r="117" spans="1:7" ht="39" customHeight="1">
      <c r="A117" s="52"/>
      <c r="B117" s="11" t="s">
        <v>107</v>
      </c>
      <c r="C117" s="2" t="s">
        <v>233</v>
      </c>
      <c r="D117" s="2" t="s">
        <v>108</v>
      </c>
      <c r="E117" s="2"/>
      <c r="F117" s="2"/>
      <c r="G117" s="3">
        <f>SUM(G118)</f>
        <v>740.4</v>
      </c>
    </row>
    <row r="118" spans="1:7" ht="36.75" customHeight="1">
      <c r="A118" s="52"/>
      <c r="B118" s="11" t="s">
        <v>22</v>
      </c>
      <c r="C118" s="2" t="s">
        <v>233</v>
      </c>
      <c r="D118" s="2" t="s">
        <v>108</v>
      </c>
      <c r="E118" s="2" t="s">
        <v>35</v>
      </c>
      <c r="F118" s="2" t="s">
        <v>40</v>
      </c>
      <c r="G118" s="3">
        <v>740.4</v>
      </c>
    </row>
    <row r="119" spans="1:7" s="125" customFormat="1" ht="79.5" customHeight="1">
      <c r="A119" s="127"/>
      <c r="B119" s="15" t="s">
        <v>236</v>
      </c>
      <c r="C119" s="23" t="s">
        <v>117</v>
      </c>
      <c r="D119" s="23"/>
      <c r="E119" s="23"/>
      <c r="F119" s="23"/>
      <c r="G119" s="17">
        <f>SUM(G120)</f>
        <v>300</v>
      </c>
    </row>
    <row r="120" spans="1:7" ht="91.5" customHeight="1">
      <c r="A120" s="52"/>
      <c r="B120" s="11" t="s">
        <v>321</v>
      </c>
      <c r="C120" s="2" t="s">
        <v>235</v>
      </c>
      <c r="D120" s="2"/>
      <c r="E120" s="2"/>
      <c r="F120" s="2"/>
      <c r="G120" s="3">
        <f>SUM(G121)</f>
        <v>300</v>
      </c>
    </row>
    <row r="121" spans="1:7" ht="30" customHeight="1">
      <c r="A121" s="52"/>
      <c r="B121" s="11" t="s">
        <v>107</v>
      </c>
      <c r="C121" s="2" t="s">
        <v>235</v>
      </c>
      <c r="D121" s="2" t="s">
        <v>108</v>
      </c>
      <c r="E121" s="2"/>
      <c r="F121" s="2"/>
      <c r="G121" s="3">
        <f>SUM(G122)</f>
        <v>300</v>
      </c>
    </row>
    <row r="122" spans="1:7" ht="14.25" customHeight="1">
      <c r="A122" s="52"/>
      <c r="B122" s="11" t="s">
        <v>214</v>
      </c>
      <c r="C122" s="2" t="s">
        <v>235</v>
      </c>
      <c r="D122" s="2" t="s">
        <v>108</v>
      </c>
      <c r="E122" s="2" t="s">
        <v>44</v>
      </c>
      <c r="F122" s="2" t="s">
        <v>35</v>
      </c>
      <c r="G122" s="3">
        <v>300</v>
      </c>
    </row>
    <row r="123" spans="1:7" s="125" customFormat="1" ht="57.75" customHeight="1">
      <c r="A123" s="127"/>
      <c r="B123" s="15" t="s">
        <v>237</v>
      </c>
      <c r="C123" s="23" t="s">
        <v>118</v>
      </c>
      <c r="D123" s="23"/>
      <c r="E123" s="23"/>
      <c r="F123" s="23"/>
      <c r="G123" s="17">
        <f>SUM(G124)</f>
        <v>500</v>
      </c>
    </row>
    <row r="124" spans="1:7" ht="78" customHeight="1">
      <c r="A124" s="52"/>
      <c r="B124" s="11" t="s">
        <v>239</v>
      </c>
      <c r="C124" s="2" t="s">
        <v>238</v>
      </c>
      <c r="D124" s="2"/>
      <c r="E124" s="2"/>
      <c r="F124" s="2"/>
      <c r="G124" s="3">
        <f>SUM(G125)</f>
        <v>500</v>
      </c>
    </row>
    <row r="125" spans="1:7" ht="34.5" customHeight="1">
      <c r="A125" s="52"/>
      <c r="B125" s="11" t="s">
        <v>107</v>
      </c>
      <c r="C125" s="2" t="s">
        <v>238</v>
      </c>
      <c r="D125" s="2" t="s">
        <v>108</v>
      </c>
      <c r="E125" s="2"/>
      <c r="F125" s="2"/>
      <c r="G125" s="3">
        <f>SUM(G126)</f>
        <v>500</v>
      </c>
    </row>
    <row r="126" spans="1:7" ht="33.75" customHeight="1">
      <c r="A126" s="52"/>
      <c r="B126" s="11" t="s">
        <v>22</v>
      </c>
      <c r="C126" s="2" t="s">
        <v>238</v>
      </c>
      <c r="D126" s="2" t="s">
        <v>108</v>
      </c>
      <c r="E126" s="2" t="s">
        <v>35</v>
      </c>
      <c r="F126" s="2" t="s">
        <v>40</v>
      </c>
      <c r="G126" s="3">
        <v>500</v>
      </c>
    </row>
    <row r="127" spans="1:7" s="125" customFormat="1" ht="78.75" customHeight="1">
      <c r="A127" s="127"/>
      <c r="B127" s="15" t="s">
        <v>240</v>
      </c>
      <c r="C127" s="23" t="s">
        <v>119</v>
      </c>
      <c r="D127" s="23"/>
      <c r="E127" s="23"/>
      <c r="F127" s="23"/>
      <c r="G127" s="17">
        <f>SUM(G128)</f>
        <v>140</v>
      </c>
    </row>
    <row r="128" spans="1:7" ht="88.5" customHeight="1">
      <c r="A128" s="52"/>
      <c r="B128" s="11" t="s">
        <v>241</v>
      </c>
      <c r="C128" s="2" t="s">
        <v>242</v>
      </c>
      <c r="D128" s="2"/>
      <c r="E128" s="2"/>
      <c r="F128" s="2"/>
      <c r="G128" s="3">
        <f>SUM(G129)</f>
        <v>140</v>
      </c>
    </row>
    <row r="129" spans="1:7" ht="34.5" customHeight="1">
      <c r="A129" s="52"/>
      <c r="B129" s="11" t="s">
        <v>107</v>
      </c>
      <c r="C129" s="2" t="s">
        <v>242</v>
      </c>
      <c r="D129" s="2" t="s">
        <v>108</v>
      </c>
      <c r="E129" s="2"/>
      <c r="F129" s="2"/>
      <c r="G129" s="3">
        <f>SUM(G130)</f>
        <v>140</v>
      </c>
    </row>
    <row r="130" spans="1:7" ht="32.25" customHeight="1">
      <c r="A130" s="52"/>
      <c r="B130" s="11" t="s">
        <v>22</v>
      </c>
      <c r="C130" s="2" t="s">
        <v>242</v>
      </c>
      <c r="D130" s="2" t="s">
        <v>108</v>
      </c>
      <c r="E130" s="2" t="s">
        <v>35</v>
      </c>
      <c r="F130" s="2" t="s">
        <v>40</v>
      </c>
      <c r="G130" s="3">
        <v>140</v>
      </c>
    </row>
    <row r="131" spans="1:7" s="53" customFormat="1" ht="65.25" customHeight="1">
      <c r="A131" s="51"/>
      <c r="B131" s="13" t="s">
        <v>127</v>
      </c>
      <c r="C131" s="6" t="s">
        <v>122</v>
      </c>
      <c r="D131" s="6"/>
      <c r="E131" s="6"/>
      <c r="F131" s="6"/>
      <c r="G131" s="5">
        <f>SUM(G132+G140+G148)</f>
        <v>1362.7</v>
      </c>
    </row>
    <row r="132" spans="1:7" s="127" customFormat="1" ht="55.5" customHeight="1">
      <c r="A132" s="124"/>
      <c r="B132" s="22" t="s">
        <v>84</v>
      </c>
      <c r="C132" s="23" t="s">
        <v>123</v>
      </c>
      <c r="D132" s="23"/>
      <c r="E132" s="23"/>
      <c r="F132" s="23"/>
      <c r="G132" s="17">
        <f>SUM(G133+G136)</f>
        <v>912.6</v>
      </c>
    </row>
    <row r="133" spans="1:7" s="127" customFormat="1" ht="120.75" customHeight="1">
      <c r="A133" s="124"/>
      <c r="B133" s="25" t="s">
        <v>340</v>
      </c>
      <c r="C133" s="2" t="s">
        <v>339</v>
      </c>
      <c r="D133" s="2"/>
      <c r="E133" s="2"/>
      <c r="F133" s="2"/>
      <c r="G133" s="3">
        <f>SUM(G134)</f>
        <v>803.6</v>
      </c>
    </row>
    <row r="134" spans="1:7" s="127" customFormat="1" ht="31.5" customHeight="1">
      <c r="A134" s="124"/>
      <c r="B134" s="11" t="s">
        <v>107</v>
      </c>
      <c r="C134" s="2" t="s">
        <v>339</v>
      </c>
      <c r="D134" s="2" t="s">
        <v>108</v>
      </c>
      <c r="E134" s="2"/>
      <c r="F134" s="2"/>
      <c r="G134" s="3">
        <f>SUM(G135)</f>
        <v>803.6</v>
      </c>
    </row>
    <row r="135" spans="1:7" s="127" customFormat="1" ht="27" customHeight="1">
      <c r="A135" s="124"/>
      <c r="B135" s="11" t="s">
        <v>83</v>
      </c>
      <c r="C135" s="2" t="s">
        <v>339</v>
      </c>
      <c r="D135" s="2" t="s">
        <v>108</v>
      </c>
      <c r="E135" s="2" t="s">
        <v>36</v>
      </c>
      <c r="F135" s="2" t="s">
        <v>40</v>
      </c>
      <c r="G135" s="3">
        <v>803.6</v>
      </c>
    </row>
    <row r="136" spans="1:7" s="53" customFormat="1" ht="54" customHeight="1">
      <c r="A136" s="51"/>
      <c r="B136" s="11" t="s">
        <v>59</v>
      </c>
      <c r="C136" s="2" t="s">
        <v>120</v>
      </c>
      <c r="D136" s="40"/>
      <c r="E136" s="2"/>
      <c r="F136" s="2"/>
      <c r="G136" s="3">
        <f>SUM(G137)</f>
        <v>109</v>
      </c>
    </row>
    <row r="137" spans="1:7" s="53" customFormat="1" ht="114.75" customHeight="1">
      <c r="A137" s="51"/>
      <c r="B137" s="25" t="s">
        <v>97</v>
      </c>
      <c r="C137" s="2" t="s">
        <v>121</v>
      </c>
      <c r="D137" s="40"/>
      <c r="E137" s="2"/>
      <c r="F137" s="2"/>
      <c r="G137" s="3">
        <f>SUM(G138)</f>
        <v>109</v>
      </c>
    </row>
    <row r="138" spans="1:7" s="53" customFormat="1" ht="39.75" customHeight="1">
      <c r="A138" s="51"/>
      <c r="B138" s="11" t="s">
        <v>107</v>
      </c>
      <c r="C138" s="2" t="s">
        <v>121</v>
      </c>
      <c r="D138" s="40">
        <v>240</v>
      </c>
      <c r="E138" s="2"/>
      <c r="F138" s="2"/>
      <c r="G138" s="3">
        <f>SUM(G139)</f>
        <v>109</v>
      </c>
    </row>
    <row r="139" spans="1:7" s="53" customFormat="1" ht="25.5" customHeight="1">
      <c r="A139" s="51"/>
      <c r="B139" s="11" t="s">
        <v>83</v>
      </c>
      <c r="C139" s="2" t="s">
        <v>121</v>
      </c>
      <c r="D139" s="40">
        <v>240</v>
      </c>
      <c r="E139" s="2" t="s">
        <v>36</v>
      </c>
      <c r="F139" s="2" t="s">
        <v>40</v>
      </c>
      <c r="G139" s="3">
        <v>109</v>
      </c>
    </row>
    <row r="140" spans="1:7" s="53" customFormat="1" ht="33.75" customHeight="1">
      <c r="A140" s="51"/>
      <c r="B140" s="11" t="s">
        <v>329</v>
      </c>
      <c r="C140" s="2" t="s">
        <v>330</v>
      </c>
      <c r="D140" s="2"/>
      <c r="E140" s="2"/>
      <c r="F140" s="2"/>
      <c r="G140" s="3">
        <f>SUM(G141+G144)</f>
        <v>140.1</v>
      </c>
    </row>
    <row r="141" spans="1:7" s="53" customFormat="1" ht="126.75" customHeight="1">
      <c r="A141" s="51"/>
      <c r="B141" s="25" t="s">
        <v>345</v>
      </c>
      <c r="C141" s="2" t="s">
        <v>343</v>
      </c>
      <c r="D141" s="2"/>
      <c r="E141" s="2"/>
      <c r="F141" s="2"/>
      <c r="G141" s="3">
        <f>SUM(G142)</f>
        <v>127.3</v>
      </c>
    </row>
    <row r="142" spans="1:7" s="53" customFormat="1" ht="33.75" customHeight="1">
      <c r="A142" s="51"/>
      <c r="B142" s="11" t="s">
        <v>107</v>
      </c>
      <c r="C142" s="2" t="s">
        <v>343</v>
      </c>
      <c r="D142" s="2" t="s">
        <v>108</v>
      </c>
      <c r="E142" s="2"/>
      <c r="F142" s="2"/>
      <c r="G142" s="3">
        <f>SUM(G143)</f>
        <v>127.3</v>
      </c>
    </row>
    <row r="143" spans="1:7" s="53" customFormat="1" ht="28.5" customHeight="1">
      <c r="A143" s="51"/>
      <c r="B143" s="11" t="s">
        <v>214</v>
      </c>
      <c r="C143" s="2" t="s">
        <v>343</v>
      </c>
      <c r="D143" s="2" t="s">
        <v>108</v>
      </c>
      <c r="E143" s="2" t="s">
        <v>44</v>
      </c>
      <c r="F143" s="2" t="s">
        <v>35</v>
      </c>
      <c r="G143" s="3">
        <v>127.3</v>
      </c>
    </row>
    <row r="144" spans="1:7" s="53" customFormat="1" ht="49.5" customHeight="1">
      <c r="A144" s="51"/>
      <c r="B144" s="11" t="s">
        <v>59</v>
      </c>
      <c r="C144" s="2" t="s">
        <v>331</v>
      </c>
      <c r="D144" s="2"/>
      <c r="E144" s="2"/>
      <c r="F144" s="2"/>
      <c r="G144" s="3">
        <f>SUM(G145)</f>
        <v>12.8</v>
      </c>
    </row>
    <row r="145" spans="1:7" s="53" customFormat="1" ht="109.5" customHeight="1">
      <c r="A145" s="51"/>
      <c r="B145" s="25" t="s">
        <v>97</v>
      </c>
      <c r="C145" s="2" t="s">
        <v>333</v>
      </c>
      <c r="D145" s="2"/>
      <c r="E145" s="2"/>
      <c r="F145" s="2"/>
      <c r="G145" s="3">
        <f>SUM(G146)</f>
        <v>12.8</v>
      </c>
    </row>
    <row r="146" spans="1:7" s="53" customFormat="1" ht="37.5" customHeight="1">
      <c r="A146" s="51"/>
      <c r="B146" s="11" t="s">
        <v>107</v>
      </c>
      <c r="C146" s="2" t="s">
        <v>333</v>
      </c>
      <c r="D146" s="2" t="s">
        <v>108</v>
      </c>
      <c r="E146" s="2"/>
      <c r="F146" s="2"/>
      <c r="G146" s="3">
        <f>SUM(G147)</f>
        <v>12.8</v>
      </c>
    </row>
    <row r="147" spans="1:7" s="53" customFormat="1" ht="28.5" customHeight="1">
      <c r="A147" s="51"/>
      <c r="B147" s="11" t="s">
        <v>214</v>
      </c>
      <c r="C147" s="2" t="s">
        <v>333</v>
      </c>
      <c r="D147" s="2" t="s">
        <v>108</v>
      </c>
      <c r="E147" s="2" t="s">
        <v>44</v>
      </c>
      <c r="F147" s="2" t="s">
        <v>35</v>
      </c>
      <c r="G147" s="3">
        <v>12.8</v>
      </c>
    </row>
    <row r="148" spans="1:7" s="53" customFormat="1" ht="41.25" customHeight="1">
      <c r="A148" s="51"/>
      <c r="B148" s="11" t="s">
        <v>338</v>
      </c>
      <c r="C148" s="2" t="s">
        <v>335</v>
      </c>
      <c r="D148" s="2"/>
      <c r="E148" s="2"/>
      <c r="F148" s="2"/>
      <c r="G148" s="3">
        <f>SUM(G149+G152)</f>
        <v>310</v>
      </c>
    </row>
    <row r="149" spans="1:7" s="53" customFormat="1" ht="144.75" customHeight="1">
      <c r="A149" s="51"/>
      <c r="B149" s="25" t="s">
        <v>346</v>
      </c>
      <c r="C149" s="2" t="s">
        <v>344</v>
      </c>
      <c r="D149" s="2"/>
      <c r="E149" s="2"/>
      <c r="F149" s="2"/>
      <c r="G149" s="3">
        <f>SUM(G150)</f>
        <v>281.8</v>
      </c>
    </row>
    <row r="150" spans="1:7" s="53" customFormat="1" ht="41.25" customHeight="1">
      <c r="A150" s="51"/>
      <c r="B150" s="11" t="s">
        <v>107</v>
      </c>
      <c r="C150" s="2" t="s">
        <v>344</v>
      </c>
      <c r="D150" s="2" t="s">
        <v>108</v>
      </c>
      <c r="E150" s="2"/>
      <c r="F150" s="2"/>
      <c r="G150" s="3">
        <f>SUM(G151)</f>
        <v>281.8</v>
      </c>
    </row>
    <row r="151" spans="1:7" s="53" customFormat="1" ht="26.25" customHeight="1">
      <c r="A151" s="51"/>
      <c r="B151" s="11" t="s">
        <v>214</v>
      </c>
      <c r="C151" s="2" t="s">
        <v>344</v>
      </c>
      <c r="D151" s="2" t="s">
        <v>108</v>
      </c>
      <c r="E151" s="2" t="s">
        <v>44</v>
      </c>
      <c r="F151" s="2" t="s">
        <v>35</v>
      </c>
      <c r="G151" s="3">
        <v>281.8</v>
      </c>
    </row>
    <row r="152" spans="1:7" s="53" customFormat="1" ht="53.25" customHeight="1">
      <c r="A152" s="51"/>
      <c r="B152" s="11" t="s">
        <v>59</v>
      </c>
      <c r="C152" s="2" t="s">
        <v>334</v>
      </c>
      <c r="D152" s="2"/>
      <c r="E152" s="2"/>
      <c r="F152" s="2"/>
      <c r="G152" s="3">
        <f>SUM(G153)</f>
        <v>28.2</v>
      </c>
    </row>
    <row r="153" spans="1:7" s="53" customFormat="1" ht="113.25" customHeight="1">
      <c r="A153" s="51"/>
      <c r="B153" s="25" t="s">
        <v>97</v>
      </c>
      <c r="C153" s="2" t="s">
        <v>332</v>
      </c>
      <c r="D153" s="2"/>
      <c r="E153" s="2"/>
      <c r="F153" s="2"/>
      <c r="G153" s="3">
        <f>SUM(G154)</f>
        <v>28.2</v>
      </c>
    </row>
    <row r="154" spans="1:7" s="53" customFormat="1" ht="33.75" customHeight="1">
      <c r="A154" s="51"/>
      <c r="B154" s="11" t="s">
        <v>107</v>
      </c>
      <c r="C154" s="2" t="s">
        <v>332</v>
      </c>
      <c r="D154" s="2" t="s">
        <v>108</v>
      </c>
      <c r="E154" s="2"/>
      <c r="F154" s="2"/>
      <c r="G154" s="3">
        <f>SUM(G155)</f>
        <v>28.2</v>
      </c>
    </row>
    <row r="155" spans="1:7" s="53" customFormat="1" ht="25.5" customHeight="1">
      <c r="A155" s="51"/>
      <c r="B155" s="11" t="s">
        <v>214</v>
      </c>
      <c r="C155" s="2" t="s">
        <v>332</v>
      </c>
      <c r="D155" s="2" t="s">
        <v>108</v>
      </c>
      <c r="E155" s="2" t="s">
        <v>44</v>
      </c>
      <c r="F155" s="2" t="s">
        <v>35</v>
      </c>
      <c r="G155" s="3">
        <v>28.2</v>
      </c>
    </row>
    <row r="156" spans="1:7" s="53" customFormat="1" ht="68.25" customHeight="1">
      <c r="A156" s="51"/>
      <c r="B156" s="13" t="s">
        <v>203</v>
      </c>
      <c r="C156" s="6" t="s">
        <v>202</v>
      </c>
      <c r="D156" s="6"/>
      <c r="E156" s="6"/>
      <c r="F156" s="6"/>
      <c r="G156" s="5">
        <f>SUM(G157+G161)</f>
        <v>12433</v>
      </c>
    </row>
    <row r="157" spans="1:7" s="127" customFormat="1" ht="103.5" customHeight="1">
      <c r="A157" s="124"/>
      <c r="B157" s="15" t="s">
        <v>243</v>
      </c>
      <c r="C157" s="23" t="s">
        <v>204</v>
      </c>
      <c r="D157" s="23"/>
      <c r="E157" s="23"/>
      <c r="F157" s="23"/>
      <c r="G157" s="17">
        <f>SUM(G158)</f>
        <v>1000</v>
      </c>
    </row>
    <row r="158" spans="1:8" s="53" customFormat="1" ht="120" customHeight="1">
      <c r="A158" s="51"/>
      <c r="B158" s="11" t="s">
        <v>244</v>
      </c>
      <c r="C158" s="2" t="s">
        <v>245</v>
      </c>
      <c r="D158" s="2"/>
      <c r="E158" s="2"/>
      <c r="F158" s="2"/>
      <c r="G158" s="3">
        <f>SUM(G159)</f>
        <v>1000</v>
      </c>
      <c r="H158" s="52"/>
    </row>
    <row r="159" spans="1:8" s="53" customFormat="1" ht="37.5" customHeight="1">
      <c r="A159" s="51"/>
      <c r="B159" s="11" t="s">
        <v>107</v>
      </c>
      <c r="C159" s="2" t="s">
        <v>245</v>
      </c>
      <c r="D159" s="2" t="s">
        <v>108</v>
      </c>
      <c r="E159" s="2"/>
      <c r="F159" s="2"/>
      <c r="G159" s="3">
        <f>SUM(G160)</f>
        <v>1000</v>
      </c>
      <c r="H159" s="52"/>
    </row>
    <row r="160" spans="1:8" s="53" customFormat="1" ht="22.5" customHeight="1">
      <c r="A160" s="51"/>
      <c r="B160" s="11" t="s">
        <v>11</v>
      </c>
      <c r="C160" s="2" t="s">
        <v>245</v>
      </c>
      <c r="D160" s="2" t="s">
        <v>108</v>
      </c>
      <c r="E160" s="2" t="s">
        <v>44</v>
      </c>
      <c r="F160" s="2" t="s">
        <v>33</v>
      </c>
      <c r="G160" s="3">
        <v>1000</v>
      </c>
      <c r="H160" s="52"/>
    </row>
    <row r="161" spans="1:7" s="127" customFormat="1" ht="93.75" customHeight="1">
      <c r="A161" s="124"/>
      <c r="B161" s="15" t="s">
        <v>246</v>
      </c>
      <c r="C161" s="23" t="s">
        <v>205</v>
      </c>
      <c r="D161" s="23"/>
      <c r="E161" s="23"/>
      <c r="F161" s="23"/>
      <c r="G161" s="17">
        <f>SUM(G162+G165+G169+G172)</f>
        <v>11433</v>
      </c>
    </row>
    <row r="162" spans="1:8" s="53" customFormat="1" ht="77.25" customHeight="1">
      <c r="A162" s="51"/>
      <c r="B162" s="77" t="s">
        <v>300</v>
      </c>
      <c r="C162" s="2" t="s">
        <v>206</v>
      </c>
      <c r="D162" s="2"/>
      <c r="E162" s="2"/>
      <c r="F162" s="2"/>
      <c r="G162" s="3">
        <f>SUM(G163)</f>
        <v>2000</v>
      </c>
      <c r="H162" s="52"/>
    </row>
    <row r="163" spans="1:8" s="53" customFormat="1" ht="24" customHeight="1">
      <c r="A163" s="51"/>
      <c r="B163" s="11" t="s">
        <v>18</v>
      </c>
      <c r="C163" s="2" t="s">
        <v>206</v>
      </c>
      <c r="D163" s="2" t="s">
        <v>139</v>
      </c>
      <c r="E163" s="2"/>
      <c r="F163" s="2"/>
      <c r="G163" s="3">
        <f>SUM(G164)</f>
        <v>2000</v>
      </c>
      <c r="H163" s="52"/>
    </row>
    <row r="164" spans="1:8" s="53" customFormat="1" ht="24" customHeight="1">
      <c r="A164" s="51"/>
      <c r="B164" s="11" t="s">
        <v>60</v>
      </c>
      <c r="C164" s="2" t="s">
        <v>206</v>
      </c>
      <c r="D164" s="2" t="s">
        <v>139</v>
      </c>
      <c r="E164" s="2" t="s">
        <v>33</v>
      </c>
      <c r="F164" s="2" t="s">
        <v>36</v>
      </c>
      <c r="G164" s="3">
        <v>2000</v>
      </c>
      <c r="H164" s="52"/>
    </row>
    <row r="165" spans="1:8" s="53" customFormat="1" ht="79.5" customHeight="1">
      <c r="A165" s="51"/>
      <c r="B165" s="12" t="s">
        <v>301</v>
      </c>
      <c r="C165" s="2" t="s">
        <v>247</v>
      </c>
      <c r="D165" s="2"/>
      <c r="E165" s="2"/>
      <c r="F165" s="2"/>
      <c r="G165" s="3">
        <f>SUM(G166)</f>
        <v>2350</v>
      </c>
      <c r="H165" s="52"/>
    </row>
    <row r="166" spans="1:8" s="53" customFormat="1" ht="37.5" customHeight="1">
      <c r="A166" s="51"/>
      <c r="B166" s="11" t="s">
        <v>107</v>
      </c>
      <c r="C166" s="2" t="s">
        <v>247</v>
      </c>
      <c r="D166" s="2" t="s">
        <v>108</v>
      </c>
      <c r="E166" s="2"/>
      <c r="F166" s="2"/>
      <c r="G166" s="3">
        <f>SUM(G167+G168)</f>
        <v>2350</v>
      </c>
      <c r="H166" s="52"/>
    </row>
    <row r="167" spans="1:8" s="53" customFormat="1" ht="22.5" customHeight="1">
      <c r="A167" s="51"/>
      <c r="B167" s="11" t="s">
        <v>60</v>
      </c>
      <c r="C167" s="2" t="s">
        <v>247</v>
      </c>
      <c r="D167" s="2" t="s">
        <v>108</v>
      </c>
      <c r="E167" s="2" t="s">
        <v>33</v>
      </c>
      <c r="F167" s="2" t="s">
        <v>39</v>
      </c>
      <c r="G167" s="3">
        <v>1000</v>
      </c>
      <c r="H167" s="52"/>
    </row>
    <row r="168" spans="1:8" s="53" customFormat="1" ht="22.5" customHeight="1">
      <c r="A168" s="51"/>
      <c r="B168" s="11" t="s">
        <v>11</v>
      </c>
      <c r="C168" s="2" t="s">
        <v>247</v>
      </c>
      <c r="D168" s="2" t="s">
        <v>108</v>
      </c>
      <c r="E168" s="2" t="s">
        <v>44</v>
      </c>
      <c r="F168" s="2" t="s">
        <v>33</v>
      </c>
      <c r="G168" s="3">
        <v>1350</v>
      </c>
      <c r="H168" s="52"/>
    </row>
    <row r="169" spans="1:8" s="53" customFormat="1" ht="60" customHeight="1">
      <c r="A169" s="51"/>
      <c r="B169" s="11" t="s">
        <v>302</v>
      </c>
      <c r="C169" s="2" t="s">
        <v>248</v>
      </c>
      <c r="D169" s="2"/>
      <c r="E169" s="2"/>
      <c r="F169" s="2"/>
      <c r="G169" s="3">
        <f>SUM(G170)</f>
        <v>1400</v>
      </c>
      <c r="H169" s="52"/>
    </row>
    <row r="170" spans="1:8" s="53" customFormat="1" ht="38.25" customHeight="1">
      <c r="A170" s="51"/>
      <c r="B170" s="11" t="s">
        <v>107</v>
      </c>
      <c r="C170" s="2" t="s">
        <v>248</v>
      </c>
      <c r="D170" s="2" t="s">
        <v>108</v>
      </c>
      <c r="E170" s="2"/>
      <c r="F170" s="2"/>
      <c r="G170" s="3">
        <f>SUM(G171)</f>
        <v>1400</v>
      </c>
      <c r="H170" s="52"/>
    </row>
    <row r="171" spans="1:8" s="53" customFormat="1" ht="21.75" customHeight="1">
      <c r="A171" s="51"/>
      <c r="B171" s="11" t="s">
        <v>11</v>
      </c>
      <c r="C171" s="2" t="s">
        <v>248</v>
      </c>
      <c r="D171" s="2" t="s">
        <v>108</v>
      </c>
      <c r="E171" s="2" t="s">
        <v>44</v>
      </c>
      <c r="F171" s="2" t="s">
        <v>33</v>
      </c>
      <c r="G171" s="3">
        <v>1400</v>
      </c>
      <c r="H171" s="52"/>
    </row>
    <row r="172" spans="1:8" s="53" customFormat="1" ht="67.5" customHeight="1">
      <c r="A172" s="51"/>
      <c r="B172" s="11" t="s">
        <v>303</v>
      </c>
      <c r="C172" s="2" t="s">
        <v>249</v>
      </c>
      <c r="D172" s="2"/>
      <c r="E172" s="2"/>
      <c r="F172" s="2"/>
      <c r="G172" s="3">
        <f>SUM(G173)</f>
        <v>5683</v>
      </c>
      <c r="H172" s="52"/>
    </row>
    <row r="173" spans="1:8" s="53" customFormat="1" ht="44.25" customHeight="1">
      <c r="A173" s="51"/>
      <c r="B173" s="11" t="s">
        <v>93</v>
      </c>
      <c r="C173" s="2" t="s">
        <v>249</v>
      </c>
      <c r="D173" s="2" t="s">
        <v>66</v>
      </c>
      <c r="E173" s="2"/>
      <c r="F173" s="2"/>
      <c r="G173" s="3">
        <f>SUM(G174)</f>
        <v>5683</v>
      </c>
      <c r="H173" s="52"/>
    </row>
    <row r="174" spans="1:8" s="53" customFormat="1" ht="21.75" customHeight="1">
      <c r="A174" s="51"/>
      <c r="B174" s="11" t="s">
        <v>11</v>
      </c>
      <c r="C174" s="2" t="s">
        <v>249</v>
      </c>
      <c r="D174" s="2" t="s">
        <v>66</v>
      </c>
      <c r="E174" s="2" t="s">
        <v>44</v>
      </c>
      <c r="F174" s="2" t="s">
        <v>33</v>
      </c>
      <c r="G174" s="3">
        <v>5683</v>
      </c>
      <c r="H174" s="52"/>
    </row>
    <row r="175" spans="1:7" s="127" customFormat="1" ht="71.25" customHeight="1">
      <c r="A175" s="124"/>
      <c r="B175" s="13" t="s">
        <v>354</v>
      </c>
      <c r="C175" s="6" t="s">
        <v>128</v>
      </c>
      <c r="D175" s="6"/>
      <c r="E175" s="6"/>
      <c r="F175" s="6"/>
      <c r="G175" s="5">
        <f>SUM(G176+G193)</f>
        <v>19148.5</v>
      </c>
    </row>
    <row r="176" spans="1:7" s="127" customFormat="1" ht="170.25" customHeight="1">
      <c r="A176" s="124"/>
      <c r="B176" s="22" t="s">
        <v>352</v>
      </c>
      <c r="C176" s="23" t="s">
        <v>129</v>
      </c>
      <c r="D176" s="23"/>
      <c r="E176" s="23"/>
      <c r="F176" s="23"/>
      <c r="G176" s="17">
        <f>G177+G180+G183+G186</f>
        <v>17148.5</v>
      </c>
    </row>
    <row r="177" spans="1:7" s="53" customFormat="1" ht="112.5" customHeight="1">
      <c r="A177" s="51"/>
      <c r="B177" s="12" t="s">
        <v>355</v>
      </c>
      <c r="C177" s="2" t="s">
        <v>250</v>
      </c>
      <c r="D177" s="2"/>
      <c r="E177" s="2"/>
      <c r="F177" s="2"/>
      <c r="G177" s="3">
        <f>SUM(G178)</f>
        <v>13370.8</v>
      </c>
    </row>
    <row r="178" spans="1:7" s="53" customFormat="1" ht="38.25" customHeight="1">
      <c r="A178" s="51"/>
      <c r="B178" s="11" t="s">
        <v>107</v>
      </c>
      <c r="C178" s="2" t="s">
        <v>250</v>
      </c>
      <c r="D178" s="2" t="s">
        <v>108</v>
      </c>
      <c r="E178" s="2"/>
      <c r="F178" s="2"/>
      <c r="G178" s="3">
        <f>SUM(G179)</f>
        <v>13370.8</v>
      </c>
    </row>
    <row r="179" spans="1:7" s="53" customFormat="1" ht="18" customHeight="1">
      <c r="A179" s="51"/>
      <c r="B179" s="11" t="s">
        <v>83</v>
      </c>
      <c r="C179" s="2" t="s">
        <v>250</v>
      </c>
      <c r="D179" s="2" t="s">
        <v>108</v>
      </c>
      <c r="E179" s="2" t="s">
        <v>36</v>
      </c>
      <c r="F179" s="2" t="s">
        <v>40</v>
      </c>
      <c r="G179" s="3">
        <v>13370.8</v>
      </c>
    </row>
    <row r="180" spans="1:7" s="53" customFormat="1" ht="149.25" customHeight="1" hidden="1">
      <c r="A180" s="51"/>
      <c r="B180" s="25" t="s">
        <v>100</v>
      </c>
      <c r="C180" s="2" t="s">
        <v>130</v>
      </c>
      <c r="D180" s="2"/>
      <c r="E180" s="2"/>
      <c r="F180" s="2"/>
      <c r="G180" s="3">
        <f>G181</f>
        <v>0</v>
      </c>
    </row>
    <row r="181" spans="1:7" s="53" customFormat="1" ht="29.25" customHeight="1" hidden="1">
      <c r="A181" s="51"/>
      <c r="B181" s="11" t="s">
        <v>107</v>
      </c>
      <c r="C181" s="2" t="s">
        <v>130</v>
      </c>
      <c r="D181" s="2" t="s">
        <v>108</v>
      </c>
      <c r="E181" s="2"/>
      <c r="F181" s="2"/>
      <c r="G181" s="3">
        <f>SUM(G182)</f>
        <v>0</v>
      </c>
    </row>
    <row r="182" spans="1:7" s="53" customFormat="1" ht="29.25" customHeight="1" hidden="1">
      <c r="A182" s="51"/>
      <c r="B182" s="11" t="s">
        <v>83</v>
      </c>
      <c r="C182" s="2" t="s">
        <v>130</v>
      </c>
      <c r="D182" s="2" t="s">
        <v>108</v>
      </c>
      <c r="E182" s="2" t="s">
        <v>36</v>
      </c>
      <c r="F182" s="2" t="s">
        <v>40</v>
      </c>
      <c r="G182" s="3"/>
    </row>
    <row r="183" spans="1:7" s="53" customFormat="1" ht="98.25" customHeight="1">
      <c r="A183" s="51"/>
      <c r="B183" s="12" t="s">
        <v>101</v>
      </c>
      <c r="C183" s="2" t="s">
        <v>131</v>
      </c>
      <c r="D183" s="2"/>
      <c r="E183" s="2"/>
      <c r="F183" s="2"/>
      <c r="G183" s="3">
        <f>G184</f>
        <v>1678.5</v>
      </c>
    </row>
    <row r="184" spans="1:7" s="53" customFormat="1" ht="36.75" customHeight="1">
      <c r="A184" s="51"/>
      <c r="B184" s="11" t="s">
        <v>107</v>
      </c>
      <c r="C184" s="2" t="s">
        <v>131</v>
      </c>
      <c r="D184" s="2" t="s">
        <v>108</v>
      </c>
      <c r="E184" s="2"/>
      <c r="F184" s="2"/>
      <c r="G184" s="3">
        <f>SUM(G185)</f>
        <v>1678.5</v>
      </c>
    </row>
    <row r="185" spans="1:7" s="53" customFormat="1" ht="25.5" customHeight="1">
      <c r="A185" s="51"/>
      <c r="B185" s="11" t="s">
        <v>83</v>
      </c>
      <c r="C185" s="2" t="s">
        <v>131</v>
      </c>
      <c r="D185" s="2" t="s">
        <v>108</v>
      </c>
      <c r="E185" s="2" t="s">
        <v>36</v>
      </c>
      <c r="F185" s="2" t="s">
        <v>40</v>
      </c>
      <c r="G185" s="3">
        <v>1678.5</v>
      </c>
    </row>
    <row r="186" spans="1:7" s="53" customFormat="1" ht="50.25" customHeight="1">
      <c r="A186" s="51"/>
      <c r="B186" s="11" t="s">
        <v>59</v>
      </c>
      <c r="C186" s="2" t="s">
        <v>134</v>
      </c>
      <c r="D186" s="2"/>
      <c r="E186" s="2"/>
      <c r="F186" s="2"/>
      <c r="G186" s="3">
        <f>G187+G190</f>
        <v>2099.2</v>
      </c>
    </row>
    <row r="187" spans="1:7" s="53" customFormat="1" ht="129.75" customHeight="1">
      <c r="A187" s="51"/>
      <c r="B187" s="41" t="s">
        <v>351</v>
      </c>
      <c r="C187" s="2" t="s">
        <v>132</v>
      </c>
      <c r="D187" s="2"/>
      <c r="E187" s="2"/>
      <c r="F187" s="2"/>
      <c r="G187" s="3">
        <f>G188</f>
        <v>1341.2</v>
      </c>
    </row>
    <row r="188" spans="1:7" s="53" customFormat="1" ht="35.25" customHeight="1">
      <c r="A188" s="51"/>
      <c r="B188" s="11" t="s">
        <v>107</v>
      </c>
      <c r="C188" s="2" t="s">
        <v>132</v>
      </c>
      <c r="D188" s="2" t="s">
        <v>108</v>
      </c>
      <c r="E188" s="2"/>
      <c r="F188" s="2"/>
      <c r="G188" s="3">
        <f>SUM(G189)</f>
        <v>1341.2</v>
      </c>
    </row>
    <row r="189" spans="1:7" s="53" customFormat="1" ht="19.5" customHeight="1">
      <c r="A189" s="51"/>
      <c r="B189" s="11" t="s">
        <v>83</v>
      </c>
      <c r="C189" s="2" t="s">
        <v>132</v>
      </c>
      <c r="D189" s="2" t="s">
        <v>108</v>
      </c>
      <c r="E189" s="2" t="s">
        <v>36</v>
      </c>
      <c r="F189" s="2" t="s">
        <v>40</v>
      </c>
      <c r="G189" s="3">
        <v>1341.2</v>
      </c>
    </row>
    <row r="190" spans="1:7" s="53" customFormat="1" ht="108.75" customHeight="1">
      <c r="A190" s="51"/>
      <c r="B190" s="12" t="s">
        <v>353</v>
      </c>
      <c r="C190" s="2" t="s">
        <v>133</v>
      </c>
      <c r="D190" s="2"/>
      <c r="E190" s="2"/>
      <c r="F190" s="2"/>
      <c r="G190" s="3">
        <f>SUM(G191)</f>
        <v>758</v>
      </c>
    </row>
    <row r="191" spans="1:7" s="53" customFormat="1" ht="32.25" customHeight="1">
      <c r="A191" s="51"/>
      <c r="B191" s="11" t="s">
        <v>107</v>
      </c>
      <c r="C191" s="2" t="s">
        <v>133</v>
      </c>
      <c r="D191" s="2" t="s">
        <v>108</v>
      </c>
      <c r="E191" s="2"/>
      <c r="F191" s="2"/>
      <c r="G191" s="3">
        <f>SUM(G192)</f>
        <v>758</v>
      </c>
    </row>
    <row r="192" spans="1:7" s="53" customFormat="1" ht="22.5" customHeight="1">
      <c r="A192" s="51"/>
      <c r="B192" s="11" t="s">
        <v>83</v>
      </c>
      <c r="C192" s="2" t="s">
        <v>133</v>
      </c>
      <c r="D192" s="2" t="s">
        <v>108</v>
      </c>
      <c r="E192" s="2" t="s">
        <v>36</v>
      </c>
      <c r="F192" s="2" t="s">
        <v>40</v>
      </c>
      <c r="G192" s="3">
        <v>758</v>
      </c>
    </row>
    <row r="193" spans="1:7" s="127" customFormat="1" ht="111" customHeight="1">
      <c r="A193" s="124"/>
      <c r="B193" s="22" t="s">
        <v>357</v>
      </c>
      <c r="C193" s="23" t="s">
        <v>282</v>
      </c>
      <c r="D193" s="23"/>
      <c r="E193" s="23"/>
      <c r="F193" s="23"/>
      <c r="G193" s="17">
        <f>SUM(G194)</f>
        <v>2000</v>
      </c>
    </row>
    <row r="194" spans="1:8" s="53" customFormat="1" ht="97.5" customHeight="1">
      <c r="A194" s="51"/>
      <c r="B194" s="77" t="s">
        <v>304</v>
      </c>
      <c r="C194" s="2" t="s">
        <v>281</v>
      </c>
      <c r="D194" s="2"/>
      <c r="E194" s="2"/>
      <c r="F194" s="2"/>
      <c r="G194" s="3">
        <f>SUM(G195)</f>
        <v>2000</v>
      </c>
      <c r="H194" s="52"/>
    </row>
    <row r="195" spans="1:8" s="53" customFormat="1" ht="24" customHeight="1">
      <c r="A195" s="51"/>
      <c r="B195" s="11" t="s">
        <v>18</v>
      </c>
      <c r="C195" s="2" t="s">
        <v>281</v>
      </c>
      <c r="D195" s="2" t="s">
        <v>139</v>
      </c>
      <c r="E195" s="2"/>
      <c r="F195" s="2"/>
      <c r="G195" s="3">
        <f>SUM(G196)</f>
        <v>2000</v>
      </c>
      <c r="H195" s="52"/>
    </row>
    <row r="196" spans="1:8" s="53" customFormat="1" ht="24" customHeight="1">
      <c r="A196" s="51"/>
      <c r="B196" s="11" t="s">
        <v>60</v>
      </c>
      <c r="C196" s="2" t="s">
        <v>281</v>
      </c>
      <c r="D196" s="2" t="s">
        <v>139</v>
      </c>
      <c r="E196" s="2" t="s">
        <v>36</v>
      </c>
      <c r="F196" s="2" t="s">
        <v>40</v>
      </c>
      <c r="G196" s="3">
        <v>2000</v>
      </c>
      <c r="H196" s="52"/>
    </row>
    <row r="197" spans="1:7" s="53" customFormat="1" ht="40.5" customHeight="1">
      <c r="A197" s="51"/>
      <c r="B197" s="39" t="s">
        <v>251</v>
      </c>
      <c r="C197" s="6" t="s">
        <v>143</v>
      </c>
      <c r="D197" s="6"/>
      <c r="E197" s="6"/>
      <c r="F197" s="6"/>
      <c r="G197" s="5">
        <f>SUM(G198+G202+G206+G210+G216+G222+G226+G230+G234)</f>
        <v>12019.7</v>
      </c>
    </row>
    <row r="198" spans="1:7" s="127" customFormat="1" ht="59.25" customHeight="1">
      <c r="A198" s="124"/>
      <c r="B198" s="15" t="s">
        <v>254</v>
      </c>
      <c r="C198" s="23" t="s">
        <v>144</v>
      </c>
      <c r="D198" s="23"/>
      <c r="E198" s="23"/>
      <c r="F198" s="23"/>
      <c r="G198" s="17">
        <f>SUM(G199)</f>
        <v>1711.4</v>
      </c>
    </row>
    <row r="199" spans="1:7" s="53" customFormat="1" ht="69" customHeight="1">
      <c r="A199" s="51"/>
      <c r="B199" s="12" t="s">
        <v>312</v>
      </c>
      <c r="C199" s="2" t="s">
        <v>252</v>
      </c>
      <c r="D199" s="2"/>
      <c r="E199" s="2"/>
      <c r="F199" s="2"/>
      <c r="G199" s="3">
        <f>SUM(G200)</f>
        <v>1711.4</v>
      </c>
    </row>
    <row r="200" spans="1:7" s="53" customFormat="1" ht="36" customHeight="1">
      <c r="A200" s="51"/>
      <c r="B200" s="11" t="s">
        <v>107</v>
      </c>
      <c r="C200" s="2" t="s">
        <v>252</v>
      </c>
      <c r="D200" s="2" t="s">
        <v>108</v>
      </c>
      <c r="E200" s="2"/>
      <c r="F200" s="2"/>
      <c r="G200" s="3">
        <f>SUM(G201)</f>
        <v>1711.4</v>
      </c>
    </row>
    <row r="201" spans="1:7" s="53" customFormat="1" ht="18.75" customHeight="1">
      <c r="A201" s="51"/>
      <c r="B201" s="11" t="s">
        <v>214</v>
      </c>
      <c r="C201" s="2" t="s">
        <v>252</v>
      </c>
      <c r="D201" s="2" t="s">
        <v>108</v>
      </c>
      <c r="E201" s="2" t="s">
        <v>44</v>
      </c>
      <c r="F201" s="2" t="s">
        <v>35</v>
      </c>
      <c r="G201" s="3">
        <v>1711.4</v>
      </c>
    </row>
    <row r="202" spans="1:7" s="127" customFormat="1" ht="63.75" customHeight="1">
      <c r="A202" s="124"/>
      <c r="B202" s="15" t="s">
        <v>253</v>
      </c>
      <c r="C202" s="23" t="s">
        <v>145</v>
      </c>
      <c r="D202" s="23"/>
      <c r="E202" s="23"/>
      <c r="F202" s="23"/>
      <c r="G202" s="17">
        <f>SUM(G203)</f>
        <v>2150</v>
      </c>
    </row>
    <row r="203" spans="1:7" s="53" customFormat="1" ht="41.25" customHeight="1">
      <c r="A203" s="51"/>
      <c r="B203" s="11" t="s">
        <v>311</v>
      </c>
      <c r="C203" s="2" t="s">
        <v>255</v>
      </c>
      <c r="D203" s="2"/>
      <c r="E203" s="2"/>
      <c r="F203" s="2"/>
      <c r="G203" s="3">
        <f>SUM(G204)</f>
        <v>2150</v>
      </c>
    </row>
    <row r="204" spans="1:7" s="53" customFormat="1" ht="33.75" customHeight="1">
      <c r="A204" s="51"/>
      <c r="B204" s="11" t="s">
        <v>107</v>
      </c>
      <c r="C204" s="2" t="s">
        <v>255</v>
      </c>
      <c r="D204" s="2" t="s">
        <v>108</v>
      </c>
      <c r="E204" s="2"/>
      <c r="F204" s="2"/>
      <c r="G204" s="3">
        <f>SUM(G205)</f>
        <v>2150</v>
      </c>
    </row>
    <row r="205" spans="1:7" s="53" customFormat="1" ht="19.5" customHeight="1">
      <c r="A205" s="51"/>
      <c r="B205" s="11" t="s">
        <v>214</v>
      </c>
      <c r="C205" s="2" t="s">
        <v>255</v>
      </c>
      <c r="D205" s="2" t="s">
        <v>108</v>
      </c>
      <c r="E205" s="2" t="s">
        <v>44</v>
      </c>
      <c r="F205" s="2" t="s">
        <v>35</v>
      </c>
      <c r="G205" s="3">
        <v>2150</v>
      </c>
    </row>
    <row r="206" spans="1:7" s="127" customFormat="1" ht="50.25" customHeight="1">
      <c r="A206" s="124"/>
      <c r="B206" s="15" t="s">
        <v>256</v>
      </c>
      <c r="C206" s="23" t="s">
        <v>146</v>
      </c>
      <c r="D206" s="23"/>
      <c r="E206" s="23"/>
      <c r="F206" s="23"/>
      <c r="G206" s="17">
        <f>SUM(G207)</f>
        <v>625</v>
      </c>
    </row>
    <row r="207" spans="1:7" s="53" customFormat="1" ht="41.25" customHeight="1">
      <c r="A207" s="51"/>
      <c r="B207" s="12" t="s">
        <v>310</v>
      </c>
      <c r="C207" s="2" t="s">
        <v>257</v>
      </c>
      <c r="D207" s="2"/>
      <c r="E207" s="2"/>
      <c r="F207" s="2"/>
      <c r="G207" s="3">
        <f>SUM(G208)</f>
        <v>625</v>
      </c>
    </row>
    <row r="208" spans="1:7" s="53" customFormat="1" ht="33.75" customHeight="1">
      <c r="A208" s="51"/>
      <c r="B208" s="11" t="s">
        <v>107</v>
      </c>
      <c r="C208" s="2" t="s">
        <v>257</v>
      </c>
      <c r="D208" s="2" t="s">
        <v>108</v>
      </c>
      <c r="E208" s="2"/>
      <c r="F208" s="2"/>
      <c r="G208" s="3">
        <f>SUM(G209)</f>
        <v>625</v>
      </c>
    </row>
    <row r="209" spans="1:7" s="53" customFormat="1" ht="18.75" customHeight="1">
      <c r="A209" s="51"/>
      <c r="B209" s="11" t="s">
        <v>214</v>
      </c>
      <c r="C209" s="2" t="s">
        <v>257</v>
      </c>
      <c r="D209" s="2" t="s">
        <v>108</v>
      </c>
      <c r="E209" s="2" t="s">
        <v>44</v>
      </c>
      <c r="F209" s="2" t="s">
        <v>35</v>
      </c>
      <c r="G209" s="3">
        <v>625</v>
      </c>
    </row>
    <row r="210" spans="1:7" s="127" customFormat="1" ht="66" customHeight="1">
      <c r="A210" s="124"/>
      <c r="B210" s="15" t="s">
        <v>258</v>
      </c>
      <c r="C210" s="23" t="s">
        <v>147</v>
      </c>
      <c r="D210" s="23"/>
      <c r="E210" s="23"/>
      <c r="F210" s="23"/>
      <c r="G210" s="17">
        <f>SUM(G211)</f>
        <v>3753</v>
      </c>
    </row>
    <row r="211" spans="1:7" s="53" customFormat="1" ht="68.25" customHeight="1">
      <c r="A211" s="51"/>
      <c r="B211" s="11" t="s">
        <v>309</v>
      </c>
      <c r="C211" s="2" t="s">
        <v>259</v>
      </c>
      <c r="D211" s="2"/>
      <c r="E211" s="2"/>
      <c r="F211" s="2"/>
      <c r="G211" s="3">
        <f>SUM(G212+G214)</f>
        <v>3753</v>
      </c>
    </row>
    <row r="212" spans="1:7" s="53" customFormat="1" ht="33.75" customHeight="1">
      <c r="A212" s="51"/>
      <c r="B212" s="11" t="s">
        <v>107</v>
      </c>
      <c r="C212" s="2" t="s">
        <v>259</v>
      </c>
      <c r="D212" s="2" t="s">
        <v>108</v>
      </c>
      <c r="E212" s="2"/>
      <c r="F212" s="2"/>
      <c r="G212" s="3">
        <f>SUM(G213)</f>
        <v>3751</v>
      </c>
    </row>
    <row r="213" spans="1:7" s="53" customFormat="1" ht="18.75" customHeight="1">
      <c r="A213" s="51"/>
      <c r="B213" s="11" t="s">
        <v>214</v>
      </c>
      <c r="C213" s="2" t="s">
        <v>259</v>
      </c>
      <c r="D213" s="2" t="s">
        <v>108</v>
      </c>
      <c r="E213" s="2" t="s">
        <v>44</v>
      </c>
      <c r="F213" s="2" t="s">
        <v>35</v>
      </c>
      <c r="G213" s="3">
        <v>3751</v>
      </c>
    </row>
    <row r="214" spans="1:7" s="53" customFormat="1" ht="16.5" customHeight="1">
      <c r="A214" s="51"/>
      <c r="B214" s="12" t="s">
        <v>109</v>
      </c>
      <c r="C214" s="2" t="s">
        <v>259</v>
      </c>
      <c r="D214" s="2" t="s">
        <v>110</v>
      </c>
      <c r="E214" s="2"/>
      <c r="F214" s="2"/>
      <c r="G214" s="3">
        <f>SUM(G215)</f>
        <v>2</v>
      </c>
    </row>
    <row r="215" spans="1:7" s="53" customFormat="1" ht="20.25" customHeight="1">
      <c r="A215" s="51"/>
      <c r="B215" s="11" t="s">
        <v>214</v>
      </c>
      <c r="C215" s="2" t="s">
        <v>259</v>
      </c>
      <c r="D215" s="2" t="s">
        <v>110</v>
      </c>
      <c r="E215" s="2" t="s">
        <v>44</v>
      </c>
      <c r="F215" s="2" t="s">
        <v>35</v>
      </c>
      <c r="G215" s="3">
        <v>2</v>
      </c>
    </row>
    <row r="216" spans="1:7" s="127" customFormat="1" ht="60" customHeight="1">
      <c r="A216" s="124"/>
      <c r="B216" s="15" t="s">
        <v>260</v>
      </c>
      <c r="C216" s="23" t="s">
        <v>148</v>
      </c>
      <c r="D216" s="23"/>
      <c r="E216" s="23"/>
      <c r="F216" s="23"/>
      <c r="G216" s="17">
        <f>SUM(G217)</f>
        <v>2690.3</v>
      </c>
    </row>
    <row r="217" spans="1:7" s="53" customFormat="1" ht="64.5" customHeight="1">
      <c r="A217" s="51"/>
      <c r="B217" s="12" t="s">
        <v>308</v>
      </c>
      <c r="C217" s="2" t="s">
        <v>265</v>
      </c>
      <c r="D217" s="2"/>
      <c r="E217" s="2"/>
      <c r="F217" s="2"/>
      <c r="G217" s="3">
        <f>SUM(G218+G220)</f>
        <v>2690.3</v>
      </c>
    </row>
    <row r="218" spans="1:7" s="53" customFormat="1" ht="31.5" customHeight="1">
      <c r="A218" s="51"/>
      <c r="B218" s="11" t="s">
        <v>107</v>
      </c>
      <c r="C218" s="2" t="s">
        <v>265</v>
      </c>
      <c r="D218" s="2" t="s">
        <v>108</v>
      </c>
      <c r="E218" s="2"/>
      <c r="F218" s="2"/>
      <c r="G218" s="3">
        <f>SUM(G219)</f>
        <v>2688.3</v>
      </c>
    </row>
    <row r="219" spans="1:7" s="53" customFormat="1" ht="18" customHeight="1">
      <c r="A219" s="51"/>
      <c r="B219" s="11" t="s">
        <v>214</v>
      </c>
      <c r="C219" s="2" t="s">
        <v>265</v>
      </c>
      <c r="D219" s="2" t="s">
        <v>108</v>
      </c>
      <c r="E219" s="2" t="s">
        <v>44</v>
      </c>
      <c r="F219" s="2" t="s">
        <v>35</v>
      </c>
      <c r="G219" s="3">
        <v>2688.3</v>
      </c>
    </row>
    <row r="220" spans="1:7" s="53" customFormat="1" ht="18" customHeight="1">
      <c r="A220" s="51"/>
      <c r="B220" s="12" t="s">
        <v>109</v>
      </c>
      <c r="C220" s="2" t="s">
        <v>265</v>
      </c>
      <c r="D220" s="2" t="s">
        <v>110</v>
      </c>
      <c r="E220" s="2"/>
      <c r="F220" s="2"/>
      <c r="G220" s="3">
        <f>SUM(G221)</f>
        <v>2</v>
      </c>
    </row>
    <row r="221" spans="1:7" s="53" customFormat="1" ht="18" customHeight="1">
      <c r="A221" s="51"/>
      <c r="B221" s="11" t="s">
        <v>214</v>
      </c>
      <c r="C221" s="2" t="s">
        <v>265</v>
      </c>
      <c r="D221" s="2" t="s">
        <v>110</v>
      </c>
      <c r="E221" s="2" t="s">
        <v>44</v>
      </c>
      <c r="F221" s="2" t="s">
        <v>35</v>
      </c>
      <c r="G221" s="3">
        <v>2</v>
      </c>
    </row>
    <row r="222" spans="1:7" s="127" customFormat="1" ht="76.5" customHeight="1">
      <c r="A222" s="124"/>
      <c r="B222" s="15" t="s">
        <v>261</v>
      </c>
      <c r="C222" s="23" t="s">
        <v>149</v>
      </c>
      <c r="D222" s="23"/>
      <c r="E222" s="23"/>
      <c r="F222" s="23"/>
      <c r="G222" s="17">
        <f>SUM(G223)</f>
        <v>450</v>
      </c>
    </row>
    <row r="223" spans="1:7" s="53" customFormat="1" ht="87.75" customHeight="1">
      <c r="A223" s="51"/>
      <c r="B223" s="12" t="s">
        <v>307</v>
      </c>
      <c r="C223" s="2" t="s">
        <v>266</v>
      </c>
      <c r="D223" s="2"/>
      <c r="E223" s="2"/>
      <c r="F223" s="2"/>
      <c r="G223" s="3">
        <f>SUM(G224)</f>
        <v>450</v>
      </c>
    </row>
    <row r="224" spans="1:7" s="53" customFormat="1" ht="35.25" customHeight="1">
      <c r="A224" s="51"/>
      <c r="B224" s="11" t="s">
        <v>107</v>
      </c>
      <c r="C224" s="2" t="s">
        <v>266</v>
      </c>
      <c r="D224" s="2" t="s">
        <v>108</v>
      </c>
      <c r="E224" s="2"/>
      <c r="F224" s="2"/>
      <c r="G224" s="3">
        <f>SUM(G225)</f>
        <v>450</v>
      </c>
    </row>
    <row r="225" spans="1:7" s="53" customFormat="1" ht="17.25" customHeight="1">
      <c r="A225" s="51"/>
      <c r="B225" s="11" t="s">
        <v>214</v>
      </c>
      <c r="C225" s="2" t="s">
        <v>266</v>
      </c>
      <c r="D225" s="2" t="s">
        <v>108</v>
      </c>
      <c r="E225" s="2" t="s">
        <v>44</v>
      </c>
      <c r="F225" s="2" t="s">
        <v>35</v>
      </c>
      <c r="G225" s="3">
        <v>450</v>
      </c>
    </row>
    <row r="226" spans="1:7" s="127" customFormat="1" ht="60.75" customHeight="1">
      <c r="A226" s="124"/>
      <c r="B226" s="15" t="s">
        <v>262</v>
      </c>
      <c r="C226" s="23" t="s">
        <v>150</v>
      </c>
      <c r="D226" s="16"/>
      <c r="E226" s="23"/>
      <c r="F226" s="23"/>
      <c r="G226" s="17">
        <f>SUM(G227)</f>
        <v>150</v>
      </c>
    </row>
    <row r="227" spans="1:7" s="53" customFormat="1" ht="52.5" customHeight="1">
      <c r="A227" s="51"/>
      <c r="B227" s="12" t="s">
        <v>306</v>
      </c>
      <c r="C227" s="2" t="s">
        <v>267</v>
      </c>
      <c r="D227" s="2"/>
      <c r="E227" s="2"/>
      <c r="F227" s="2"/>
      <c r="G227" s="3">
        <f>SUM(G228)</f>
        <v>150</v>
      </c>
    </row>
    <row r="228" spans="1:7" s="53" customFormat="1" ht="35.25" customHeight="1">
      <c r="A228" s="51"/>
      <c r="B228" s="11" t="s">
        <v>107</v>
      </c>
      <c r="C228" s="2" t="s">
        <v>267</v>
      </c>
      <c r="D228" s="2" t="s">
        <v>108</v>
      </c>
      <c r="E228" s="2"/>
      <c r="F228" s="2"/>
      <c r="G228" s="3">
        <f>SUM(G229)</f>
        <v>150</v>
      </c>
    </row>
    <row r="229" spans="1:7" s="53" customFormat="1" ht="20.25" customHeight="1">
      <c r="A229" s="51"/>
      <c r="B229" s="11" t="s">
        <v>214</v>
      </c>
      <c r="C229" s="2" t="s">
        <v>267</v>
      </c>
      <c r="D229" s="2" t="s">
        <v>108</v>
      </c>
      <c r="E229" s="2" t="s">
        <v>44</v>
      </c>
      <c r="F229" s="2" t="s">
        <v>35</v>
      </c>
      <c r="G229" s="3">
        <v>150</v>
      </c>
    </row>
    <row r="230" spans="1:7" s="127" customFormat="1" ht="59.25" customHeight="1">
      <c r="A230" s="124"/>
      <c r="B230" s="15" t="s">
        <v>263</v>
      </c>
      <c r="C230" s="23" t="s">
        <v>151</v>
      </c>
      <c r="D230" s="23"/>
      <c r="E230" s="23"/>
      <c r="F230" s="23"/>
      <c r="G230" s="17">
        <f>SUM(G231)</f>
        <v>440</v>
      </c>
    </row>
    <row r="231" spans="1:7" s="53" customFormat="1" ht="45.75" customHeight="1">
      <c r="A231" s="51"/>
      <c r="B231" s="12" t="s">
        <v>305</v>
      </c>
      <c r="C231" s="2" t="s">
        <v>268</v>
      </c>
      <c r="D231" s="2"/>
      <c r="E231" s="2"/>
      <c r="F231" s="2"/>
      <c r="G231" s="3">
        <f>SUM(G232)</f>
        <v>440</v>
      </c>
    </row>
    <row r="232" spans="1:7" s="53" customFormat="1" ht="34.5" customHeight="1">
      <c r="A232" s="51"/>
      <c r="B232" s="11" t="s">
        <v>107</v>
      </c>
      <c r="C232" s="2" t="s">
        <v>268</v>
      </c>
      <c r="D232" s="2" t="s">
        <v>108</v>
      </c>
      <c r="E232" s="2"/>
      <c r="F232" s="2"/>
      <c r="G232" s="3">
        <f>SUM(G233)</f>
        <v>440</v>
      </c>
    </row>
    <row r="233" spans="1:7" s="53" customFormat="1" ht="18" customHeight="1">
      <c r="A233" s="51"/>
      <c r="B233" s="11" t="s">
        <v>214</v>
      </c>
      <c r="C233" s="2" t="s">
        <v>268</v>
      </c>
      <c r="D233" s="2" t="s">
        <v>108</v>
      </c>
      <c r="E233" s="2" t="s">
        <v>44</v>
      </c>
      <c r="F233" s="2" t="s">
        <v>35</v>
      </c>
      <c r="G233" s="3">
        <v>440</v>
      </c>
    </row>
    <row r="234" spans="1:7" s="127" customFormat="1" ht="63" customHeight="1">
      <c r="A234" s="124"/>
      <c r="B234" s="15" t="s">
        <v>264</v>
      </c>
      <c r="C234" s="23" t="s">
        <v>152</v>
      </c>
      <c r="D234" s="23"/>
      <c r="E234" s="23"/>
      <c r="F234" s="23"/>
      <c r="G234" s="17">
        <f>SUM(G235)</f>
        <v>50</v>
      </c>
    </row>
    <row r="235" spans="1:7" s="53" customFormat="1" ht="51.75" customHeight="1">
      <c r="A235" s="51"/>
      <c r="B235" s="12" t="s">
        <v>313</v>
      </c>
      <c r="C235" s="2" t="s">
        <v>269</v>
      </c>
      <c r="D235" s="2"/>
      <c r="E235" s="2"/>
      <c r="F235" s="2"/>
      <c r="G235" s="3">
        <f>SUM(G236)</f>
        <v>50</v>
      </c>
    </row>
    <row r="236" spans="1:7" s="53" customFormat="1" ht="34.5" customHeight="1">
      <c r="A236" s="51"/>
      <c r="B236" s="11" t="s">
        <v>107</v>
      </c>
      <c r="C236" s="2" t="s">
        <v>269</v>
      </c>
      <c r="D236" s="2" t="s">
        <v>108</v>
      </c>
      <c r="E236" s="2"/>
      <c r="F236" s="2"/>
      <c r="G236" s="3">
        <f>SUM(G237)</f>
        <v>50</v>
      </c>
    </row>
    <row r="237" spans="1:7" s="53" customFormat="1" ht="20.25" customHeight="1">
      <c r="A237" s="51"/>
      <c r="B237" s="11" t="s">
        <v>214</v>
      </c>
      <c r="C237" s="2" t="s">
        <v>269</v>
      </c>
      <c r="D237" s="2" t="s">
        <v>108</v>
      </c>
      <c r="E237" s="2" t="s">
        <v>44</v>
      </c>
      <c r="F237" s="2" t="s">
        <v>35</v>
      </c>
      <c r="G237" s="3">
        <v>50</v>
      </c>
    </row>
    <row r="238" spans="1:7" s="53" customFormat="1" ht="63" customHeight="1">
      <c r="A238" s="51"/>
      <c r="B238" s="13" t="s">
        <v>135</v>
      </c>
      <c r="C238" s="6" t="s">
        <v>136</v>
      </c>
      <c r="D238" s="6"/>
      <c r="E238" s="6" t="s">
        <v>44</v>
      </c>
      <c r="F238" s="6" t="s">
        <v>38</v>
      </c>
      <c r="G238" s="5">
        <f>SUM(G239)</f>
        <v>4300</v>
      </c>
    </row>
    <row r="239" spans="1:7" s="127" customFormat="1" ht="93" customHeight="1">
      <c r="A239" s="124"/>
      <c r="B239" s="42" t="s">
        <v>287</v>
      </c>
      <c r="C239" s="23" t="s">
        <v>137</v>
      </c>
      <c r="D239" s="23"/>
      <c r="E239" s="23"/>
      <c r="F239" s="23"/>
      <c r="G239" s="17">
        <f>SUM(G240+G243)</f>
        <v>4300</v>
      </c>
    </row>
    <row r="240" spans="1:7" s="53" customFormat="1" ht="93" customHeight="1">
      <c r="A240" s="51"/>
      <c r="B240" s="77" t="s">
        <v>314</v>
      </c>
      <c r="C240" s="2" t="s">
        <v>138</v>
      </c>
      <c r="D240" s="2"/>
      <c r="E240" s="2"/>
      <c r="F240" s="2"/>
      <c r="G240" s="3">
        <f>SUM(G241)</f>
        <v>4000</v>
      </c>
    </row>
    <row r="241" spans="1:7" s="53" customFormat="1" ht="21.75" customHeight="1">
      <c r="A241" s="51"/>
      <c r="B241" s="11" t="s">
        <v>18</v>
      </c>
      <c r="C241" s="2" t="s">
        <v>138</v>
      </c>
      <c r="D241" s="2" t="s">
        <v>139</v>
      </c>
      <c r="E241" s="2"/>
      <c r="F241" s="2"/>
      <c r="G241" s="3">
        <f>SUM(G242)</f>
        <v>4000</v>
      </c>
    </row>
    <row r="242" spans="1:7" s="53" customFormat="1" ht="21.75" customHeight="1">
      <c r="A242" s="51"/>
      <c r="B242" s="11" t="s">
        <v>12</v>
      </c>
      <c r="C242" s="2" t="s">
        <v>138</v>
      </c>
      <c r="D242" s="2" t="s">
        <v>139</v>
      </c>
      <c r="E242" s="2" t="s">
        <v>44</v>
      </c>
      <c r="F242" s="2" t="s">
        <v>38</v>
      </c>
      <c r="G242" s="3">
        <v>4000</v>
      </c>
    </row>
    <row r="243" spans="1:7" s="53" customFormat="1" ht="58.5" customHeight="1">
      <c r="A243" s="51"/>
      <c r="B243" s="12" t="s">
        <v>270</v>
      </c>
      <c r="C243" s="2" t="s">
        <v>271</v>
      </c>
      <c r="D243" s="2"/>
      <c r="E243" s="2"/>
      <c r="F243" s="2"/>
      <c r="G243" s="3">
        <f>SUM(G244)</f>
        <v>300</v>
      </c>
    </row>
    <row r="244" spans="1:7" s="53" customFormat="1" ht="40.5" customHeight="1">
      <c r="A244" s="51"/>
      <c r="B244" s="11" t="s">
        <v>107</v>
      </c>
      <c r="C244" s="2" t="s">
        <v>271</v>
      </c>
      <c r="D244" s="2" t="s">
        <v>108</v>
      </c>
      <c r="E244" s="2"/>
      <c r="F244" s="2"/>
      <c r="G244" s="3">
        <f>SUM(G245)</f>
        <v>300</v>
      </c>
    </row>
    <row r="245" spans="1:7" s="53" customFormat="1" ht="15" customHeight="1">
      <c r="A245" s="51"/>
      <c r="B245" s="11" t="s">
        <v>12</v>
      </c>
      <c r="C245" s="2" t="s">
        <v>271</v>
      </c>
      <c r="D245" s="2" t="s">
        <v>108</v>
      </c>
      <c r="E245" s="2" t="s">
        <v>44</v>
      </c>
      <c r="F245" s="2" t="s">
        <v>38</v>
      </c>
      <c r="G245" s="3">
        <v>300</v>
      </c>
    </row>
    <row r="246" spans="1:7" s="53" customFormat="1" ht="66" customHeight="1">
      <c r="A246" s="51"/>
      <c r="B246" s="43" t="s">
        <v>323</v>
      </c>
      <c r="C246" s="2" t="s">
        <v>336</v>
      </c>
      <c r="D246" s="2"/>
      <c r="E246" s="2"/>
      <c r="F246" s="2"/>
      <c r="G246" s="3">
        <f>SUM(G247)</f>
        <v>827</v>
      </c>
    </row>
    <row r="247" spans="1:7" s="53" customFormat="1" ht="96" customHeight="1">
      <c r="A247" s="51"/>
      <c r="B247" s="22" t="s">
        <v>337</v>
      </c>
      <c r="C247" s="2" t="s">
        <v>324</v>
      </c>
      <c r="D247" s="2"/>
      <c r="E247" s="2"/>
      <c r="F247" s="2"/>
      <c r="G247" s="3">
        <f>SUM(G248)</f>
        <v>827</v>
      </c>
    </row>
    <row r="248" spans="1:7" s="53" customFormat="1" ht="50.25" customHeight="1">
      <c r="A248" s="51"/>
      <c r="B248" s="11" t="s">
        <v>326</v>
      </c>
      <c r="C248" s="2" t="s">
        <v>325</v>
      </c>
      <c r="D248" s="2"/>
      <c r="E248" s="2"/>
      <c r="F248" s="2"/>
      <c r="G248" s="3">
        <f>SUM(G249)</f>
        <v>827</v>
      </c>
    </row>
    <row r="249" spans="1:7" s="53" customFormat="1" ht="40.5" customHeight="1">
      <c r="A249" s="51"/>
      <c r="B249" s="11" t="s">
        <v>107</v>
      </c>
      <c r="C249" s="2" t="s">
        <v>325</v>
      </c>
      <c r="D249" s="2" t="s">
        <v>108</v>
      </c>
      <c r="E249" s="2"/>
      <c r="F249" s="2"/>
      <c r="G249" s="3">
        <f>SUM(G250)</f>
        <v>827</v>
      </c>
    </row>
    <row r="250" spans="1:7" ht="26.25" customHeight="1">
      <c r="A250" s="126"/>
      <c r="B250" s="11" t="s">
        <v>50</v>
      </c>
      <c r="C250" s="2" t="s">
        <v>325</v>
      </c>
      <c r="D250" s="2" t="s">
        <v>108</v>
      </c>
      <c r="E250" s="2" t="s">
        <v>33</v>
      </c>
      <c r="F250" s="2" t="s">
        <v>36</v>
      </c>
      <c r="G250" s="3">
        <v>827</v>
      </c>
    </row>
    <row r="251" spans="1:7" s="123" customFormat="1" ht="40.5" customHeight="1">
      <c r="A251" s="51"/>
      <c r="B251" s="43" t="s">
        <v>103</v>
      </c>
      <c r="C251" s="6" t="s">
        <v>51</v>
      </c>
      <c r="D251" s="6"/>
      <c r="E251" s="6"/>
      <c r="F251" s="6"/>
      <c r="G251" s="5">
        <f>SUM(G252)</f>
        <v>18779.7</v>
      </c>
    </row>
    <row r="252" spans="1:7" s="123" customFormat="1" ht="46.5" customHeight="1">
      <c r="A252" s="130"/>
      <c r="B252" s="11" t="s">
        <v>126</v>
      </c>
      <c r="C252" s="2" t="s">
        <v>52</v>
      </c>
      <c r="D252" s="2"/>
      <c r="E252" s="2"/>
      <c r="F252" s="2"/>
      <c r="G252" s="3">
        <f>SUM(G253+G256+G266+G269+G272+G285+G288+G295+G300)</f>
        <v>18779.7</v>
      </c>
    </row>
    <row r="253" spans="1:7" s="53" customFormat="1" ht="35.25" customHeight="1">
      <c r="A253" s="51"/>
      <c r="B253" s="11" t="s">
        <v>57</v>
      </c>
      <c r="C253" s="2" t="s">
        <v>111</v>
      </c>
      <c r="D253" s="2"/>
      <c r="E253" s="2"/>
      <c r="F253" s="2"/>
      <c r="G253" s="3">
        <f>SUM(G254)</f>
        <v>1127.5</v>
      </c>
    </row>
    <row r="254" spans="1:7" s="53" customFormat="1" ht="36.75" customHeight="1">
      <c r="A254" s="51"/>
      <c r="B254" s="11" t="s">
        <v>105</v>
      </c>
      <c r="C254" s="2" t="s">
        <v>111</v>
      </c>
      <c r="D254" s="2" t="s">
        <v>106</v>
      </c>
      <c r="E254" s="2"/>
      <c r="F254" s="2"/>
      <c r="G254" s="3">
        <f>SUM(G255)</f>
        <v>1127.5</v>
      </c>
    </row>
    <row r="255" spans="1:7" s="123" customFormat="1" ht="19.5" customHeight="1">
      <c r="A255" s="130"/>
      <c r="B255" s="11" t="s">
        <v>50</v>
      </c>
      <c r="C255" s="2" t="s">
        <v>111</v>
      </c>
      <c r="D255" s="2" t="s">
        <v>106</v>
      </c>
      <c r="E255" s="2" t="s">
        <v>33</v>
      </c>
      <c r="F255" s="2" t="s">
        <v>36</v>
      </c>
      <c r="G255" s="3">
        <v>1127.5</v>
      </c>
    </row>
    <row r="256" spans="1:7" s="53" customFormat="1" ht="30" customHeight="1">
      <c r="A256" s="51"/>
      <c r="B256" s="11" t="s">
        <v>53</v>
      </c>
      <c r="C256" s="2" t="s">
        <v>54</v>
      </c>
      <c r="D256" s="2"/>
      <c r="E256" s="2"/>
      <c r="F256" s="2"/>
      <c r="G256" s="3">
        <f>SUM(G257+G260+G263)</f>
        <v>11304.1</v>
      </c>
    </row>
    <row r="257" spans="1:7" s="53" customFormat="1" ht="29.25" customHeight="1">
      <c r="A257" s="51"/>
      <c r="B257" s="11" t="s">
        <v>105</v>
      </c>
      <c r="C257" s="2" t="s">
        <v>54</v>
      </c>
      <c r="D257" s="2" t="s">
        <v>106</v>
      </c>
      <c r="E257" s="2"/>
      <c r="F257" s="2"/>
      <c r="G257" s="3">
        <f>SUM(G258+G259)</f>
        <v>7032.1</v>
      </c>
    </row>
    <row r="258" spans="1:7" s="53" customFormat="1" ht="29.25" customHeight="1">
      <c r="A258" s="51"/>
      <c r="B258" s="11" t="s">
        <v>53</v>
      </c>
      <c r="C258" s="2" t="s">
        <v>54</v>
      </c>
      <c r="D258" s="2" t="s">
        <v>106</v>
      </c>
      <c r="E258" s="2" t="s">
        <v>33</v>
      </c>
      <c r="F258" s="2" t="s">
        <v>35</v>
      </c>
      <c r="G258" s="3">
        <v>12</v>
      </c>
    </row>
    <row r="259" spans="1:7" s="123" customFormat="1" ht="23.25" customHeight="1">
      <c r="A259" s="130"/>
      <c r="B259" s="11" t="s">
        <v>50</v>
      </c>
      <c r="C259" s="2" t="s">
        <v>54</v>
      </c>
      <c r="D259" s="2" t="s">
        <v>106</v>
      </c>
      <c r="E259" s="2" t="s">
        <v>33</v>
      </c>
      <c r="F259" s="2" t="s">
        <v>36</v>
      </c>
      <c r="G259" s="3">
        <v>7020.1</v>
      </c>
    </row>
    <row r="260" spans="1:7" s="123" customFormat="1" ht="37.5" customHeight="1">
      <c r="A260" s="130"/>
      <c r="B260" s="11" t="s">
        <v>107</v>
      </c>
      <c r="C260" s="2" t="s">
        <v>54</v>
      </c>
      <c r="D260" s="2" t="s">
        <v>108</v>
      </c>
      <c r="E260" s="2"/>
      <c r="F260" s="2"/>
      <c r="G260" s="3">
        <f>SUM(G261+G262)</f>
        <v>4246.5</v>
      </c>
    </row>
    <row r="261" spans="1:7" s="123" customFormat="1" ht="44.25" customHeight="1">
      <c r="A261" s="130"/>
      <c r="B261" s="11" t="s">
        <v>284</v>
      </c>
      <c r="C261" s="2" t="s">
        <v>54</v>
      </c>
      <c r="D261" s="2" t="s">
        <v>108</v>
      </c>
      <c r="E261" s="2" t="s">
        <v>33</v>
      </c>
      <c r="F261" s="2" t="s">
        <v>35</v>
      </c>
      <c r="G261" s="3">
        <v>1067.5</v>
      </c>
    </row>
    <row r="262" spans="1:7" s="53" customFormat="1" ht="22.5" customHeight="1">
      <c r="A262" s="51"/>
      <c r="B262" s="11" t="s">
        <v>50</v>
      </c>
      <c r="C262" s="2" t="s">
        <v>54</v>
      </c>
      <c r="D262" s="2" t="s">
        <v>108</v>
      </c>
      <c r="E262" s="2" t="s">
        <v>33</v>
      </c>
      <c r="F262" s="2" t="s">
        <v>36</v>
      </c>
      <c r="G262" s="3">
        <v>3179</v>
      </c>
    </row>
    <row r="263" spans="1:7" s="123" customFormat="1" ht="18" customHeight="1">
      <c r="A263" s="130"/>
      <c r="B263" s="11" t="s">
        <v>109</v>
      </c>
      <c r="C263" s="2" t="s">
        <v>54</v>
      </c>
      <c r="D263" s="2" t="s">
        <v>110</v>
      </c>
      <c r="E263" s="2"/>
      <c r="F263" s="2"/>
      <c r="G263" s="3">
        <f>SUM(G264+G265)</f>
        <v>25.5</v>
      </c>
    </row>
    <row r="264" spans="1:7" s="123" customFormat="1" ht="49.5" customHeight="1">
      <c r="A264" s="130"/>
      <c r="B264" s="11" t="s">
        <v>285</v>
      </c>
      <c r="C264" s="2" t="s">
        <v>54</v>
      </c>
      <c r="D264" s="2" t="s">
        <v>110</v>
      </c>
      <c r="E264" s="2" t="s">
        <v>33</v>
      </c>
      <c r="F264" s="2" t="s">
        <v>35</v>
      </c>
      <c r="G264" s="3">
        <v>19</v>
      </c>
    </row>
    <row r="265" spans="1:7" s="123" customFormat="1" ht="18" customHeight="1">
      <c r="A265" s="130"/>
      <c r="B265" s="11" t="s">
        <v>50</v>
      </c>
      <c r="C265" s="2" t="s">
        <v>54</v>
      </c>
      <c r="D265" s="2" t="s">
        <v>110</v>
      </c>
      <c r="E265" s="2" t="s">
        <v>33</v>
      </c>
      <c r="F265" s="2" t="s">
        <v>36</v>
      </c>
      <c r="G265" s="3">
        <v>6.5</v>
      </c>
    </row>
    <row r="266" spans="1:7" s="123" customFormat="1" ht="29.25" customHeight="1">
      <c r="A266" s="130"/>
      <c r="B266" s="78" t="s">
        <v>283</v>
      </c>
      <c r="C266" s="2" t="s">
        <v>65</v>
      </c>
      <c r="D266" s="2"/>
      <c r="E266" s="2"/>
      <c r="F266" s="2"/>
      <c r="G266" s="3">
        <f>SUM(G267)</f>
        <v>240</v>
      </c>
    </row>
    <row r="267" spans="1:7" s="123" customFormat="1" ht="30" customHeight="1">
      <c r="A267" s="130"/>
      <c r="B267" s="11" t="s">
        <v>107</v>
      </c>
      <c r="C267" s="2" t="s">
        <v>65</v>
      </c>
      <c r="D267" s="2" t="s">
        <v>108</v>
      </c>
      <c r="E267" s="2"/>
      <c r="F267" s="2"/>
      <c r="G267" s="3">
        <f>SUM(G268)</f>
        <v>240</v>
      </c>
    </row>
    <row r="268" spans="1:7" s="123" customFormat="1" ht="43.5" customHeight="1">
      <c r="A268" s="130"/>
      <c r="B268" s="11" t="s">
        <v>285</v>
      </c>
      <c r="C268" s="2" t="s">
        <v>65</v>
      </c>
      <c r="D268" s="2" t="s">
        <v>108</v>
      </c>
      <c r="E268" s="2" t="s">
        <v>33</v>
      </c>
      <c r="F268" s="2" t="s">
        <v>35</v>
      </c>
      <c r="G268" s="3">
        <v>240</v>
      </c>
    </row>
    <row r="269" spans="1:7" s="123" customFormat="1" ht="31.5" customHeight="1">
      <c r="A269" s="130"/>
      <c r="B269" s="78" t="s">
        <v>322</v>
      </c>
      <c r="C269" s="2" t="s">
        <v>320</v>
      </c>
      <c r="D269" s="2"/>
      <c r="E269" s="2"/>
      <c r="F269" s="2"/>
      <c r="G269" s="3">
        <f>SUM(G270)</f>
        <v>967</v>
      </c>
    </row>
    <row r="270" spans="1:7" s="123" customFormat="1" ht="16.5" customHeight="1">
      <c r="A270" s="130"/>
      <c r="B270" s="26" t="s">
        <v>159</v>
      </c>
      <c r="C270" s="2" t="s">
        <v>320</v>
      </c>
      <c r="D270" s="2" t="s">
        <v>160</v>
      </c>
      <c r="E270" s="2"/>
      <c r="F270" s="2"/>
      <c r="G270" s="3">
        <f>SUM(G271)</f>
        <v>967</v>
      </c>
    </row>
    <row r="271" spans="1:7" s="123" customFormat="1" ht="17.25" customHeight="1">
      <c r="A271" s="130"/>
      <c r="B271" s="102" t="s">
        <v>318</v>
      </c>
      <c r="C271" s="2" t="s">
        <v>320</v>
      </c>
      <c r="D271" s="2" t="s">
        <v>160</v>
      </c>
      <c r="E271" s="2" t="s">
        <v>46</v>
      </c>
      <c r="F271" s="2" t="s">
        <v>36</v>
      </c>
      <c r="G271" s="3">
        <v>967</v>
      </c>
    </row>
    <row r="272" spans="1:7" s="53" customFormat="1" ht="34.5" customHeight="1">
      <c r="A272" s="51"/>
      <c r="B272" s="11" t="s">
        <v>112</v>
      </c>
      <c r="C272" s="2" t="s">
        <v>113</v>
      </c>
      <c r="D272" s="6"/>
      <c r="E272" s="2"/>
      <c r="F272" s="2"/>
      <c r="G272" s="3">
        <f>SUM(G273+G281+G283)</f>
        <v>3839.4999999999995</v>
      </c>
    </row>
    <row r="273" spans="1:7" s="53" customFormat="1" ht="32.25" customHeight="1">
      <c r="A273" s="51"/>
      <c r="B273" s="11" t="s">
        <v>56</v>
      </c>
      <c r="C273" s="2" t="s">
        <v>113</v>
      </c>
      <c r="D273" s="2" t="s">
        <v>108</v>
      </c>
      <c r="E273" s="2"/>
      <c r="F273" s="2"/>
      <c r="G273" s="3">
        <f>SUM(G274+G275+G276+G277+G278+G279+G280)</f>
        <v>3719.4999999999995</v>
      </c>
    </row>
    <row r="274" spans="1:7" s="123" customFormat="1" ht="19.5" customHeight="1">
      <c r="A274" s="130"/>
      <c r="B274" s="11" t="s">
        <v>81</v>
      </c>
      <c r="C274" s="2" t="s">
        <v>113</v>
      </c>
      <c r="D274" s="2" t="s">
        <v>108</v>
      </c>
      <c r="E274" s="2" t="s">
        <v>33</v>
      </c>
      <c r="F274" s="2" t="s">
        <v>45</v>
      </c>
      <c r="G274" s="3">
        <v>100</v>
      </c>
    </row>
    <row r="275" spans="1:7" s="53" customFormat="1" ht="19.5" customHeight="1">
      <c r="A275" s="51"/>
      <c r="B275" s="11" t="s">
        <v>60</v>
      </c>
      <c r="C275" s="2" t="s">
        <v>113</v>
      </c>
      <c r="D275" s="20" t="s">
        <v>108</v>
      </c>
      <c r="E275" s="2" t="s">
        <v>33</v>
      </c>
      <c r="F275" s="2" t="s">
        <v>39</v>
      </c>
      <c r="G275" s="3">
        <v>1479.6</v>
      </c>
    </row>
    <row r="276" spans="1:7" ht="35.25" customHeight="1">
      <c r="A276" s="126"/>
      <c r="B276" s="11" t="s">
        <v>20</v>
      </c>
      <c r="C276" s="2" t="s">
        <v>113</v>
      </c>
      <c r="D276" s="2" t="s">
        <v>108</v>
      </c>
      <c r="E276" s="2" t="s">
        <v>35</v>
      </c>
      <c r="F276" s="2" t="s">
        <v>42</v>
      </c>
      <c r="G276" s="3">
        <v>123.8</v>
      </c>
    </row>
    <row r="277" spans="1:7" s="53" customFormat="1" ht="18.75" customHeight="1">
      <c r="A277" s="51"/>
      <c r="B277" s="11" t="s">
        <v>67</v>
      </c>
      <c r="C277" s="2" t="s">
        <v>113</v>
      </c>
      <c r="D277" s="2" t="s">
        <v>108</v>
      </c>
      <c r="E277" s="2" t="s">
        <v>36</v>
      </c>
      <c r="F277" s="2" t="s">
        <v>43</v>
      </c>
      <c r="G277" s="3">
        <v>850</v>
      </c>
    </row>
    <row r="278" spans="1:7" s="53" customFormat="1" ht="18.75" customHeight="1">
      <c r="A278" s="51"/>
      <c r="B278" s="11" t="s">
        <v>12</v>
      </c>
      <c r="C278" s="2" t="s">
        <v>113</v>
      </c>
      <c r="D278" s="2" t="s">
        <v>108</v>
      </c>
      <c r="E278" s="2" t="s">
        <v>44</v>
      </c>
      <c r="F278" s="2" t="s">
        <v>38</v>
      </c>
      <c r="G278" s="3">
        <v>100</v>
      </c>
    </row>
    <row r="279" spans="1:7" s="53" customFormat="1" ht="18.75" customHeight="1">
      <c r="A279" s="51"/>
      <c r="B279" s="11" t="s">
        <v>85</v>
      </c>
      <c r="C279" s="2" t="s">
        <v>113</v>
      </c>
      <c r="D279" s="2" t="s">
        <v>108</v>
      </c>
      <c r="E279" s="2" t="s">
        <v>44</v>
      </c>
      <c r="F279" s="2" t="s">
        <v>35</v>
      </c>
      <c r="G279" s="3">
        <v>5</v>
      </c>
    </row>
    <row r="280" spans="1:7" ht="18.75" customHeight="1" thickBot="1">
      <c r="A280" s="131"/>
      <c r="B280" s="46" t="s">
        <v>21</v>
      </c>
      <c r="C280" s="2" t="s">
        <v>113</v>
      </c>
      <c r="D280" s="2" t="s">
        <v>108</v>
      </c>
      <c r="E280" s="2" t="s">
        <v>43</v>
      </c>
      <c r="F280" s="2" t="s">
        <v>38</v>
      </c>
      <c r="G280" s="3">
        <v>1061.1</v>
      </c>
    </row>
    <row r="281" spans="1:7" ht="20.25" customHeight="1">
      <c r="A281" s="52"/>
      <c r="B281" s="11" t="s">
        <v>74</v>
      </c>
      <c r="C281" s="2" t="s">
        <v>113</v>
      </c>
      <c r="D281" s="2" t="s">
        <v>75</v>
      </c>
      <c r="E281" s="2"/>
      <c r="F281" s="2"/>
      <c r="G281" s="3">
        <f>SUM(G282)</f>
        <v>20</v>
      </c>
    </row>
    <row r="282" spans="1:7" ht="40.5" customHeight="1">
      <c r="A282" s="52"/>
      <c r="B282" s="11" t="s">
        <v>91</v>
      </c>
      <c r="C282" s="2" t="s">
        <v>113</v>
      </c>
      <c r="D282" s="2" t="s">
        <v>75</v>
      </c>
      <c r="E282" s="2" t="s">
        <v>39</v>
      </c>
      <c r="F282" s="2" t="s">
        <v>33</v>
      </c>
      <c r="G282" s="3">
        <v>20</v>
      </c>
    </row>
    <row r="283" spans="1:7" s="53" customFormat="1" ht="27" customHeight="1">
      <c r="A283" s="51"/>
      <c r="B283" s="11" t="s">
        <v>71</v>
      </c>
      <c r="C283" s="2" t="s">
        <v>113</v>
      </c>
      <c r="D283" s="2" t="s">
        <v>72</v>
      </c>
      <c r="E283" s="2"/>
      <c r="F283" s="2"/>
      <c r="G283" s="3">
        <f>SUM(G284)</f>
        <v>100</v>
      </c>
    </row>
    <row r="284" spans="1:7" s="123" customFormat="1" ht="24" customHeight="1">
      <c r="A284" s="130"/>
      <c r="B284" s="11" t="s">
        <v>216</v>
      </c>
      <c r="C284" s="2" t="s">
        <v>113</v>
      </c>
      <c r="D284" s="2" t="s">
        <v>72</v>
      </c>
      <c r="E284" s="2" t="s">
        <v>33</v>
      </c>
      <c r="F284" s="2" t="s">
        <v>37</v>
      </c>
      <c r="G284" s="3">
        <v>100</v>
      </c>
    </row>
    <row r="285" spans="1:7" ht="19.5" customHeight="1">
      <c r="A285" s="126"/>
      <c r="B285" s="11" t="s">
        <v>172</v>
      </c>
      <c r="C285" s="2" t="s">
        <v>315</v>
      </c>
      <c r="D285" s="6"/>
      <c r="E285" s="2"/>
      <c r="F285" s="2"/>
      <c r="G285" s="3">
        <f>SUM(G286)</f>
        <v>333.9</v>
      </c>
    </row>
    <row r="286" spans="1:7" ht="24" customHeight="1">
      <c r="A286" s="126"/>
      <c r="B286" s="11" t="s">
        <v>170</v>
      </c>
      <c r="C286" s="2" t="s">
        <v>315</v>
      </c>
      <c r="D286" s="2" t="s">
        <v>171</v>
      </c>
      <c r="E286" s="2"/>
      <c r="F286" s="2"/>
      <c r="G286" s="3">
        <f>SUM(G287)</f>
        <v>333.9</v>
      </c>
    </row>
    <row r="287" spans="1:7" s="123" customFormat="1" ht="18" customHeight="1">
      <c r="A287" s="130"/>
      <c r="B287" s="11" t="s">
        <v>3</v>
      </c>
      <c r="C287" s="2" t="s">
        <v>315</v>
      </c>
      <c r="D287" s="2" t="s">
        <v>171</v>
      </c>
      <c r="E287" s="2" t="s">
        <v>41</v>
      </c>
      <c r="F287" s="2" t="s">
        <v>33</v>
      </c>
      <c r="G287" s="3">
        <v>333.9</v>
      </c>
    </row>
    <row r="288" spans="1:7" s="53" customFormat="1" ht="98.25" customHeight="1">
      <c r="A288" s="51"/>
      <c r="B288" s="26" t="s">
        <v>9</v>
      </c>
      <c r="C288" s="2" t="s">
        <v>76</v>
      </c>
      <c r="D288" s="20"/>
      <c r="E288" s="2"/>
      <c r="F288" s="2"/>
      <c r="G288" s="3">
        <f>SUM(G289+G292)</f>
        <v>148.4</v>
      </c>
    </row>
    <row r="289" spans="1:7" s="53" customFormat="1" ht="51" customHeight="1">
      <c r="A289" s="51"/>
      <c r="B289" s="26" t="s">
        <v>48</v>
      </c>
      <c r="C289" s="20" t="s">
        <v>77</v>
      </c>
      <c r="D289" s="20"/>
      <c r="E289" s="20"/>
      <c r="F289" s="20"/>
      <c r="G289" s="3">
        <f>SUM(G290)</f>
        <v>122.8</v>
      </c>
    </row>
    <row r="290" spans="1:7" s="53" customFormat="1" ht="21.75" customHeight="1">
      <c r="A290" s="51"/>
      <c r="B290" s="26" t="s">
        <v>8</v>
      </c>
      <c r="C290" s="20" t="s">
        <v>77</v>
      </c>
      <c r="D290" s="2" t="s">
        <v>30</v>
      </c>
      <c r="E290" s="2"/>
      <c r="F290" s="2"/>
      <c r="G290" s="3">
        <f>SUM(G291)</f>
        <v>122.8</v>
      </c>
    </row>
    <row r="291" spans="1:7" s="123" customFormat="1" ht="27" customHeight="1">
      <c r="A291" s="130"/>
      <c r="B291" s="11" t="s">
        <v>50</v>
      </c>
      <c r="C291" s="20" t="s">
        <v>77</v>
      </c>
      <c r="D291" s="2" t="s">
        <v>30</v>
      </c>
      <c r="E291" s="2" t="s">
        <v>33</v>
      </c>
      <c r="F291" s="2" t="s">
        <v>36</v>
      </c>
      <c r="G291" s="3">
        <v>122.8</v>
      </c>
    </row>
    <row r="292" spans="1:7" s="123" customFormat="1" ht="54" customHeight="1">
      <c r="A292" s="130"/>
      <c r="B292" s="26" t="s">
        <v>94</v>
      </c>
      <c r="C292" s="20" t="s">
        <v>79</v>
      </c>
      <c r="D292" s="20"/>
      <c r="E292" s="2"/>
      <c r="F292" s="2"/>
      <c r="G292" s="3">
        <f>SUM(G293)</f>
        <v>25.6</v>
      </c>
    </row>
    <row r="293" spans="1:7" s="123" customFormat="1" ht="19.5" customHeight="1">
      <c r="A293" s="130"/>
      <c r="B293" s="26" t="s">
        <v>8</v>
      </c>
      <c r="C293" s="20" t="s">
        <v>79</v>
      </c>
      <c r="D293" s="20" t="s">
        <v>30</v>
      </c>
      <c r="E293" s="2"/>
      <c r="F293" s="2"/>
      <c r="G293" s="3">
        <f>SUM(G294)</f>
        <v>25.6</v>
      </c>
    </row>
    <row r="294" spans="1:7" s="123" customFormat="1" ht="48.75" customHeight="1">
      <c r="A294" s="130"/>
      <c r="B294" s="11" t="s">
        <v>215</v>
      </c>
      <c r="C294" s="20" t="s">
        <v>79</v>
      </c>
      <c r="D294" s="20" t="s">
        <v>30</v>
      </c>
      <c r="E294" s="2" t="s">
        <v>33</v>
      </c>
      <c r="F294" s="2" t="s">
        <v>35</v>
      </c>
      <c r="G294" s="3">
        <v>25.6</v>
      </c>
    </row>
    <row r="295" spans="1:7" s="53" customFormat="1" ht="35.25" customHeight="1">
      <c r="A295" s="51"/>
      <c r="B295" s="11" t="s">
        <v>26</v>
      </c>
      <c r="C295" s="20" t="s">
        <v>82</v>
      </c>
      <c r="D295" s="20"/>
      <c r="E295" s="2"/>
      <c r="F295" s="2"/>
      <c r="G295" s="3">
        <f>SUM(G296+G298)</f>
        <v>306.2</v>
      </c>
    </row>
    <row r="296" spans="1:7" s="53" customFormat="1" ht="39" customHeight="1">
      <c r="A296" s="51"/>
      <c r="B296" s="11" t="s">
        <v>105</v>
      </c>
      <c r="C296" s="20" t="s">
        <v>82</v>
      </c>
      <c r="D296" s="20" t="s">
        <v>106</v>
      </c>
      <c r="E296" s="2"/>
      <c r="F296" s="2"/>
      <c r="G296" s="3">
        <f>SUM(G297)</f>
        <v>301.3</v>
      </c>
    </row>
    <row r="297" spans="1:7" s="53" customFormat="1" ht="24.75" customHeight="1">
      <c r="A297" s="51"/>
      <c r="B297" s="11" t="s">
        <v>24</v>
      </c>
      <c r="C297" s="20" t="s">
        <v>82</v>
      </c>
      <c r="D297" s="20" t="s">
        <v>106</v>
      </c>
      <c r="E297" s="2" t="s">
        <v>38</v>
      </c>
      <c r="F297" s="2" t="s">
        <v>35</v>
      </c>
      <c r="G297" s="3">
        <v>301.3</v>
      </c>
    </row>
    <row r="298" spans="1:7" s="53" customFormat="1" ht="37.5" customHeight="1">
      <c r="A298" s="51"/>
      <c r="B298" s="11" t="s">
        <v>107</v>
      </c>
      <c r="C298" s="20" t="s">
        <v>82</v>
      </c>
      <c r="D298" s="20" t="s">
        <v>108</v>
      </c>
      <c r="E298" s="2"/>
      <c r="F298" s="2"/>
      <c r="G298" s="3">
        <f>SUM(G299)</f>
        <v>4.9</v>
      </c>
    </row>
    <row r="299" spans="1:7" s="53" customFormat="1" ht="21" customHeight="1">
      <c r="A299" s="51"/>
      <c r="B299" s="11" t="s">
        <v>24</v>
      </c>
      <c r="C299" s="20" t="s">
        <v>82</v>
      </c>
      <c r="D299" s="20" t="s">
        <v>108</v>
      </c>
      <c r="E299" s="2" t="s">
        <v>38</v>
      </c>
      <c r="F299" s="2" t="s">
        <v>35</v>
      </c>
      <c r="G299" s="3">
        <v>4.9</v>
      </c>
    </row>
    <row r="300" spans="1:7" s="53" customFormat="1" ht="35.25" customHeight="1">
      <c r="A300" s="51"/>
      <c r="B300" s="11" t="s">
        <v>80</v>
      </c>
      <c r="C300" s="2" t="s">
        <v>58</v>
      </c>
      <c r="D300" s="2"/>
      <c r="E300" s="2"/>
      <c r="F300" s="2"/>
      <c r="G300" s="3">
        <f>SUM(G301+G302+G304)</f>
        <v>513.1</v>
      </c>
    </row>
    <row r="301" spans="1:7" s="53" customFormat="1" ht="30" customHeight="1">
      <c r="A301" s="51"/>
      <c r="B301" s="11" t="s">
        <v>105</v>
      </c>
      <c r="C301" s="2" t="s">
        <v>58</v>
      </c>
      <c r="D301" s="2" t="s">
        <v>106</v>
      </c>
      <c r="E301" s="2"/>
      <c r="F301" s="2"/>
      <c r="G301" s="3">
        <f>SUM(G303)</f>
        <v>476.2</v>
      </c>
    </row>
    <row r="302" spans="1:7" s="53" customFormat="1" ht="39.75" customHeight="1" hidden="1">
      <c r="A302" s="51"/>
      <c r="B302" s="11" t="s">
        <v>107</v>
      </c>
      <c r="C302" s="2" t="s">
        <v>58</v>
      </c>
      <c r="D302" s="2" t="s">
        <v>55</v>
      </c>
      <c r="E302" s="2" t="s">
        <v>33</v>
      </c>
      <c r="F302" s="2" t="s">
        <v>36</v>
      </c>
      <c r="G302" s="3"/>
    </row>
    <row r="303" spans="1:7" s="53" customFormat="1" ht="21.75" customHeight="1">
      <c r="A303" s="51"/>
      <c r="B303" s="11" t="s">
        <v>50</v>
      </c>
      <c r="C303" s="2" t="s">
        <v>58</v>
      </c>
      <c r="D303" s="2" t="s">
        <v>106</v>
      </c>
      <c r="E303" s="2" t="s">
        <v>33</v>
      </c>
      <c r="F303" s="2" t="s">
        <v>39</v>
      </c>
      <c r="G303" s="3">
        <v>476.2</v>
      </c>
    </row>
    <row r="304" spans="1:7" s="53" customFormat="1" ht="36" customHeight="1">
      <c r="A304" s="51"/>
      <c r="B304" s="11" t="s">
        <v>56</v>
      </c>
      <c r="C304" s="2" t="s">
        <v>58</v>
      </c>
      <c r="D304" s="20" t="s">
        <v>108</v>
      </c>
      <c r="E304" s="2"/>
      <c r="F304" s="2"/>
      <c r="G304" s="3">
        <f>SUM(G305)</f>
        <v>36.9</v>
      </c>
    </row>
    <row r="305" spans="1:7" s="53" customFormat="1" ht="19.5" customHeight="1">
      <c r="A305" s="51"/>
      <c r="B305" s="11" t="s">
        <v>50</v>
      </c>
      <c r="C305" s="2" t="s">
        <v>58</v>
      </c>
      <c r="D305" s="20" t="s">
        <v>108</v>
      </c>
      <c r="E305" s="2" t="s">
        <v>33</v>
      </c>
      <c r="F305" s="2" t="s">
        <v>39</v>
      </c>
      <c r="G305" s="3">
        <v>36.9</v>
      </c>
    </row>
    <row r="306" spans="1:6" ht="19.5" customHeight="1">
      <c r="A306" s="52"/>
      <c r="B306" s="47"/>
      <c r="C306" s="48"/>
      <c r="D306" s="48"/>
      <c r="E306" s="48"/>
      <c r="F306" s="48"/>
    </row>
    <row r="307" spans="1:6" ht="19.5" customHeight="1">
      <c r="A307" s="52"/>
      <c r="B307" s="47"/>
      <c r="C307" s="48"/>
      <c r="D307" s="48"/>
      <c r="E307" s="48"/>
      <c r="F307" s="48"/>
    </row>
    <row r="308" spans="1:6" ht="19.5" customHeight="1">
      <c r="A308" s="52"/>
      <c r="B308" s="47"/>
      <c r="C308" s="48"/>
      <c r="D308" s="48"/>
      <c r="E308" s="48"/>
      <c r="F308" s="48"/>
    </row>
    <row r="309" spans="1:6" ht="19.5" customHeight="1">
      <c r="A309" s="52"/>
      <c r="B309" s="47"/>
      <c r="C309" s="48"/>
      <c r="D309" s="48"/>
      <c r="E309" s="48"/>
      <c r="F309" s="48"/>
    </row>
    <row r="310" spans="1:6" ht="19.5" customHeight="1">
      <c r="A310" s="52"/>
      <c r="B310" s="47"/>
      <c r="C310" s="48"/>
      <c r="D310" s="48"/>
      <c r="E310" s="48"/>
      <c r="F310" s="48"/>
    </row>
    <row r="311" spans="1:6" ht="19.5" customHeight="1">
      <c r="A311" s="52"/>
      <c r="B311" s="47"/>
      <c r="C311" s="48"/>
      <c r="D311" s="48"/>
      <c r="E311" s="48"/>
      <c r="F311" s="48"/>
    </row>
    <row r="312" spans="1:6" ht="19.5" customHeight="1">
      <c r="A312" s="52"/>
      <c r="B312" s="47"/>
      <c r="C312" s="48"/>
      <c r="D312" s="48"/>
      <c r="E312" s="48"/>
      <c r="F312" s="48"/>
    </row>
    <row r="313" spans="1:6" ht="19.5" customHeight="1">
      <c r="A313" s="52"/>
      <c r="B313" s="47"/>
      <c r="C313" s="48"/>
      <c r="D313" s="48"/>
      <c r="E313" s="48"/>
      <c r="F313" s="48"/>
    </row>
    <row r="314" spans="1:6" ht="19.5" customHeight="1">
      <c r="A314" s="52"/>
      <c r="B314" s="47"/>
      <c r="C314" s="48"/>
      <c r="D314" s="48"/>
      <c r="E314" s="48"/>
      <c r="F314" s="48"/>
    </row>
    <row r="315" spans="1:6" ht="19.5" customHeight="1">
      <c r="A315" s="52"/>
      <c r="B315" s="47"/>
      <c r="C315" s="48"/>
      <c r="D315" s="48"/>
      <c r="E315" s="48"/>
      <c r="F315" s="48"/>
    </row>
    <row r="316" spans="1:6" ht="19.5" customHeight="1">
      <c r="A316" s="52"/>
      <c r="B316" s="47"/>
      <c r="C316" s="48"/>
      <c r="D316" s="48"/>
      <c r="E316" s="48"/>
      <c r="F316" s="48"/>
    </row>
    <row r="317" spans="1:6" ht="19.5" customHeight="1">
      <c r="A317" s="52"/>
      <c r="B317" s="47"/>
      <c r="C317" s="48"/>
      <c r="D317" s="48"/>
      <c r="E317" s="48"/>
      <c r="F317" s="48"/>
    </row>
    <row r="318" spans="1:6" ht="19.5" customHeight="1">
      <c r="A318" s="52"/>
      <c r="B318" s="47"/>
      <c r="C318" s="48"/>
      <c r="D318" s="48"/>
      <c r="E318" s="48"/>
      <c r="F318" s="48"/>
    </row>
    <row r="319" spans="1:6" ht="19.5" customHeight="1">
      <c r="A319" s="52"/>
      <c r="B319" s="47"/>
      <c r="C319" s="48"/>
      <c r="D319" s="48"/>
      <c r="E319" s="48"/>
      <c r="F319" s="48"/>
    </row>
    <row r="320" spans="1:6" ht="19.5" customHeight="1">
      <c r="A320" s="52"/>
      <c r="B320" s="47"/>
      <c r="C320" s="48"/>
      <c r="D320" s="48"/>
      <c r="E320" s="48"/>
      <c r="F320" s="48"/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1"/>
  <sheetViews>
    <sheetView zoomScalePageLayoutView="0" workbookViewId="0" topLeftCell="B1">
      <selection activeCell="B101" sqref="B101"/>
    </sheetView>
  </sheetViews>
  <sheetFormatPr defaultColWidth="8.7109375" defaultRowHeight="19.5" customHeight="1"/>
  <cols>
    <col min="1" max="1" width="4.8515625" style="21" hidden="1" customWidth="1"/>
    <col min="2" max="2" width="53.421875" style="59" customWidth="1"/>
    <col min="3" max="4" width="6.28125" style="32" customWidth="1"/>
    <col min="5" max="5" width="10.140625" style="32" customWidth="1"/>
    <col min="6" max="6" width="6.421875" style="32" customWidth="1"/>
    <col min="7" max="7" width="12.28125" style="21" customWidth="1"/>
    <col min="8" max="16384" width="8.7109375" style="21" customWidth="1"/>
  </cols>
  <sheetData>
    <row r="1" spans="2:8" s="99" customFormat="1" ht="19.5" customHeight="1">
      <c r="B1" s="100"/>
      <c r="E1" s="134" t="s">
        <v>104</v>
      </c>
      <c r="F1" s="142"/>
      <c r="G1" s="143"/>
      <c r="H1" s="81"/>
    </row>
    <row r="2" spans="2:8" s="99" customFormat="1" ht="19.5" customHeight="1">
      <c r="B2" s="58" t="s">
        <v>10</v>
      </c>
      <c r="C2" s="141" t="s">
        <v>19</v>
      </c>
      <c r="D2" s="140"/>
      <c r="E2" s="140"/>
      <c r="F2" s="140"/>
      <c r="G2" s="140"/>
      <c r="H2" s="81"/>
    </row>
    <row r="3" spans="2:8" s="99" customFormat="1" ht="17.25" customHeight="1">
      <c r="B3" s="58"/>
      <c r="C3" s="141" t="s">
        <v>47</v>
      </c>
      <c r="D3" s="140"/>
      <c r="E3" s="140"/>
      <c r="F3" s="140"/>
      <c r="G3" s="140"/>
      <c r="H3" s="81"/>
    </row>
    <row r="4" spans="2:8" s="99" customFormat="1" ht="17.25" customHeight="1">
      <c r="B4" s="58"/>
      <c r="C4" s="137" t="s">
        <v>15</v>
      </c>
      <c r="D4" s="140"/>
      <c r="E4" s="140"/>
      <c r="F4" s="140"/>
      <c r="G4" s="140"/>
      <c r="H4" s="81"/>
    </row>
    <row r="5" spans="2:8" s="99" customFormat="1" ht="17.25" customHeight="1">
      <c r="B5" s="58"/>
      <c r="C5" s="139" t="s">
        <v>349</v>
      </c>
      <c r="D5" s="146"/>
      <c r="E5" s="146"/>
      <c r="F5" s="146"/>
      <c r="G5" s="146"/>
      <c r="H5" s="146"/>
    </row>
    <row r="6" spans="2:8" s="99" customFormat="1" ht="19.5" customHeight="1">
      <c r="B6" s="58"/>
      <c r="C6" s="82"/>
      <c r="D6" s="83"/>
      <c r="E6" s="84"/>
      <c r="F6" s="100"/>
      <c r="G6" s="85"/>
      <c r="H6" s="81"/>
    </row>
    <row r="7" spans="2:8" s="86" customFormat="1" ht="19.5" customHeight="1">
      <c r="B7" s="144" t="s">
        <v>102</v>
      </c>
      <c r="C7" s="140"/>
      <c r="D7" s="140"/>
      <c r="E7" s="140"/>
      <c r="F7" s="140"/>
      <c r="G7" s="140"/>
      <c r="H7" s="87"/>
    </row>
    <row r="8" spans="2:8" s="86" customFormat="1" ht="73.5" customHeight="1">
      <c r="B8" s="145" t="s">
        <v>218</v>
      </c>
      <c r="C8" s="143"/>
      <c r="D8" s="143"/>
      <c r="E8" s="143"/>
      <c r="F8" s="143"/>
      <c r="G8" s="143"/>
      <c r="H8" s="87"/>
    </row>
    <row r="9" spans="2:8" s="86" customFormat="1" ht="7.5" customHeight="1">
      <c r="B9" s="96"/>
      <c r="C9" s="100"/>
      <c r="D9" s="100"/>
      <c r="E9" s="100"/>
      <c r="F9" s="100"/>
      <c r="G9" s="100"/>
      <c r="H9" s="87"/>
    </row>
    <row r="10" ht="9" customHeight="1" thickBot="1"/>
    <row r="11" spans="1:7" ht="45.75" customHeight="1" thickBot="1">
      <c r="A11" s="33" t="s">
        <v>16</v>
      </c>
      <c r="B11" s="60" t="s">
        <v>0</v>
      </c>
      <c r="C11" s="35" t="s">
        <v>211</v>
      </c>
      <c r="D11" s="35" t="s">
        <v>124</v>
      </c>
      <c r="E11" s="35" t="s">
        <v>212</v>
      </c>
      <c r="F11" s="35" t="s">
        <v>125</v>
      </c>
      <c r="G11" s="36" t="s">
        <v>92</v>
      </c>
    </row>
    <row r="12" spans="1:7" s="27" customFormat="1" ht="19.5" customHeight="1" thickBot="1">
      <c r="A12" s="37">
        <v>1</v>
      </c>
      <c r="B12" s="74" t="s">
        <v>14</v>
      </c>
      <c r="C12" s="6"/>
      <c r="D12" s="6"/>
      <c r="E12" s="6"/>
      <c r="F12" s="6"/>
      <c r="G12" s="5">
        <f>SUM(G13+G75+G82+G99+G129+G226+G232+G263+G298+G306+G312)</f>
        <v>120896.59999999999</v>
      </c>
    </row>
    <row r="13" spans="1:7" s="27" customFormat="1" ht="19.5" customHeight="1">
      <c r="A13" s="44"/>
      <c r="B13" s="62" t="s">
        <v>49</v>
      </c>
      <c r="C13" s="6" t="s">
        <v>33</v>
      </c>
      <c r="D13" s="6" t="s">
        <v>34</v>
      </c>
      <c r="E13" s="6"/>
      <c r="F13" s="6"/>
      <c r="G13" s="5">
        <f>SUM(G14+G26+G46+G51+G56)</f>
        <v>18942.4</v>
      </c>
    </row>
    <row r="14" spans="1:7" s="27" customFormat="1" ht="60.75" customHeight="1">
      <c r="A14" s="44"/>
      <c r="B14" s="63" t="s">
        <v>285</v>
      </c>
      <c r="C14" s="6" t="s">
        <v>33</v>
      </c>
      <c r="D14" s="6" t="s">
        <v>35</v>
      </c>
      <c r="E14" s="6"/>
      <c r="F14" s="6"/>
      <c r="G14" s="5">
        <f>SUM(G15)</f>
        <v>1364.1</v>
      </c>
    </row>
    <row r="15" spans="1:7" s="27" customFormat="1" ht="29.25" customHeight="1">
      <c r="A15" s="44"/>
      <c r="B15" s="7" t="s">
        <v>103</v>
      </c>
      <c r="C15" s="2" t="s">
        <v>33</v>
      </c>
      <c r="D15" s="2" t="s">
        <v>35</v>
      </c>
      <c r="E15" s="2" t="s">
        <v>51</v>
      </c>
      <c r="F15" s="2"/>
      <c r="G15" s="3">
        <f>SUM(G16)</f>
        <v>1364.1</v>
      </c>
    </row>
    <row r="16" spans="1:7" s="27" customFormat="1" ht="46.5" customHeight="1">
      <c r="A16" s="44"/>
      <c r="B16" s="7" t="s">
        <v>126</v>
      </c>
      <c r="C16" s="2" t="s">
        <v>33</v>
      </c>
      <c r="D16" s="2" t="s">
        <v>35</v>
      </c>
      <c r="E16" s="2" t="s">
        <v>52</v>
      </c>
      <c r="F16" s="2"/>
      <c r="G16" s="3">
        <f>SUM(G17+G23+G21)</f>
        <v>1364.1</v>
      </c>
    </row>
    <row r="17" spans="1:7" s="27" customFormat="1" ht="39.75" customHeight="1">
      <c r="A17" s="44"/>
      <c r="B17" s="7" t="s">
        <v>53</v>
      </c>
      <c r="C17" s="2" t="s">
        <v>33</v>
      </c>
      <c r="D17" s="2" t="s">
        <v>35</v>
      </c>
      <c r="E17" s="2" t="s">
        <v>54</v>
      </c>
      <c r="F17" s="2"/>
      <c r="G17" s="3">
        <f>SUM(G18:G20)</f>
        <v>1098.5</v>
      </c>
    </row>
    <row r="18" spans="1:7" s="27" customFormat="1" ht="38.25" customHeight="1">
      <c r="A18" s="44"/>
      <c r="B18" s="7" t="s">
        <v>105</v>
      </c>
      <c r="C18" s="2" t="s">
        <v>33</v>
      </c>
      <c r="D18" s="2" t="s">
        <v>35</v>
      </c>
      <c r="E18" s="2" t="s">
        <v>54</v>
      </c>
      <c r="F18" s="2" t="s">
        <v>106</v>
      </c>
      <c r="G18" s="3">
        <v>12</v>
      </c>
    </row>
    <row r="19" spans="1:7" s="27" customFormat="1" ht="37.5" customHeight="1">
      <c r="A19" s="44"/>
      <c r="B19" s="7" t="s">
        <v>107</v>
      </c>
      <c r="C19" s="2" t="s">
        <v>33</v>
      </c>
      <c r="D19" s="2" t="s">
        <v>35</v>
      </c>
      <c r="E19" s="2" t="s">
        <v>54</v>
      </c>
      <c r="F19" s="2" t="s">
        <v>108</v>
      </c>
      <c r="G19" s="3">
        <v>1067.5</v>
      </c>
    </row>
    <row r="20" spans="1:7" s="27" customFormat="1" ht="18" customHeight="1">
      <c r="A20" s="44"/>
      <c r="B20" s="7" t="s">
        <v>109</v>
      </c>
      <c r="C20" s="2" t="s">
        <v>33</v>
      </c>
      <c r="D20" s="2" t="s">
        <v>35</v>
      </c>
      <c r="E20" s="2" t="s">
        <v>54</v>
      </c>
      <c r="F20" s="2" t="s">
        <v>110</v>
      </c>
      <c r="G20" s="3">
        <v>19</v>
      </c>
    </row>
    <row r="21" spans="1:7" s="27" customFormat="1" ht="30.75" customHeight="1">
      <c r="A21" s="44"/>
      <c r="B21" s="79" t="s">
        <v>283</v>
      </c>
      <c r="C21" s="2" t="s">
        <v>33</v>
      </c>
      <c r="D21" s="2" t="s">
        <v>35</v>
      </c>
      <c r="E21" s="2" t="s">
        <v>65</v>
      </c>
      <c r="F21" s="2"/>
      <c r="G21" s="3">
        <f>SUM(G22)</f>
        <v>240</v>
      </c>
    </row>
    <row r="22" spans="1:7" s="27" customFormat="1" ht="32.25" customHeight="1">
      <c r="A22" s="44"/>
      <c r="B22" s="7" t="s">
        <v>107</v>
      </c>
      <c r="C22" s="2" t="s">
        <v>33</v>
      </c>
      <c r="D22" s="2" t="s">
        <v>35</v>
      </c>
      <c r="E22" s="2" t="s">
        <v>65</v>
      </c>
      <c r="F22" s="2" t="s">
        <v>108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20" t="s">
        <v>76</v>
      </c>
      <c r="F23" s="20"/>
      <c r="G23" s="3">
        <f>SUM(G24)</f>
        <v>25.6</v>
      </c>
    </row>
    <row r="24" spans="1:7" s="27" customFormat="1" ht="54" customHeight="1">
      <c r="A24" s="44"/>
      <c r="B24" s="49" t="s">
        <v>94</v>
      </c>
      <c r="C24" s="2" t="s">
        <v>33</v>
      </c>
      <c r="D24" s="2" t="s">
        <v>35</v>
      </c>
      <c r="E24" s="20" t="s">
        <v>79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20" t="s">
        <v>79</v>
      </c>
      <c r="F25" s="20" t="s">
        <v>30</v>
      </c>
      <c r="G25" s="3">
        <v>25.6</v>
      </c>
    </row>
    <row r="26" spans="1:7" s="18" customFormat="1" ht="19.5" customHeight="1">
      <c r="A26" s="14"/>
      <c r="B26" s="63" t="s">
        <v>50</v>
      </c>
      <c r="C26" s="6" t="s">
        <v>33</v>
      </c>
      <c r="D26" s="6" t="s">
        <v>36</v>
      </c>
      <c r="E26" s="6"/>
      <c r="F26" s="6"/>
      <c r="G26" s="5">
        <f>SUM(G27+G31+G35)</f>
        <v>14282.9</v>
      </c>
    </row>
    <row r="27" spans="1:8" s="9" customFormat="1" ht="68.25" customHeight="1">
      <c r="A27" s="10"/>
      <c r="B27" s="1" t="s">
        <v>203</v>
      </c>
      <c r="C27" s="2" t="s">
        <v>33</v>
      </c>
      <c r="D27" s="2" t="s">
        <v>36</v>
      </c>
      <c r="E27" s="2" t="s">
        <v>202</v>
      </c>
      <c r="F27" s="2"/>
      <c r="G27" s="3">
        <f>SUM(G28)</f>
        <v>2000</v>
      </c>
      <c r="H27" s="8"/>
    </row>
    <row r="28" spans="1:8" s="9" customFormat="1" ht="94.5" customHeight="1">
      <c r="A28" s="10"/>
      <c r="B28" s="1" t="s">
        <v>246</v>
      </c>
      <c r="C28" s="2" t="s">
        <v>33</v>
      </c>
      <c r="D28" s="2" t="s">
        <v>36</v>
      </c>
      <c r="E28" s="2" t="s">
        <v>205</v>
      </c>
      <c r="F28" s="2"/>
      <c r="G28" s="3">
        <f>SUM(G29)</f>
        <v>2000</v>
      </c>
      <c r="H28" s="8"/>
    </row>
    <row r="29" spans="1:8" s="9" customFormat="1" ht="95.25" customHeight="1">
      <c r="A29" s="10"/>
      <c r="B29" s="65" t="s">
        <v>300</v>
      </c>
      <c r="C29" s="2" t="s">
        <v>33</v>
      </c>
      <c r="D29" s="2" t="s">
        <v>36</v>
      </c>
      <c r="E29" s="2" t="s">
        <v>206</v>
      </c>
      <c r="F29" s="2"/>
      <c r="G29" s="3">
        <f>SUM(G30)</f>
        <v>2000</v>
      </c>
      <c r="H29" s="8"/>
    </row>
    <row r="30" spans="1:8" s="9" customFormat="1" ht="24" customHeight="1">
      <c r="A30" s="10"/>
      <c r="B30" s="7" t="s">
        <v>18</v>
      </c>
      <c r="C30" s="2" t="s">
        <v>33</v>
      </c>
      <c r="D30" s="2" t="s">
        <v>36</v>
      </c>
      <c r="E30" s="2" t="s">
        <v>206</v>
      </c>
      <c r="F30" s="2" t="s">
        <v>139</v>
      </c>
      <c r="G30" s="3">
        <v>2000</v>
      </c>
      <c r="H30" s="8"/>
    </row>
    <row r="31" spans="1:8" s="9" customFormat="1" ht="61.5" customHeight="1">
      <c r="A31" s="10"/>
      <c r="B31" s="7" t="s">
        <v>323</v>
      </c>
      <c r="C31" s="2" t="s">
        <v>33</v>
      </c>
      <c r="D31" s="2" t="s">
        <v>36</v>
      </c>
      <c r="E31" s="2" t="s">
        <v>336</v>
      </c>
      <c r="F31" s="2"/>
      <c r="G31" s="3">
        <f>SUM(G32)</f>
        <v>827</v>
      </c>
      <c r="H31" s="8"/>
    </row>
    <row r="32" spans="1:8" s="9" customFormat="1" ht="102.75" customHeight="1">
      <c r="A32" s="10"/>
      <c r="B32" s="7" t="s">
        <v>337</v>
      </c>
      <c r="C32" s="2" t="s">
        <v>33</v>
      </c>
      <c r="D32" s="2" t="s">
        <v>36</v>
      </c>
      <c r="E32" s="2" t="s">
        <v>324</v>
      </c>
      <c r="F32" s="2"/>
      <c r="G32" s="3">
        <f>SUM(G33)</f>
        <v>827</v>
      </c>
      <c r="H32" s="8"/>
    </row>
    <row r="33" spans="1:8" s="9" customFormat="1" ht="53.25" customHeight="1">
      <c r="A33" s="10"/>
      <c r="B33" s="7" t="s">
        <v>326</v>
      </c>
      <c r="C33" s="2" t="s">
        <v>33</v>
      </c>
      <c r="D33" s="2" t="s">
        <v>36</v>
      </c>
      <c r="E33" s="2" t="s">
        <v>325</v>
      </c>
      <c r="F33" s="2"/>
      <c r="G33" s="3">
        <f>SUM(G34)</f>
        <v>827</v>
      </c>
      <c r="H33" s="8"/>
    </row>
    <row r="34" spans="1:8" s="9" customFormat="1" ht="33" customHeight="1">
      <c r="A34" s="10"/>
      <c r="B34" s="7" t="s">
        <v>107</v>
      </c>
      <c r="C34" s="2" t="s">
        <v>33</v>
      </c>
      <c r="D34" s="2" t="s">
        <v>36</v>
      </c>
      <c r="E34" s="2" t="s">
        <v>325</v>
      </c>
      <c r="F34" s="2" t="s">
        <v>108</v>
      </c>
      <c r="G34" s="3">
        <v>827</v>
      </c>
      <c r="H34" s="8"/>
    </row>
    <row r="35" spans="1:7" s="88" customFormat="1" ht="37.5" customHeight="1">
      <c r="A35" s="14"/>
      <c r="B35" s="7" t="s">
        <v>103</v>
      </c>
      <c r="C35" s="2" t="s">
        <v>33</v>
      </c>
      <c r="D35" s="2" t="s">
        <v>36</v>
      </c>
      <c r="E35" s="2" t="s">
        <v>51</v>
      </c>
      <c r="F35" s="2"/>
      <c r="G35" s="3">
        <f>SUM(G36)</f>
        <v>11455.9</v>
      </c>
    </row>
    <row r="36" spans="1:7" s="9" customFormat="1" ht="47.25" customHeight="1">
      <c r="A36" s="10"/>
      <c r="B36" s="7" t="s">
        <v>126</v>
      </c>
      <c r="C36" s="2" t="s">
        <v>33</v>
      </c>
      <c r="D36" s="2" t="s">
        <v>36</v>
      </c>
      <c r="E36" s="2" t="s">
        <v>52</v>
      </c>
      <c r="F36" s="2"/>
      <c r="G36" s="3">
        <f>SUM(G37+G39+G43)</f>
        <v>11455.9</v>
      </c>
    </row>
    <row r="37" spans="1:7" s="9" customFormat="1" ht="35.25" customHeight="1">
      <c r="A37" s="10"/>
      <c r="B37" s="7" t="s">
        <v>57</v>
      </c>
      <c r="C37" s="2" t="s">
        <v>33</v>
      </c>
      <c r="D37" s="2" t="s">
        <v>36</v>
      </c>
      <c r="E37" s="2" t="s">
        <v>111</v>
      </c>
      <c r="F37" s="2"/>
      <c r="G37" s="3">
        <f>SUM(G38)</f>
        <v>1127.5</v>
      </c>
    </row>
    <row r="38" spans="1:7" s="9" customFormat="1" ht="36.75" customHeight="1">
      <c r="A38" s="10"/>
      <c r="B38" s="7" t="s">
        <v>105</v>
      </c>
      <c r="C38" s="2" t="s">
        <v>33</v>
      </c>
      <c r="D38" s="2" t="s">
        <v>36</v>
      </c>
      <c r="E38" s="2" t="s">
        <v>111</v>
      </c>
      <c r="F38" s="2" t="s">
        <v>106</v>
      </c>
      <c r="G38" s="3">
        <v>1127.5</v>
      </c>
    </row>
    <row r="39" spans="1:7" s="9" customFormat="1" ht="30" customHeight="1">
      <c r="A39" s="10"/>
      <c r="B39" s="7" t="s">
        <v>53</v>
      </c>
      <c r="C39" s="2" t="s">
        <v>33</v>
      </c>
      <c r="D39" s="2" t="s">
        <v>36</v>
      </c>
      <c r="E39" s="2" t="s">
        <v>54</v>
      </c>
      <c r="F39" s="2"/>
      <c r="G39" s="3">
        <f>SUM(G40:G42)</f>
        <v>10205.6</v>
      </c>
    </row>
    <row r="40" spans="1:7" s="9" customFormat="1" ht="29.25" customHeight="1">
      <c r="A40" s="10"/>
      <c r="B40" s="7" t="s">
        <v>105</v>
      </c>
      <c r="C40" s="2" t="s">
        <v>33</v>
      </c>
      <c r="D40" s="2" t="s">
        <v>36</v>
      </c>
      <c r="E40" s="2" t="s">
        <v>54</v>
      </c>
      <c r="F40" s="2" t="s">
        <v>106</v>
      </c>
      <c r="G40" s="3">
        <v>7020.1</v>
      </c>
    </row>
    <row r="41" spans="1:7" s="9" customFormat="1" ht="36" customHeight="1">
      <c r="A41" s="10"/>
      <c r="B41" s="7" t="s">
        <v>107</v>
      </c>
      <c r="C41" s="2" t="s">
        <v>33</v>
      </c>
      <c r="D41" s="2" t="s">
        <v>36</v>
      </c>
      <c r="E41" s="2" t="s">
        <v>54</v>
      </c>
      <c r="F41" s="2" t="s">
        <v>108</v>
      </c>
      <c r="G41" s="3">
        <v>3179</v>
      </c>
    </row>
    <row r="42" spans="1:7" s="9" customFormat="1" ht="26.25" customHeight="1">
      <c r="A42" s="10"/>
      <c r="B42" s="7" t="s">
        <v>109</v>
      </c>
      <c r="C42" s="2" t="s">
        <v>33</v>
      </c>
      <c r="D42" s="2" t="s">
        <v>36</v>
      </c>
      <c r="E42" s="2" t="s">
        <v>54</v>
      </c>
      <c r="F42" s="2" t="s">
        <v>110</v>
      </c>
      <c r="G42" s="3">
        <v>6.5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2" t="s">
        <v>76</v>
      </c>
      <c r="F43" s="20"/>
      <c r="G43" s="3">
        <f>SUM(G44)</f>
        <v>122.8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20" t="s">
        <v>77</v>
      </c>
      <c r="F44" s="20"/>
      <c r="G44" s="3">
        <f>SUM(G45)</f>
        <v>122.8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20" t="s">
        <v>77</v>
      </c>
      <c r="F45" s="2" t="s">
        <v>30</v>
      </c>
      <c r="G45" s="3">
        <v>122.8</v>
      </c>
    </row>
    <row r="46" spans="1:7" s="9" customFormat="1" ht="28.5" customHeight="1">
      <c r="A46" s="10"/>
      <c r="B46" s="63" t="s">
        <v>81</v>
      </c>
      <c r="C46" s="6" t="s">
        <v>33</v>
      </c>
      <c r="D46" s="6" t="s">
        <v>45</v>
      </c>
      <c r="E46" s="6"/>
      <c r="F46" s="6"/>
      <c r="G46" s="5">
        <f>SUM(G47)</f>
        <v>100</v>
      </c>
    </row>
    <row r="47" spans="1:7" s="9" customFormat="1" ht="33.75" customHeight="1">
      <c r="A47" s="10"/>
      <c r="B47" s="7" t="s">
        <v>103</v>
      </c>
      <c r="C47" s="2" t="s">
        <v>33</v>
      </c>
      <c r="D47" s="2" t="s">
        <v>45</v>
      </c>
      <c r="E47" s="2" t="s">
        <v>51</v>
      </c>
      <c r="F47" s="2"/>
      <c r="G47" s="3">
        <f>SUM(G48)</f>
        <v>100</v>
      </c>
    </row>
    <row r="48" spans="1:7" s="9" customFormat="1" ht="47.25" customHeight="1">
      <c r="A48" s="10"/>
      <c r="B48" s="7" t="s">
        <v>126</v>
      </c>
      <c r="C48" s="2" t="s">
        <v>33</v>
      </c>
      <c r="D48" s="2" t="s">
        <v>45</v>
      </c>
      <c r="E48" s="2" t="s">
        <v>52</v>
      </c>
      <c r="F48" s="2"/>
      <c r="G48" s="3">
        <f>SUM(G49)</f>
        <v>100</v>
      </c>
    </row>
    <row r="49" spans="1:7" s="9" customFormat="1" ht="34.5" customHeight="1">
      <c r="A49" s="10"/>
      <c r="B49" s="7" t="s">
        <v>112</v>
      </c>
      <c r="C49" s="2" t="s">
        <v>33</v>
      </c>
      <c r="D49" s="2" t="s">
        <v>45</v>
      </c>
      <c r="E49" s="2" t="s">
        <v>113</v>
      </c>
      <c r="F49" s="6"/>
      <c r="G49" s="3">
        <f>SUM(G50)</f>
        <v>100</v>
      </c>
    </row>
    <row r="50" spans="1:7" s="9" customFormat="1" ht="27.75" customHeight="1">
      <c r="A50" s="10"/>
      <c r="B50" s="7" t="s">
        <v>56</v>
      </c>
      <c r="C50" s="2" t="s">
        <v>33</v>
      </c>
      <c r="D50" s="2" t="s">
        <v>45</v>
      </c>
      <c r="E50" s="2" t="s">
        <v>113</v>
      </c>
      <c r="F50" s="2" t="s">
        <v>108</v>
      </c>
      <c r="G50" s="3">
        <v>100</v>
      </c>
    </row>
    <row r="51" spans="1:7" s="9" customFormat="1" ht="19.5" customHeight="1">
      <c r="A51" s="10"/>
      <c r="B51" s="63" t="s">
        <v>70</v>
      </c>
      <c r="C51" s="6" t="s">
        <v>33</v>
      </c>
      <c r="D51" s="6" t="s">
        <v>37</v>
      </c>
      <c r="E51" s="6"/>
      <c r="F51" s="6"/>
      <c r="G51" s="5">
        <f>SUM(G52)</f>
        <v>100</v>
      </c>
    </row>
    <row r="52" spans="1:7" s="9" customFormat="1" ht="36" customHeight="1">
      <c r="A52" s="10"/>
      <c r="B52" s="7" t="s">
        <v>103</v>
      </c>
      <c r="C52" s="2" t="s">
        <v>33</v>
      </c>
      <c r="D52" s="2" t="s">
        <v>37</v>
      </c>
      <c r="E52" s="2" t="s">
        <v>51</v>
      </c>
      <c r="F52" s="2"/>
      <c r="G52" s="3">
        <f>SUM(G53)</f>
        <v>100</v>
      </c>
    </row>
    <row r="53" spans="1:7" s="9" customFormat="1" ht="47.25" customHeight="1">
      <c r="A53" s="10"/>
      <c r="B53" s="7" t="s">
        <v>126</v>
      </c>
      <c r="C53" s="2" t="s">
        <v>33</v>
      </c>
      <c r="D53" s="2" t="s">
        <v>37</v>
      </c>
      <c r="E53" s="2" t="s">
        <v>52</v>
      </c>
      <c r="F53" s="2"/>
      <c r="G53" s="3">
        <f>SUM(G54)</f>
        <v>100</v>
      </c>
    </row>
    <row r="54" spans="1:7" s="9" customFormat="1" ht="32.25" customHeight="1">
      <c r="A54" s="10"/>
      <c r="B54" s="7" t="s">
        <v>112</v>
      </c>
      <c r="C54" s="2" t="s">
        <v>33</v>
      </c>
      <c r="D54" s="2" t="s">
        <v>37</v>
      </c>
      <c r="E54" s="2" t="s">
        <v>113</v>
      </c>
      <c r="F54" s="6"/>
      <c r="G54" s="3">
        <f>SUM(G55)</f>
        <v>100</v>
      </c>
    </row>
    <row r="55" spans="1:7" s="9" customFormat="1" ht="19.5" customHeight="1">
      <c r="A55" s="10"/>
      <c r="B55" s="7" t="s">
        <v>71</v>
      </c>
      <c r="C55" s="2" t="s">
        <v>33</v>
      </c>
      <c r="D55" s="2" t="s">
        <v>37</v>
      </c>
      <c r="E55" s="2" t="s">
        <v>113</v>
      </c>
      <c r="F55" s="2" t="s">
        <v>72</v>
      </c>
      <c r="G55" s="3">
        <v>100</v>
      </c>
    </row>
    <row r="56" spans="1:7" s="9" customFormat="1" ht="19.5" customHeight="1">
      <c r="A56" s="10"/>
      <c r="B56" s="63" t="s">
        <v>60</v>
      </c>
      <c r="C56" s="6" t="s">
        <v>33</v>
      </c>
      <c r="D56" s="6" t="s">
        <v>39</v>
      </c>
      <c r="E56" s="6"/>
      <c r="F56" s="6"/>
      <c r="G56" s="5">
        <f>SUM(G57+G64+G68+G72)</f>
        <v>3095.4</v>
      </c>
    </row>
    <row r="57" spans="1:8" s="9" customFormat="1" ht="19.5" customHeight="1">
      <c r="A57" s="10"/>
      <c r="B57" s="1" t="s">
        <v>193</v>
      </c>
      <c r="C57" s="2" t="s">
        <v>33</v>
      </c>
      <c r="D57" s="2" t="s">
        <v>39</v>
      </c>
      <c r="E57" s="2" t="s">
        <v>194</v>
      </c>
      <c r="F57" s="2"/>
      <c r="G57" s="3">
        <f>SUM(G58+G60+G62)</f>
        <v>102.7</v>
      </c>
      <c r="H57" s="8"/>
    </row>
    <row r="58" spans="1:8" s="9" customFormat="1" ht="66" customHeight="1">
      <c r="A58" s="10"/>
      <c r="B58" s="1" t="s">
        <v>226</v>
      </c>
      <c r="C58" s="2" t="s">
        <v>33</v>
      </c>
      <c r="D58" s="2" t="s">
        <v>39</v>
      </c>
      <c r="E58" s="2" t="s">
        <v>227</v>
      </c>
      <c r="F58" s="2"/>
      <c r="G58" s="3">
        <f>SUM(G59)</f>
        <v>26.5</v>
      </c>
      <c r="H58" s="8"/>
    </row>
    <row r="59" spans="1:8" s="9" customFormat="1" ht="37.5" customHeight="1">
      <c r="A59" s="10"/>
      <c r="B59" s="7" t="s">
        <v>107</v>
      </c>
      <c r="C59" s="2" t="s">
        <v>33</v>
      </c>
      <c r="D59" s="2" t="s">
        <v>39</v>
      </c>
      <c r="E59" s="2" t="s">
        <v>227</v>
      </c>
      <c r="F59" s="2" t="s">
        <v>108</v>
      </c>
      <c r="G59" s="3">
        <v>26.5</v>
      </c>
      <c r="H59" s="8"/>
    </row>
    <row r="60" spans="1:8" s="9" customFormat="1" ht="81.75" customHeight="1">
      <c r="A60" s="10"/>
      <c r="B60" s="1" t="s">
        <v>228</v>
      </c>
      <c r="C60" s="2" t="s">
        <v>33</v>
      </c>
      <c r="D60" s="2" t="s">
        <v>39</v>
      </c>
      <c r="E60" s="2" t="s">
        <v>229</v>
      </c>
      <c r="F60" s="2"/>
      <c r="G60" s="3">
        <f>SUM(G61)</f>
        <v>62.2</v>
      </c>
      <c r="H60" s="8"/>
    </row>
    <row r="61" spans="1:8" s="9" customFormat="1" ht="37.5" customHeight="1">
      <c r="A61" s="10"/>
      <c r="B61" s="7" t="s">
        <v>107</v>
      </c>
      <c r="C61" s="2" t="s">
        <v>33</v>
      </c>
      <c r="D61" s="2" t="s">
        <v>39</v>
      </c>
      <c r="E61" s="2" t="s">
        <v>229</v>
      </c>
      <c r="F61" s="2" t="s">
        <v>108</v>
      </c>
      <c r="G61" s="3">
        <v>62.2</v>
      </c>
      <c r="H61" s="8"/>
    </row>
    <row r="62" spans="1:8" s="9" customFormat="1" ht="48.75" customHeight="1">
      <c r="A62" s="10"/>
      <c r="B62" s="1" t="s">
        <v>231</v>
      </c>
      <c r="C62" s="2" t="s">
        <v>33</v>
      </c>
      <c r="D62" s="2" t="s">
        <v>39</v>
      </c>
      <c r="E62" s="2" t="s">
        <v>230</v>
      </c>
      <c r="F62" s="2"/>
      <c r="G62" s="3">
        <f>SUM(G63)</f>
        <v>14</v>
      </c>
      <c r="H62" s="8"/>
    </row>
    <row r="63" spans="1:8" s="9" customFormat="1" ht="37.5" customHeight="1">
      <c r="A63" s="10"/>
      <c r="B63" s="7" t="s">
        <v>107</v>
      </c>
      <c r="C63" s="2" t="s">
        <v>33</v>
      </c>
      <c r="D63" s="2" t="s">
        <v>39</v>
      </c>
      <c r="E63" s="2" t="s">
        <v>230</v>
      </c>
      <c r="F63" s="2" t="s">
        <v>108</v>
      </c>
      <c r="G63" s="3">
        <v>14</v>
      </c>
      <c r="H63" s="8"/>
    </row>
    <row r="64" spans="1:8" s="9" customFormat="1" ht="68.25" customHeight="1">
      <c r="A64" s="10"/>
      <c r="B64" s="1" t="s">
        <v>203</v>
      </c>
      <c r="C64" s="2" t="s">
        <v>33</v>
      </c>
      <c r="D64" s="2" t="s">
        <v>39</v>
      </c>
      <c r="E64" s="2" t="s">
        <v>202</v>
      </c>
      <c r="F64" s="2"/>
      <c r="G64" s="3">
        <f>SUM(G65)</f>
        <v>1000</v>
      </c>
      <c r="H64" s="8"/>
    </row>
    <row r="65" spans="1:8" s="9" customFormat="1" ht="94.5" customHeight="1">
      <c r="A65" s="10"/>
      <c r="B65" s="1" t="s">
        <v>246</v>
      </c>
      <c r="C65" s="2" t="s">
        <v>33</v>
      </c>
      <c r="D65" s="2" t="s">
        <v>39</v>
      </c>
      <c r="E65" s="2" t="s">
        <v>205</v>
      </c>
      <c r="F65" s="2"/>
      <c r="G65" s="3">
        <f>SUM(G66)</f>
        <v>1000</v>
      </c>
      <c r="H65" s="8"/>
    </row>
    <row r="66" spans="1:8" s="9" customFormat="1" ht="95.25" customHeight="1">
      <c r="A66" s="10"/>
      <c r="B66" s="1" t="s">
        <v>301</v>
      </c>
      <c r="C66" s="2" t="s">
        <v>33</v>
      </c>
      <c r="D66" s="2" t="s">
        <v>39</v>
      </c>
      <c r="E66" s="2" t="s">
        <v>247</v>
      </c>
      <c r="F66" s="2"/>
      <c r="G66" s="3">
        <f>SUM(G67)</f>
        <v>1000</v>
      </c>
      <c r="H66" s="8"/>
    </row>
    <row r="67" spans="1:8" s="9" customFormat="1" ht="37.5" customHeight="1">
      <c r="A67" s="10"/>
      <c r="B67" s="7" t="s">
        <v>107</v>
      </c>
      <c r="C67" s="2" t="s">
        <v>33</v>
      </c>
      <c r="D67" s="2" t="s">
        <v>39</v>
      </c>
      <c r="E67" s="2" t="s">
        <v>247</v>
      </c>
      <c r="F67" s="2" t="s">
        <v>108</v>
      </c>
      <c r="G67" s="3">
        <v>1000</v>
      </c>
      <c r="H67" s="8"/>
    </row>
    <row r="68" spans="1:7" s="9" customFormat="1" ht="38.25" customHeight="1">
      <c r="A68" s="10"/>
      <c r="B68" s="7" t="s">
        <v>103</v>
      </c>
      <c r="C68" s="2" t="s">
        <v>33</v>
      </c>
      <c r="D68" s="2" t="s">
        <v>39</v>
      </c>
      <c r="E68" s="2" t="s">
        <v>51</v>
      </c>
      <c r="F68" s="2"/>
      <c r="G68" s="3">
        <f>SUM(G69)</f>
        <v>1479.6</v>
      </c>
    </row>
    <row r="69" spans="1:7" s="9" customFormat="1" ht="48.75" customHeight="1">
      <c r="A69" s="10"/>
      <c r="B69" s="7" t="s">
        <v>126</v>
      </c>
      <c r="C69" s="2" t="s">
        <v>33</v>
      </c>
      <c r="D69" s="2" t="s">
        <v>39</v>
      </c>
      <c r="E69" s="2" t="s">
        <v>52</v>
      </c>
      <c r="F69" s="2"/>
      <c r="G69" s="3">
        <f>SUM(G70)</f>
        <v>1479.6</v>
      </c>
    </row>
    <row r="70" spans="1:7" s="9" customFormat="1" ht="34.5" customHeight="1">
      <c r="A70" s="10"/>
      <c r="B70" s="7" t="s">
        <v>112</v>
      </c>
      <c r="C70" s="2" t="s">
        <v>33</v>
      </c>
      <c r="D70" s="2" t="s">
        <v>39</v>
      </c>
      <c r="E70" s="2" t="s">
        <v>113</v>
      </c>
      <c r="F70" s="2"/>
      <c r="G70" s="3">
        <f>SUM(G71)</f>
        <v>1479.6</v>
      </c>
    </row>
    <row r="71" spans="1:7" s="9" customFormat="1" ht="34.5" customHeight="1">
      <c r="A71" s="10"/>
      <c r="B71" s="7" t="s">
        <v>56</v>
      </c>
      <c r="C71" s="2" t="s">
        <v>33</v>
      </c>
      <c r="D71" s="2" t="s">
        <v>39</v>
      </c>
      <c r="E71" s="2" t="s">
        <v>113</v>
      </c>
      <c r="F71" s="20" t="s">
        <v>108</v>
      </c>
      <c r="G71" s="3">
        <v>1479.6</v>
      </c>
    </row>
    <row r="72" spans="1:7" s="9" customFormat="1" ht="48.75" customHeight="1">
      <c r="A72" s="10"/>
      <c r="B72" s="7" t="s">
        <v>80</v>
      </c>
      <c r="C72" s="2" t="s">
        <v>33</v>
      </c>
      <c r="D72" s="2" t="s">
        <v>39</v>
      </c>
      <c r="E72" s="2" t="s">
        <v>58</v>
      </c>
      <c r="F72" s="2"/>
      <c r="G72" s="3">
        <f>SUM(G73+G74)</f>
        <v>513.1</v>
      </c>
    </row>
    <row r="73" spans="1:7" s="9" customFormat="1" ht="34.5" customHeight="1">
      <c r="A73" s="10"/>
      <c r="B73" s="7" t="s">
        <v>105</v>
      </c>
      <c r="C73" s="2" t="s">
        <v>33</v>
      </c>
      <c r="D73" s="2" t="s">
        <v>39</v>
      </c>
      <c r="E73" s="2" t="s">
        <v>58</v>
      </c>
      <c r="F73" s="2" t="s">
        <v>106</v>
      </c>
      <c r="G73" s="3">
        <v>476.2</v>
      </c>
    </row>
    <row r="74" spans="1:7" s="9" customFormat="1" ht="34.5" customHeight="1">
      <c r="A74" s="10"/>
      <c r="B74" s="7" t="s">
        <v>56</v>
      </c>
      <c r="C74" s="2" t="s">
        <v>33</v>
      </c>
      <c r="D74" s="2" t="s">
        <v>39</v>
      </c>
      <c r="E74" s="2" t="s">
        <v>58</v>
      </c>
      <c r="F74" s="20" t="s">
        <v>108</v>
      </c>
      <c r="G74" s="3">
        <v>36.9</v>
      </c>
    </row>
    <row r="75" spans="1:7" s="9" customFormat="1" ht="19.5" customHeight="1">
      <c r="A75" s="10"/>
      <c r="B75" s="63" t="s">
        <v>25</v>
      </c>
      <c r="C75" s="6" t="s">
        <v>38</v>
      </c>
      <c r="D75" s="6" t="s">
        <v>34</v>
      </c>
      <c r="E75" s="2"/>
      <c r="F75" s="20"/>
      <c r="G75" s="5">
        <f>SUM(G76)</f>
        <v>306.2</v>
      </c>
    </row>
    <row r="76" spans="1:7" s="9" customFormat="1" ht="19.5" customHeight="1">
      <c r="A76" s="10"/>
      <c r="B76" s="63" t="s">
        <v>24</v>
      </c>
      <c r="C76" s="6" t="s">
        <v>38</v>
      </c>
      <c r="D76" s="6" t="s">
        <v>35</v>
      </c>
      <c r="E76" s="35"/>
      <c r="F76" s="35"/>
      <c r="G76" s="5">
        <f>SUM(G77)</f>
        <v>306.2</v>
      </c>
    </row>
    <row r="77" spans="1:7" s="9" customFormat="1" ht="32.25" customHeight="1">
      <c r="A77" s="10"/>
      <c r="B77" s="7" t="s">
        <v>103</v>
      </c>
      <c r="C77" s="2" t="s">
        <v>38</v>
      </c>
      <c r="D77" s="2" t="s">
        <v>35</v>
      </c>
      <c r="E77" s="20" t="s">
        <v>51</v>
      </c>
      <c r="F77" s="20"/>
      <c r="G77" s="3">
        <f>SUM(G78)</f>
        <v>306.2</v>
      </c>
    </row>
    <row r="78" spans="1:7" s="9" customFormat="1" ht="45.75" customHeight="1">
      <c r="A78" s="10"/>
      <c r="B78" s="7" t="s">
        <v>126</v>
      </c>
      <c r="C78" s="2" t="s">
        <v>38</v>
      </c>
      <c r="D78" s="2" t="s">
        <v>35</v>
      </c>
      <c r="E78" s="20" t="s">
        <v>52</v>
      </c>
      <c r="F78" s="20"/>
      <c r="G78" s="3">
        <f>SUM(G79)</f>
        <v>306.2</v>
      </c>
    </row>
    <row r="79" spans="1:7" s="9" customFormat="1" ht="35.25" customHeight="1">
      <c r="A79" s="10"/>
      <c r="B79" s="7" t="s">
        <v>26</v>
      </c>
      <c r="C79" s="2" t="s">
        <v>38</v>
      </c>
      <c r="D79" s="2" t="s">
        <v>35</v>
      </c>
      <c r="E79" s="20" t="s">
        <v>82</v>
      </c>
      <c r="F79" s="20"/>
      <c r="G79" s="3">
        <f>SUM(G80:G81)</f>
        <v>306.2</v>
      </c>
    </row>
    <row r="80" spans="1:7" s="9" customFormat="1" ht="39" customHeight="1">
      <c r="A80" s="10"/>
      <c r="B80" s="7" t="s">
        <v>105</v>
      </c>
      <c r="C80" s="2" t="s">
        <v>38</v>
      </c>
      <c r="D80" s="2" t="s">
        <v>35</v>
      </c>
      <c r="E80" s="20" t="s">
        <v>82</v>
      </c>
      <c r="F80" s="20" t="s">
        <v>106</v>
      </c>
      <c r="G80" s="3">
        <v>301.3</v>
      </c>
    </row>
    <row r="81" spans="1:7" s="9" customFormat="1" ht="37.5" customHeight="1">
      <c r="A81" s="10"/>
      <c r="B81" s="7" t="s">
        <v>107</v>
      </c>
      <c r="C81" s="2" t="s">
        <v>38</v>
      </c>
      <c r="D81" s="2" t="s">
        <v>35</v>
      </c>
      <c r="E81" s="20" t="s">
        <v>82</v>
      </c>
      <c r="F81" s="20" t="s">
        <v>108</v>
      </c>
      <c r="G81" s="3">
        <v>4.9</v>
      </c>
    </row>
    <row r="82" spans="1:7" s="9" customFormat="1" ht="36.75" customHeight="1">
      <c r="A82" s="10"/>
      <c r="B82" s="63" t="s">
        <v>6</v>
      </c>
      <c r="C82" s="6" t="s">
        <v>35</v>
      </c>
      <c r="D82" s="6" t="s">
        <v>34</v>
      </c>
      <c r="E82" s="6"/>
      <c r="F82" s="6"/>
      <c r="G82" s="5">
        <f>SUM(G83+G94)</f>
        <v>1504.2</v>
      </c>
    </row>
    <row r="83" spans="1:7" s="27" customFormat="1" ht="55.5" customHeight="1">
      <c r="A83" s="10"/>
      <c r="B83" s="63" t="s">
        <v>22</v>
      </c>
      <c r="C83" s="6" t="s">
        <v>35</v>
      </c>
      <c r="D83" s="6" t="s">
        <v>40</v>
      </c>
      <c r="E83" s="6"/>
      <c r="F83" s="6"/>
      <c r="G83" s="5">
        <f>SUM(G84)</f>
        <v>1380.4</v>
      </c>
    </row>
    <row r="84" spans="1:7" s="88" customFormat="1" ht="19.5" customHeight="1">
      <c r="A84" s="89"/>
      <c r="B84" s="66" t="s">
        <v>114</v>
      </c>
      <c r="C84" s="2" t="s">
        <v>35</v>
      </c>
      <c r="D84" s="2" t="s">
        <v>40</v>
      </c>
      <c r="E84" s="2" t="s">
        <v>115</v>
      </c>
      <c r="F84" s="2"/>
      <c r="G84" s="3">
        <f>SUM(G85+G88+G91)</f>
        <v>1380.4</v>
      </c>
    </row>
    <row r="85" spans="1:7" ht="69.75" customHeight="1">
      <c r="A85" s="19"/>
      <c r="B85" s="1" t="s">
        <v>232</v>
      </c>
      <c r="C85" s="2" t="s">
        <v>35</v>
      </c>
      <c r="D85" s="2" t="s">
        <v>40</v>
      </c>
      <c r="E85" s="2" t="s">
        <v>116</v>
      </c>
      <c r="F85" s="2"/>
      <c r="G85" s="3">
        <f>SUM(G86)</f>
        <v>740.4</v>
      </c>
    </row>
    <row r="86" spans="1:7" ht="80.25" customHeight="1">
      <c r="A86" s="8"/>
      <c r="B86" s="7" t="s">
        <v>234</v>
      </c>
      <c r="C86" s="2" t="s">
        <v>35</v>
      </c>
      <c r="D86" s="2" t="s">
        <v>40</v>
      </c>
      <c r="E86" s="2" t="s">
        <v>233</v>
      </c>
      <c r="F86" s="2"/>
      <c r="G86" s="3">
        <f>SUM(G87)</f>
        <v>740.4</v>
      </c>
    </row>
    <row r="87" spans="1:7" ht="39" customHeight="1">
      <c r="A87" s="8"/>
      <c r="B87" s="7" t="s">
        <v>107</v>
      </c>
      <c r="C87" s="2" t="s">
        <v>35</v>
      </c>
      <c r="D87" s="2" t="s">
        <v>40</v>
      </c>
      <c r="E87" s="2" t="s">
        <v>233</v>
      </c>
      <c r="F87" s="2" t="s">
        <v>108</v>
      </c>
      <c r="G87" s="3">
        <v>740.4</v>
      </c>
    </row>
    <row r="88" spans="1:7" ht="64.5" customHeight="1">
      <c r="A88" s="8"/>
      <c r="B88" s="1" t="s">
        <v>237</v>
      </c>
      <c r="C88" s="2" t="s">
        <v>35</v>
      </c>
      <c r="D88" s="2" t="s">
        <v>40</v>
      </c>
      <c r="E88" s="2" t="s">
        <v>118</v>
      </c>
      <c r="F88" s="2"/>
      <c r="G88" s="3">
        <f>SUM(G89)</f>
        <v>500</v>
      </c>
    </row>
    <row r="89" spans="1:7" ht="78.75" customHeight="1">
      <c r="A89" s="8"/>
      <c r="B89" s="7" t="s">
        <v>239</v>
      </c>
      <c r="C89" s="2" t="s">
        <v>35</v>
      </c>
      <c r="D89" s="2" t="s">
        <v>40</v>
      </c>
      <c r="E89" s="2" t="s">
        <v>238</v>
      </c>
      <c r="F89" s="2"/>
      <c r="G89" s="3">
        <f>SUM(G90)</f>
        <v>500</v>
      </c>
    </row>
    <row r="90" spans="1:7" ht="34.5" customHeight="1">
      <c r="A90" s="8"/>
      <c r="B90" s="7" t="s">
        <v>107</v>
      </c>
      <c r="C90" s="2" t="s">
        <v>35</v>
      </c>
      <c r="D90" s="2" t="s">
        <v>40</v>
      </c>
      <c r="E90" s="2" t="s">
        <v>238</v>
      </c>
      <c r="F90" s="2" t="s">
        <v>108</v>
      </c>
      <c r="G90" s="3">
        <v>500</v>
      </c>
    </row>
    <row r="91" spans="1:7" ht="85.5" customHeight="1">
      <c r="A91" s="8"/>
      <c r="B91" s="1" t="s">
        <v>240</v>
      </c>
      <c r="C91" s="2" t="s">
        <v>35</v>
      </c>
      <c r="D91" s="2" t="s">
        <v>40</v>
      </c>
      <c r="E91" s="2" t="s">
        <v>119</v>
      </c>
      <c r="F91" s="2"/>
      <c r="G91" s="3">
        <f>SUM(G92)</f>
        <v>140</v>
      </c>
    </row>
    <row r="92" spans="1:7" ht="90.75" customHeight="1">
      <c r="A92" s="8"/>
      <c r="B92" s="7" t="s">
        <v>241</v>
      </c>
      <c r="C92" s="2" t="s">
        <v>35</v>
      </c>
      <c r="D92" s="2" t="s">
        <v>40</v>
      </c>
      <c r="E92" s="2" t="s">
        <v>242</v>
      </c>
      <c r="F92" s="2"/>
      <c r="G92" s="3">
        <f>SUM(G93)</f>
        <v>140</v>
      </c>
    </row>
    <row r="93" spans="1:7" ht="34.5" customHeight="1">
      <c r="A93" s="8"/>
      <c r="B93" s="7" t="s">
        <v>107</v>
      </c>
      <c r="C93" s="2" t="s">
        <v>35</v>
      </c>
      <c r="D93" s="2" t="s">
        <v>40</v>
      </c>
      <c r="E93" s="2" t="s">
        <v>242</v>
      </c>
      <c r="F93" s="2" t="s">
        <v>108</v>
      </c>
      <c r="G93" s="3">
        <v>140</v>
      </c>
    </row>
    <row r="94" spans="1:7" s="27" customFormat="1" ht="34.5" customHeight="1">
      <c r="A94" s="10"/>
      <c r="B94" s="7" t="s">
        <v>20</v>
      </c>
      <c r="C94" s="6" t="s">
        <v>35</v>
      </c>
      <c r="D94" s="6" t="s">
        <v>42</v>
      </c>
      <c r="E94" s="6"/>
      <c r="F94" s="90"/>
      <c r="G94" s="5">
        <f>SUM(G95)</f>
        <v>123.8</v>
      </c>
    </row>
    <row r="95" spans="1:7" s="27" customFormat="1" ht="34.5" customHeight="1">
      <c r="A95" s="10"/>
      <c r="B95" s="7" t="s">
        <v>103</v>
      </c>
      <c r="C95" s="2" t="s">
        <v>35</v>
      </c>
      <c r="D95" s="2" t="s">
        <v>42</v>
      </c>
      <c r="E95" s="2" t="s">
        <v>51</v>
      </c>
      <c r="F95" s="90"/>
      <c r="G95" s="3">
        <f>SUM(G96)</f>
        <v>123.8</v>
      </c>
    </row>
    <row r="96" spans="1:7" ht="43.5" customHeight="1">
      <c r="A96" s="19"/>
      <c r="B96" s="7" t="s">
        <v>126</v>
      </c>
      <c r="C96" s="2" t="s">
        <v>35</v>
      </c>
      <c r="D96" s="2" t="s">
        <v>42</v>
      </c>
      <c r="E96" s="2" t="s">
        <v>52</v>
      </c>
      <c r="F96" s="2"/>
      <c r="G96" s="3">
        <f>SUM(G97)</f>
        <v>123.8</v>
      </c>
    </row>
    <row r="97" spans="1:7" ht="33.75" customHeight="1">
      <c r="A97" s="19"/>
      <c r="B97" s="1" t="s">
        <v>112</v>
      </c>
      <c r="C97" s="2" t="s">
        <v>35</v>
      </c>
      <c r="D97" s="2" t="s">
        <v>42</v>
      </c>
      <c r="E97" s="2" t="s">
        <v>113</v>
      </c>
      <c r="F97" s="2"/>
      <c r="G97" s="3">
        <f>SUM(G98)</f>
        <v>123.8</v>
      </c>
    </row>
    <row r="98" spans="1:7" ht="35.25" customHeight="1">
      <c r="A98" s="19"/>
      <c r="B98" s="7" t="s">
        <v>107</v>
      </c>
      <c r="C98" s="2" t="s">
        <v>35</v>
      </c>
      <c r="D98" s="2" t="s">
        <v>42</v>
      </c>
      <c r="E98" s="2" t="s">
        <v>113</v>
      </c>
      <c r="F98" s="2" t="s">
        <v>108</v>
      </c>
      <c r="G98" s="3">
        <v>123.8</v>
      </c>
    </row>
    <row r="99" spans="1:7" s="9" customFormat="1" ht="19.5" customHeight="1">
      <c r="A99" s="10"/>
      <c r="B99" s="63" t="s">
        <v>7</v>
      </c>
      <c r="C99" s="6" t="s">
        <v>36</v>
      </c>
      <c r="D99" s="6" t="s">
        <v>34</v>
      </c>
      <c r="E99" s="6"/>
      <c r="F99" s="6"/>
      <c r="G99" s="5">
        <f>SUM(G100+G124)</f>
        <v>20911.1</v>
      </c>
    </row>
    <row r="100" spans="1:7" s="24" customFormat="1" ht="19.5" customHeight="1">
      <c r="A100" s="14"/>
      <c r="B100" s="63" t="s">
        <v>83</v>
      </c>
      <c r="C100" s="6" t="s">
        <v>36</v>
      </c>
      <c r="D100" s="6" t="s">
        <v>40</v>
      </c>
      <c r="E100" s="6"/>
      <c r="F100" s="6"/>
      <c r="G100" s="5">
        <f>SUM(G101+G108)</f>
        <v>20061.1</v>
      </c>
    </row>
    <row r="101" spans="1:7" s="9" customFormat="1" ht="72" customHeight="1">
      <c r="A101" s="10"/>
      <c r="B101" s="1" t="s">
        <v>127</v>
      </c>
      <c r="C101" s="2" t="s">
        <v>36</v>
      </c>
      <c r="D101" s="2" t="s">
        <v>40</v>
      </c>
      <c r="E101" s="2" t="s">
        <v>122</v>
      </c>
      <c r="F101" s="2"/>
      <c r="G101" s="3">
        <f>SUM(G102)</f>
        <v>912.6</v>
      </c>
    </row>
    <row r="102" spans="1:7" s="9" customFormat="1" ht="47.25" customHeight="1">
      <c r="A102" s="10"/>
      <c r="B102" s="7" t="s">
        <v>84</v>
      </c>
      <c r="C102" s="2" t="s">
        <v>36</v>
      </c>
      <c r="D102" s="2" t="s">
        <v>40</v>
      </c>
      <c r="E102" s="2" t="s">
        <v>123</v>
      </c>
      <c r="F102" s="2"/>
      <c r="G102" s="3">
        <f>SUM(G103+G105)</f>
        <v>912.6</v>
      </c>
    </row>
    <row r="103" spans="1:7" s="9" customFormat="1" ht="144" customHeight="1">
      <c r="A103" s="10"/>
      <c r="B103" s="56" t="s">
        <v>340</v>
      </c>
      <c r="C103" s="2" t="s">
        <v>36</v>
      </c>
      <c r="D103" s="2" t="s">
        <v>40</v>
      </c>
      <c r="E103" s="2" t="s">
        <v>339</v>
      </c>
      <c r="F103" s="2"/>
      <c r="G103" s="3">
        <f>SUM(G104)</f>
        <v>803.6</v>
      </c>
    </row>
    <row r="104" spans="1:7" s="9" customFormat="1" ht="36.75" customHeight="1">
      <c r="A104" s="10"/>
      <c r="B104" s="7" t="s">
        <v>107</v>
      </c>
      <c r="C104" s="2" t="s">
        <v>36</v>
      </c>
      <c r="D104" s="2" t="s">
        <v>40</v>
      </c>
      <c r="E104" s="2" t="s">
        <v>339</v>
      </c>
      <c r="F104" s="2" t="s">
        <v>108</v>
      </c>
      <c r="G104" s="3">
        <v>803.6</v>
      </c>
    </row>
    <row r="105" spans="1:7" s="9" customFormat="1" ht="54" customHeight="1">
      <c r="A105" s="10"/>
      <c r="B105" s="7" t="s">
        <v>59</v>
      </c>
      <c r="C105" s="2" t="s">
        <v>36</v>
      </c>
      <c r="D105" s="2" t="s">
        <v>40</v>
      </c>
      <c r="E105" s="2" t="s">
        <v>120</v>
      </c>
      <c r="F105" s="40"/>
      <c r="G105" s="3">
        <f>SUM(G106)</f>
        <v>109</v>
      </c>
    </row>
    <row r="106" spans="1:7" s="9" customFormat="1" ht="114.75" customHeight="1">
      <c r="A106" s="10"/>
      <c r="B106" s="56" t="s">
        <v>97</v>
      </c>
      <c r="C106" s="2" t="s">
        <v>36</v>
      </c>
      <c r="D106" s="2" t="s">
        <v>40</v>
      </c>
      <c r="E106" s="2" t="s">
        <v>121</v>
      </c>
      <c r="F106" s="40"/>
      <c r="G106" s="3">
        <f>SUM(G107)</f>
        <v>109</v>
      </c>
    </row>
    <row r="107" spans="1:7" s="9" customFormat="1" ht="39.75" customHeight="1">
      <c r="A107" s="10"/>
      <c r="B107" s="7" t="s">
        <v>107</v>
      </c>
      <c r="C107" s="2" t="s">
        <v>36</v>
      </c>
      <c r="D107" s="2" t="s">
        <v>40</v>
      </c>
      <c r="E107" s="2" t="s">
        <v>121</v>
      </c>
      <c r="F107" s="40">
        <v>240</v>
      </c>
      <c r="G107" s="3">
        <v>109</v>
      </c>
    </row>
    <row r="108" spans="1:7" s="24" customFormat="1" ht="84.75" customHeight="1">
      <c r="A108" s="14"/>
      <c r="B108" s="1" t="s">
        <v>354</v>
      </c>
      <c r="C108" s="2" t="s">
        <v>36</v>
      </c>
      <c r="D108" s="2" t="s">
        <v>40</v>
      </c>
      <c r="E108" s="2" t="s">
        <v>128</v>
      </c>
      <c r="F108" s="2"/>
      <c r="G108" s="3">
        <f>SUM(G109+G121)</f>
        <v>19148.5</v>
      </c>
    </row>
    <row r="109" spans="1:7" s="9" customFormat="1" ht="183" customHeight="1">
      <c r="A109" s="10"/>
      <c r="B109" s="22" t="s">
        <v>352</v>
      </c>
      <c r="C109" s="2" t="s">
        <v>36</v>
      </c>
      <c r="D109" s="2" t="s">
        <v>40</v>
      </c>
      <c r="E109" s="2" t="s">
        <v>129</v>
      </c>
      <c r="F109" s="2"/>
      <c r="G109" s="3">
        <f>G110+G112+G114+G116</f>
        <v>17148.5</v>
      </c>
    </row>
    <row r="110" spans="1:7" s="9" customFormat="1" ht="139.5" customHeight="1">
      <c r="A110" s="10"/>
      <c r="B110" s="1" t="s">
        <v>355</v>
      </c>
      <c r="C110" s="2" t="s">
        <v>36</v>
      </c>
      <c r="D110" s="2" t="s">
        <v>40</v>
      </c>
      <c r="E110" s="2" t="s">
        <v>250</v>
      </c>
      <c r="F110" s="2"/>
      <c r="G110" s="3">
        <f>SUM(G111)</f>
        <v>13370.8</v>
      </c>
    </row>
    <row r="111" spans="1:7" s="9" customFormat="1" ht="38.25" customHeight="1">
      <c r="A111" s="10"/>
      <c r="B111" s="7" t="s">
        <v>107</v>
      </c>
      <c r="C111" s="2" t="s">
        <v>36</v>
      </c>
      <c r="D111" s="2" t="s">
        <v>40</v>
      </c>
      <c r="E111" s="2" t="s">
        <v>250</v>
      </c>
      <c r="F111" s="2" t="s">
        <v>108</v>
      </c>
      <c r="G111" s="3">
        <v>13370.8</v>
      </c>
    </row>
    <row r="112" spans="1:7" s="9" customFormat="1" ht="96" customHeight="1" hidden="1">
      <c r="A112" s="10"/>
      <c r="B112" s="56" t="s">
        <v>100</v>
      </c>
      <c r="C112" s="2" t="s">
        <v>36</v>
      </c>
      <c r="D112" s="2" t="s">
        <v>40</v>
      </c>
      <c r="E112" s="2" t="s">
        <v>130</v>
      </c>
      <c r="F112" s="2"/>
      <c r="G112" s="3">
        <f>G113</f>
        <v>0</v>
      </c>
    </row>
    <row r="113" spans="1:7" s="9" customFormat="1" ht="96" customHeight="1" hidden="1">
      <c r="A113" s="10"/>
      <c r="B113" s="7" t="s">
        <v>107</v>
      </c>
      <c r="C113" s="2" t="s">
        <v>36</v>
      </c>
      <c r="D113" s="2" t="s">
        <v>40</v>
      </c>
      <c r="E113" s="2" t="s">
        <v>130</v>
      </c>
      <c r="F113" s="2" t="s">
        <v>108</v>
      </c>
      <c r="G113" s="3"/>
    </row>
    <row r="114" spans="1:7" s="9" customFormat="1" ht="118.5" customHeight="1">
      <c r="A114" s="10"/>
      <c r="B114" s="1" t="s">
        <v>101</v>
      </c>
      <c r="C114" s="2" t="s">
        <v>36</v>
      </c>
      <c r="D114" s="2" t="s">
        <v>40</v>
      </c>
      <c r="E114" s="2" t="s">
        <v>131</v>
      </c>
      <c r="F114" s="2"/>
      <c r="G114" s="3">
        <f>G115</f>
        <v>1678.5</v>
      </c>
    </row>
    <row r="115" spans="1:7" s="9" customFormat="1" ht="38.25" customHeight="1">
      <c r="A115" s="10"/>
      <c r="B115" s="7" t="s">
        <v>107</v>
      </c>
      <c r="C115" s="2" t="s">
        <v>36</v>
      </c>
      <c r="D115" s="2" t="s">
        <v>40</v>
      </c>
      <c r="E115" s="2" t="s">
        <v>131</v>
      </c>
      <c r="F115" s="2" t="s">
        <v>108</v>
      </c>
      <c r="G115" s="3">
        <v>1678.5</v>
      </c>
    </row>
    <row r="116" spans="1:7" s="9" customFormat="1" ht="50.25" customHeight="1">
      <c r="A116" s="10"/>
      <c r="B116" s="7" t="s">
        <v>59</v>
      </c>
      <c r="C116" s="2" t="s">
        <v>36</v>
      </c>
      <c r="D116" s="2" t="s">
        <v>40</v>
      </c>
      <c r="E116" s="2" t="s">
        <v>134</v>
      </c>
      <c r="F116" s="2"/>
      <c r="G116" s="3">
        <f>G117+G119</f>
        <v>2099.2</v>
      </c>
    </row>
    <row r="117" spans="1:7" s="9" customFormat="1" ht="149.25" customHeight="1">
      <c r="A117" s="10"/>
      <c r="B117" s="67" t="s">
        <v>351</v>
      </c>
      <c r="C117" s="2" t="s">
        <v>36</v>
      </c>
      <c r="D117" s="2" t="s">
        <v>40</v>
      </c>
      <c r="E117" s="2" t="s">
        <v>132</v>
      </c>
      <c r="F117" s="2"/>
      <c r="G117" s="3">
        <f>G118</f>
        <v>1341.2</v>
      </c>
    </row>
    <row r="118" spans="1:7" s="9" customFormat="1" ht="35.25" customHeight="1">
      <c r="A118" s="10"/>
      <c r="B118" s="7" t="s">
        <v>107</v>
      </c>
      <c r="C118" s="2" t="s">
        <v>36</v>
      </c>
      <c r="D118" s="2" t="s">
        <v>40</v>
      </c>
      <c r="E118" s="2" t="s">
        <v>132</v>
      </c>
      <c r="F118" s="2" t="s">
        <v>108</v>
      </c>
      <c r="G118" s="3">
        <v>1341.2</v>
      </c>
    </row>
    <row r="119" spans="1:7" s="9" customFormat="1" ht="114" customHeight="1">
      <c r="A119" s="10"/>
      <c r="B119" s="1" t="s">
        <v>353</v>
      </c>
      <c r="C119" s="2" t="s">
        <v>36</v>
      </c>
      <c r="D119" s="2" t="s">
        <v>40</v>
      </c>
      <c r="E119" s="2" t="s">
        <v>133</v>
      </c>
      <c r="F119" s="2"/>
      <c r="G119" s="3">
        <f>SUM(G120)</f>
        <v>758</v>
      </c>
    </row>
    <row r="120" spans="1:7" s="9" customFormat="1" ht="32.25" customHeight="1">
      <c r="A120" s="10"/>
      <c r="B120" s="7" t="s">
        <v>107</v>
      </c>
      <c r="C120" s="2" t="s">
        <v>36</v>
      </c>
      <c r="D120" s="2" t="s">
        <v>40</v>
      </c>
      <c r="E120" s="2" t="s">
        <v>133</v>
      </c>
      <c r="F120" s="2" t="s">
        <v>108</v>
      </c>
      <c r="G120" s="3">
        <v>758</v>
      </c>
    </row>
    <row r="121" spans="1:7" s="9" customFormat="1" ht="117" customHeight="1">
      <c r="A121" s="10"/>
      <c r="B121" s="7" t="s">
        <v>357</v>
      </c>
      <c r="C121" s="2" t="s">
        <v>36</v>
      </c>
      <c r="D121" s="2" t="s">
        <v>40</v>
      </c>
      <c r="E121" s="2" t="s">
        <v>282</v>
      </c>
      <c r="F121" s="2"/>
      <c r="G121" s="3">
        <f>SUM(G122)</f>
        <v>2000</v>
      </c>
    </row>
    <row r="122" spans="1:7" s="9" customFormat="1" ht="132.75" customHeight="1">
      <c r="A122" s="10"/>
      <c r="B122" s="65" t="s">
        <v>356</v>
      </c>
      <c r="C122" s="2" t="s">
        <v>36</v>
      </c>
      <c r="D122" s="2" t="s">
        <v>40</v>
      </c>
      <c r="E122" s="2" t="s">
        <v>281</v>
      </c>
      <c r="F122" s="2"/>
      <c r="G122" s="3">
        <f>SUM(G123)</f>
        <v>2000</v>
      </c>
    </row>
    <row r="123" spans="1:7" s="9" customFormat="1" ht="24" customHeight="1">
      <c r="A123" s="10"/>
      <c r="B123" s="7" t="s">
        <v>18</v>
      </c>
      <c r="C123" s="2" t="s">
        <v>36</v>
      </c>
      <c r="D123" s="2" t="s">
        <v>40</v>
      </c>
      <c r="E123" s="2" t="s">
        <v>281</v>
      </c>
      <c r="F123" s="2" t="s">
        <v>139</v>
      </c>
      <c r="G123" s="3">
        <v>2000</v>
      </c>
    </row>
    <row r="124" spans="1:7" s="9" customFormat="1" ht="36" customHeight="1">
      <c r="A124" s="10"/>
      <c r="B124" s="63" t="s">
        <v>67</v>
      </c>
      <c r="C124" s="6" t="s">
        <v>36</v>
      </c>
      <c r="D124" s="6" t="s">
        <v>43</v>
      </c>
      <c r="E124" s="6"/>
      <c r="F124" s="6"/>
      <c r="G124" s="5">
        <f>SUM(G125)</f>
        <v>850</v>
      </c>
    </row>
    <row r="125" spans="1:7" s="9" customFormat="1" ht="37.5" customHeight="1">
      <c r="A125" s="10"/>
      <c r="B125" s="7" t="s">
        <v>103</v>
      </c>
      <c r="C125" s="2" t="s">
        <v>36</v>
      </c>
      <c r="D125" s="2" t="s">
        <v>43</v>
      </c>
      <c r="E125" s="2" t="s">
        <v>51</v>
      </c>
      <c r="F125" s="2"/>
      <c r="G125" s="3">
        <f>SUM(G126)</f>
        <v>850</v>
      </c>
    </row>
    <row r="126" spans="1:7" s="9" customFormat="1" ht="51.75" customHeight="1">
      <c r="A126" s="10"/>
      <c r="B126" s="7" t="s">
        <v>126</v>
      </c>
      <c r="C126" s="2" t="s">
        <v>36</v>
      </c>
      <c r="D126" s="2" t="s">
        <v>43</v>
      </c>
      <c r="E126" s="2" t="s">
        <v>52</v>
      </c>
      <c r="F126" s="2"/>
      <c r="G126" s="3">
        <f>SUM(G127)</f>
        <v>850</v>
      </c>
    </row>
    <row r="127" spans="1:7" s="9" customFormat="1" ht="36.75" customHeight="1">
      <c r="A127" s="10"/>
      <c r="B127" s="1" t="s">
        <v>112</v>
      </c>
      <c r="C127" s="2" t="s">
        <v>36</v>
      </c>
      <c r="D127" s="2" t="s">
        <v>43</v>
      </c>
      <c r="E127" s="2" t="s">
        <v>113</v>
      </c>
      <c r="F127" s="2"/>
      <c r="G127" s="3">
        <f>SUM(G128)</f>
        <v>850</v>
      </c>
    </row>
    <row r="128" spans="1:7" s="9" customFormat="1" ht="39" customHeight="1">
      <c r="A128" s="10"/>
      <c r="B128" s="7" t="s">
        <v>107</v>
      </c>
      <c r="C128" s="2" t="s">
        <v>36</v>
      </c>
      <c r="D128" s="2" t="s">
        <v>43</v>
      </c>
      <c r="E128" s="2" t="s">
        <v>113</v>
      </c>
      <c r="F128" s="2" t="s">
        <v>108</v>
      </c>
      <c r="G128" s="3">
        <v>850</v>
      </c>
    </row>
    <row r="129" spans="1:7" s="9" customFormat="1" ht="19.5" customHeight="1">
      <c r="A129" s="10"/>
      <c r="B129" s="4" t="s">
        <v>2</v>
      </c>
      <c r="C129" s="6" t="s">
        <v>44</v>
      </c>
      <c r="D129" s="6" t="s">
        <v>34</v>
      </c>
      <c r="E129" s="6"/>
      <c r="F129" s="6"/>
      <c r="G129" s="5">
        <f>SUM(G130+G159+G174)</f>
        <v>47355.5</v>
      </c>
    </row>
    <row r="130" spans="1:7" s="9" customFormat="1" ht="19.5" customHeight="1">
      <c r="A130" s="10"/>
      <c r="B130" s="4" t="s">
        <v>11</v>
      </c>
      <c r="C130" s="6" t="s">
        <v>44</v>
      </c>
      <c r="D130" s="6" t="s">
        <v>33</v>
      </c>
      <c r="E130" s="6"/>
      <c r="F130" s="6"/>
      <c r="G130" s="5">
        <f>SUM(G131+G148)</f>
        <v>30180.7</v>
      </c>
    </row>
    <row r="131" spans="1:8" s="9" customFormat="1" ht="73.5" customHeight="1">
      <c r="A131" s="10"/>
      <c r="B131" s="1" t="s">
        <v>179</v>
      </c>
      <c r="C131" s="2" t="s">
        <v>44</v>
      </c>
      <c r="D131" s="2" t="s">
        <v>33</v>
      </c>
      <c r="E131" s="2" t="s">
        <v>180</v>
      </c>
      <c r="F131" s="2"/>
      <c r="G131" s="3">
        <f>SUM(G132+G136)</f>
        <v>20747.7</v>
      </c>
      <c r="H131" s="8"/>
    </row>
    <row r="132" spans="1:8" s="9" customFormat="1" ht="117" customHeight="1">
      <c r="A132" s="10"/>
      <c r="B132" s="1" t="s">
        <v>220</v>
      </c>
      <c r="C132" s="2" t="s">
        <v>44</v>
      </c>
      <c r="D132" s="2" t="s">
        <v>33</v>
      </c>
      <c r="E132" s="2" t="s">
        <v>196</v>
      </c>
      <c r="F132" s="2"/>
      <c r="G132" s="3">
        <f>SUM(G133)</f>
        <v>175</v>
      </c>
      <c r="H132" s="8"/>
    </row>
    <row r="133" spans="1:8" s="9" customFormat="1" ht="50.25" customHeight="1">
      <c r="A133" s="10"/>
      <c r="B133" s="7" t="s">
        <v>59</v>
      </c>
      <c r="C133" s="2" t="s">
        <v>44</v>
      </c>
      <c r="D133" s="2" t="s">
        <v>33</v>
      </c>
      <c r="E133" s="2" t="s">
        <v>197</v>
      </c>
      <c r="F133" s="2"/>
      <c r="G133" s="3">
        <f>G134</f>
        <v>175</v>
      </c>
      <c r="H133" s="8"/>
    </row>
    <row r="134" spans="1:8" s="9" customFormat="1" ht="82.5" customHeight="1">
      <c r="A134" s="10"/>
      <c r="B134" s="7" t="s">
        <v>296</v>
      </c>
      <c r="C134" s="2" t="s">
        <v>44</v>
      </c>
      <c r="D134" s="2" t="s">
        <v>33</v>
      </c>
      <c r="E134" s="2" t="s">
        <v>198</v>
      </c>
      <c r="F134" s="2"/>
      <c r="G134" s="3">
        <f>G135</f>
        <v>175</v>
      </c>
      <c r="H134" s="8"/>
    </row>
    <row r="135" spans="1:8" s="9" customFormat="1" ht="24.75" customHeight="1">
      <c r="A135" s="10"/>
      <c r="B135" s="7" t="s">
        <v>199</v>
      </c>
      <c r="C135" s="2" t="s">
        <v>44</v>
      </c>
      <c r="D135" s="2" t="s">
        <v>33</v>
      </c>
      <c r="E135" s="2" t="s">
        <v>198</v>
      </c>
      <c r="F135" s="2" t="s">
        <v>139</v>
      </c>
      <c r="G135" s="3">
        <v>175</v>
      </c>
      <c r="H135" s="8"/>
    </row>
    <row r="136" spans="1:8" s="9" customFormat="1" ht="141.75" customHeight="1">
      <c r="A136" s="10"/>
      <c r="B136" s="1" t="s">
        <v>221</v>
      </c>
      <c r="C136" s="2" t="s">
        <v>44</v>
      </c>
      <c r="D136" s="2" t="s">
        <v>33</v>
      </c>
      <c r="E136" s="2" t="s">
        <v>200</v>
      </c>
      <c r="F136" s="2"/>
      <c r="G136" s="3">
        <f>SUM(G137+G139+G141+G143)</f>
        <v>20572.7</v>
      </c>
      <c r="H136" s="8"/>
    </row>
    <row r="137" spans="1:8" s="9" customFormat="1" ht="94.5" customHeight="1">
      <c r="A137" s="10"/>
      <c r="B137" s="50" t="s">
        <v>328</v>
      </c>
      <c r="C137" s="2" t="s">
        <v>44</v>
      </c>
      <c r="D137" s="2" t="s">
        <v>33</v>
      </c>
      <c r="E137" s="2" t="s">
        <v>327</v>
      </c>
      <c r="F137" s="2"/>
      <c r="G137" s="3">
        <f>SUM(G138)</f>
        <v>3086</v>
      </c>
      <c r="H137" s="8"/>
    </row>
    <row r="138" spans="1:8" s="9" customFormat="1" ht="27" customHeight="1">
      <c r="A138" s="10"/>
      <c r="B138" s="7" t="s">
        <v>199</v>
      </c>
      <c r="C138" s="2" t="s">
        <v>44</v>
      </c>
      <c r="D138" s="2" t="s">
        <v>33</v>
      </c>
      <c r="E138" s="2" t="s">
        <v>327</v>
      </c>
      <c r="F138" s="2" t="s">
        <v>139</v>
      </c>
      <c r="G138" s="3">
        <v>3086</v>
      </c>
      <c r="H138" s="8"/>
    </row>
    <row r="139" spans="1:8" s="9" customFormat="1" ht="131.25" customHeight="1">
      <c r="A139" s="10"/>
      <c r="B139" s="80" t="s">
        <v>292</v>
      </c>
      <c r="C139" s="2" t="s">
        <v>44</v>
      </c>
      <c r="D139" s="2" t="s">
        <v>33</v>
      </c>
      <c r="E139" s="2" t="s">
        <v>290</v>
      </c>
      <c r="F139" s="2"/>
      <c r="G139" s="3">
        <f>PRODUCT(G140)</f>
        <v>7054.1</v>
      </c>
      <c r="H139" s="8"/>
    </row>
    <row r="140" spans="1:8" s="9" customFormat="1" ht="23.25" customHeight="1">
      <c r="A140" s="10"/>
      <c r="B140" s="7" t="s">
        <v>199</v>
      </c>
      <c r="C140" s="2" t="s">
        <v>44</v>
      </c>
      <c r="D140" s="2" t="s">
        <v>33</v>
      </c>
      <c r="E140" s="2" t="s">
        <v>290</v>
      </c>
      <c r="F140" s="2" t="s">
        <v>139</v>
      </c>
      <c r="G140" s="3">
        <v>7054.1</v>
      </c>
      <c r="H140" s="8"/>
    </row>
    <row r="141" spans="1:8" s="9" customFormat="1" ht="124.5" customHeight="1">
      <c r="A141" s="10"/>
      <c r="B141" s="80" t="s">
        <v>291</v>
      </c>
      <c r="C141" s="2" t="s">
        <v>44</v>
      </c>
      <c r="D141" s="2" t="s">
        <v>33</v>
      </c>
      <c r="E141" s="2" t="s">
        <v>289</v>
      </c>
      <c r="F141" s="2"/>
      <c r="G141" s="3">
        <f>PRODUCT(G142)</f>
        <v>3532.6</v>
      </c>
      <c r="H141" s="8"/>
    </row>
    <row r="142" spans="1:8" s="9" customFormat="1" ht="19.5" customHeight="1">
      <c r="A142" s="10"/>
      <c r="B142" s="7" t="s">
        <v>199</v>
      </c>
      <c r="C142" s="2" t="s">
        <v>44</v>
      </c>
      <c r="D142" s="2" t="s">
        <v>33</v>
      </c>
      <c r="E142" s="2" t="s">
        <v>289</v>
      </c>
      <c r="F142" s="2" t="s">
        <v>139</v>
      </c>
      <c r="G142" s="3">
        <v>3532.6</v>
      </c>
      <c r="H142" s="8"/>
    </row>
    <row r="143" spans="1:8" s="9" customFormat="1" ht="55.5" customHeight="1">
      <c r="A143" s="10"/>
      <c r="B143" s="7" t="s">
        <v>59</v>
      </c>
      <c r="C143" s="2" t="s">
        <v>44</v>
      </c>
      <c r="D143" s="2" t="s">
        <v>33</v>
      </c>
      <c r="E143" s="2" t="s">
        <v>201</v>
      </c>
      <c r="F143" s="2"/>
      <c r="G143" s="3">
        <f>SUM(G144+G146)</f>
        <v>6900</v>
      </c>
      <c r="H143" s="8"/>
    </row>
    <row r="144" spans="1:8" s="9" customFormat="1" ht="122.25" customHeight="1">
      <c r="A144" s="10"/>
      <c r="B144" s="56" t="s">
        <v>293</v>
      </c>
      <c r="C144" s="2" t="s">
        <v>44</v>
      </c>
      <c r="D144" s="2" t="s">
        <v>33</v>
      </c>
      <c r="E144" s="2" t="s">
        <v>289</v>
      </c>
      <c r="F144" s="2"/>
      <c r="G144" s="3">
        <f>SUM(G145)</f>
        <v>5508.7</v>
      </c>
      <c r="H144" s="8"/>
    </row>
    <row r="145" spans="1:8" s="9" customFormat="1" ht="19.5" customHeight="1">
      <c r="A145" s="10"/>
      <c r="B145" s="7" t="s">
        <v>199</v>
      </c>
      <c r="C145" s="2" t="s">
        <v>44</v>
      </c>
      <c r="D145" s="2" t="s">
        <v>33</v>
      </c>
      <c r="E145" s="2" t="s">
        <v>289</v>
      </c>
      <c r="F145" s="2" t="s">
        <v>139</v>
      </c>
      <c r="G145" s="3">
        <v>5508.7</v>
      </c>
      <c r="H145" s="8"/>
    </row>
    <row r="146" spans="1:8" s="9" customFormat="1" ht="133.5" customHeight="1">
      <c r="A146" s="10"/>
      <c r="B146" s="56" t="s">
        <v>342</v>
      </c>
      <c r="C146" s="2" t="s">
        <v>44</v>
      </c>
      <c r="D146" s="2" t="s">
        <v>33</v>
      </c>
      <c r="E146" s="2" t="s">
        <v>341</v>
      </c>
      <c r="F146" s="2"/>
      <c r="G146" s="3">
        <f>SUM(G147)</f>
        <v>1391.3</v>
      </c>
      <c r="H146" s="8"/>
    </row>
    <row r="147" spans="1:8" s="9" customFormat="1" ht="19.5" customHeight="1">
      <c r="A147" s="10"/>
      <c r="B147" s="7" t="s">
        <v>199</v>
      </c>
      <c r="C147" s="2" t="s">
        <v>44</v>
      </c>
      <c r="D147" s="2" t="s">
        <v>33</v>
      </c>
      <c r="E147" s="2" t="s">
        <v>341</v>
      </c>
      <c r="F147" s="2" t="s">
        <v>139</v>
      </c>
      <c r="G147" s="3">
        <v>1391.3</v>
      </c>
      <c r="H147" s="8"/>
    </row>
    <row r="148" spans="1:8" s="9" customFormat="1" ht="68.25" customHeight="1">
      <c r="A148" s="10"/>
      <c r="B148" s="1" t="s">
        <v>203</v>
      </c>
      <c r="C148" s="2" t="s">
        <v>44</v>
      </c>
      <c r="D148" s="2" t="s">
        <v>33</v>
      </c>
      <c r="E148" s="2" t="s">
        <v>202</v>
      </c>
      <c r="F148" s="2"/>
      <c r="G148" s="3">
        <f>SUM(G149+G152)</f>
        <v>9433</v>
      </c>
      <c r="H148" s="8"/>
    </row>
    <row r="149" spans="1:8" s="9" customFormat="1" ht="107.25" customHeight="1">
      <c r="A149" s="10"/>
      <c r="B149" s="1" t="s">
        <v>243</v>
      </c>
      <c r="C149" s="2" t="s">
        <v>44</v>
      </c>
      <c r="D149" s="2" t="s">
        <v>33</v>
      </c>
      <c r="E149" s="2" t="s">
        <v>204</v>
      </c>
      <c r="F149" s="2"/>
      <c r="G149" s="3">
        <f>SUM(G150)</f>
        <v>1000</v>
      </c>
      <c r="H149" s="8"/>
    </row>
    <row r="150" spans="1:8" s="9" customFormat="1" ht="127.5" customHeight="1">
      <c r="A150" s="10"/>
      <c r="B150" s="7" t="s">
        <v>244</v>
      </c>
      <c r="C150" s="2" t="s">
        <v>44</v>
      </c>
      <c r="D150" s="2" t="s">
        <v>33</v>
      </c>
      <c r="E150" s="2" t="s">
        <v>245</v>
      </c>
      <c r="F150" s="2"/>
      <c r="G150" s="3">
        <f>SUM(G151)</f>
        <v>1000</v>
      </c>
      <c r="H150" s="8"/>
    </row>
    <row r="151" spans="1:8" s="9" customFormat="1" ht="37.5" customHeight="1">
      <c r="A151" s="10"/>
      <c r="B151" s="7" t="s">
        <v>107</v>
      </c>
      <c r="C151" s="2" t="s">
        <v>44</v>
      </c>
      <c r="D151" s="2" t="s">
        <v>33</v>
      </c>
      <c r="E151" s="2" t="s">
        <v>245</v>
      </c>
      <c r="F151" s="2" t="s">
        <v>108</v>
      </c>
      <c r="G151" s="3">
        <v>1000</v>
      </c>
      <c r="H151" s="8"/>
    </row>
    <row r="152" spans="1:8" s="9" customFormat="1" ht="96.75" customHeight="1">
      <c r="A152" s="10"/>
      <c r="B152" s="1" t="s">
        <v>246</v>
      </c>
      <c r="C152" s="2" t="s">
        <v>44</v>
      </c>
      <c r="D152" s="2" t="s">
        <v>33</v>
      </c>
      <c r="E152" s="2" t="s">
        <v>205</v>
      </c>
      <c r="F152" s="2"/>
      <c r="G152" s="3">
        <f>SUM(G153+G155+G157)</f>
        <v>8433</v>
      </c>
      <c r="H152" s="8"/>
    </row>
    <row r="153" spans="1:8" s="9" customFormat="1" ht="87" customHeight="1">
      <c r="A153" s="10"/>
      <c r="B153" s="1" t="s">
        <v>301</v>
      </c>
      <c r="C153" s="2" t="s">
        <v>44</v>
      </c>
      <c r="D153" s="2" t="s">
        <v>33</v>
      </c>
      <c r="E153" s="2" t="s">
        <v>247</v>
      </c>
      <c r="F153" s="2"/>
      <c r="G153" s="3">
        <f>SUM(G154)</f>
        <v>1350</v>
      </c>
      <c r="H153" s="8"/>
    </row>
    <row r="154" spans="1:8" s="9" customFormat="1" ht="34.5" customHeight="1">
      <c r="A154" s="10"/>
      <c r="B154" s="7" t="s">
        <v>107</v>
      </c>
      <c r="C154" s="2" t="s">
        <v>44</v>
      </c>
      <c r="D154" s="2" t="s">
        <v>33</v>
      </c>
      <c r="E154" s="2" t="s">
        <v>247</v>
      </c>
      <c r="F154" s="2" t="s">
        <v>108</v>
      </c>
      <c r="G154" s="3">
        <v>1350</v>
      </c>
      <c r="H154" s="8"/>
    </row>
    <row r="155" spans="1:8" s="9" customFormat="1" ht="64.5" customHeight="1">
      <c r="A155" s="10"/>
      <c r="B155" s="7" t="s">
        <v>302</v>
      </c>
      <c r="C155" s="2" t="s">
        <v>44</v>
      </c>
      <c r="D155" s="2" t="s">
        <v>33</v>
      </c>
      <c r="E155" s="2" t="s">
        <v>248</v>
      </c>
      <c r="F155" s="2"/>
      <c r="G155" s="3">
        <f>SUM(G156)</f>
        <v>1400</v>
      </c>
      <c r="H155" s="8"/>
    </row>
    <row r="156" spans="1:8" s="9" customFormat="1" ht="38.25" customHeight="1">
      <c r="A156" s="10"/>
      <c r="B156" s="7" t="s">
        <v>107</v>
      </c>
      <c r="C156" s="2" t="s">
        <v>44</v>
      </c>
      <c r="D156" s="2" t="s">
        <v>33</v>
      </c>
      <c r="E156" s="2" t="s">
        <v>248</v>
      </c>
      <c r="F156" s="2" t="s">
        <v>108</v>
      </c>
      <c r="G156" s="3">
        <v>1400</v>
      </c>
      <c r="H156" s="8"/>
    </row>
    <row r="157" spans="1:8" s="9" customFormat="1" ht="78.75" customHeight="1">
      <c r="A157" s="10"/>
      <c r="B157" s="7" t="s">
        <v>303</v>
      </c>
      <c r="C157" s="2" t="s">
        <v>44</v>
      </c>
      <c r="D157" s="2" t="s">
        <v>33</v>
      </c>
      <c r="E157" s="2" t="s">
        <v>249</v>
      </c>
      <c r="F157" s="2"/>
      <c r="G157" s="3">
        <f>SUM(G158)</f>
        <v>5683</v>
      </c>
      <c r="H157" s="8"/>
    </row>
    <row r="158" spans="1:8" s="9" customFormat="1" ht="45" customHeight="1">
      <c r="A158" s="10"/>
      <c r="B158" s="7" t="s">
        <v>93</v>
      </c>
      <c r="C158" s="2" t="s">
        <v>44</v>
      </c>
      <c r="D158" s="2" t="s">
        <v>33</v>
      </c>
      <c r="E158" s="2" t="s">
        <v>249</v>
      </c>
      <c r="F158" s="2" t="s">
        <v>66</v>
      </c>
      <c r="G158" s="3">
        <v>5683</v>
      </c>
      <c r="H158" s="8"/>
    </row>
    <row r="159" spans="1:7" s="9" customFormat="1" ht="19.5" customHeight="1">
      <c r="A159" s="10"/>
      <c r="B159" s="63" t="s">
        <v>12</v>
      </c>
      <c r="C159" s="6" t="s">
        <v>44</v>
      </c>
      <c r="D159" s="6" t="s">
        <v>38</v>
      </c>
      <c r="E159" s="6"/>
      <c r="F159" s="6"/>
      <c r="G159" s="5">
        <f>SUM(G160+G169)</f>
        <v>4400</v>
      </c>
    </row>
    <row r="160" spans="1:7" s="9" customFormat="1" ht="71.25" customHeight="1">
      <c r="A160" s="10"/>
      <c r="B160" s="1" t="s">
        <v>135</v>
      </c>
      <c r="C160" s="2" t="s">
        <v>44</v>
      </c>
      <c r="D160" s="2" t="s">
        <v>38</v>
      </c>
      <c r="E160" s="2" t="s">
        <v>136</v>
      </c>
      <c r="F160" s="2"/>
      <c r="G160" s="3">
        <f>SUM(G161)</f>
        <v>4300</v>
      </c>
    </row>
    <row r="161" spans="1:7" s="9" customFormat="1" ht="79.5" customHeight="1">
      <c r="A161" s="10"/>
      <c r="B161" s="49" t="s">
        <v>287</v>
      </c>
      <c r="C161" s="2" t="s">
        <v>44</v>
      </c>
      <c r="D161" s="2" t="s">
        <v>38</v>
      </c>
      <c r="E161" s="2" t="s">
        <v>137</v>
      </c>
      <c r="F161" s="2"/>
      <c r="G161" s="3">
        <f>SUM(G162+G164+G166)</f>
        <v>4300</v>
      </c>
    </row>
    <row r="162" spans="1:7" s="9" customFormat="1" ht="108" customHeight="1">
      <c r="A162" s="10"/>
      <c r="B162" s="65" t="s">
        <v>314</v>
      </c>
      <c r="C162" s="2" t="s">
        <v>44</v>
      </c>
      <c r="D162" s="2" t="s">
        <v>38</v>
      </c>
      <c r="E162" s="2" t="s">
        <v>138</v>
      </c>
      <c r="F162" s="2"/>
      <c r="G162" s="3">
        <f>SUM(G163)</f>
        <v>4000</v>
      </c>
    </row>
    <row r="163" spans="1:7" s="9" customFormat="1" ht="21.75" customHeight="1">
      <c r="A163" s="10"/>
      <c r="B163" s="7" t="s">
        <v>18</v>
      </c>
      <c r="C163" s="2" t="s">
        <v>44</v>
      </c>
      <c r="D163" s="2" t="s">
        <v>38</v>
      </c>
      <c r="E163" s="2" t="s">
        <v>138</v>
      </c>
      <c r="F163" s="2" t="s">
        <v>139</v>
      </c>
      <c r="G163" s="3">
        <v>4000</v>
      </c>
    </row>
    <row r="164" spans="1:7" s="9" customFormat="1" ht="78.75" customHeight="1">
      <c r="A164" s="10"/>
      <c r="B164" s="1" t="s">
        <v>270</v>
      </c>
      <c r="C164" s="2" t="s">
        <v>44</v>
      </c>
      <c r="D164" s="2" t="s">
        <v>38</v>
      </c>
      <c r="E164" s="2" t="s">
        <v>271</v>
      </c>
      <c r="F164" s="2"/>
      <c r="G164" s="3">
        <f>SUM(G165)</f>
        <v>300</v>
      </c>
    </row>
    <row r="165" spans="1:7" s="9" customFormat="1" ht="40.5" customHeight="1">
      <c r="A165" s="10"/>
      <c r="B165" s="7" t="s">
        <v>107</v>
      </c>
      <c r="C165" s="2" t="s">
        <v>44</v>
      </c>
      <c r="D165" s="2" t="s">
        <v>38</v>
      </c>
      <c r="E165" s="2" t="s">
        <v>271</v>
      </c>
      <c r="F165" s="2" t="s">
        <v>108</v>
      </c>
      <c r="G165" s="3">
        <v>300</v>
      </c>
    </row>
    <row r="166" spans="1:7" s="9" customFormat="1" ht="37.5" customHeight="1" hidden="1">
      <c r="A166" s="10"/>
      <c r="B166" s="7" t="s">
        <v>61</v>
      </c>
      <c r="C166" s="2" t="s">
        <v>44</v>
      </c>
      <c r="D166" s="2" t="s">
        <v>38</v>
      </c>
      <c r="E166" s="2" t="s">
        <v>140</v>
      </c>
      <c r="F166" s="2"/>
      <c r="G166" s="3">
        <f>SUM(G167)</f>
        <v>0</v>
      </c>
    </row>
    <row r="167" spans="1:7" s="9" customFormat="1" ht="28.5" customHeight="1" hidden="1">
      <c r="A167" s="10"/>
      <c r="B167" s="7" t="s">
        <v>63</v>
      </c>
      <c r="C167" s="2" t="s">
        <v>44</v>
      </c>
      <c r="D167" s="2" t="s">
        <v>38</v>
      </c>
      <c r="E167" s="2" t="s">
        <v>141</v>
      </c>
      <c r="F167" s="2"/>
      <c r="G167" s="3">
        <f>SUM(G168)</f>
        <v>0</v>
      </c>
    </row>
    <row r="168" spans="1:7" s="9" customFormat="1" ht="37.5" customHeight="1" hidden="1">
      <c r="A168" s="10"/>
      <c r="B168" s="7" t="s">
        <v>107</v>
      </c>
      <c r="C168" s="2" t="s">
        <v>44</v>
      </c>
      <c r="D168" s="2" t="s">
        <v>38</v>
      </c>
      <c r="E168" s="2" t="s">
        <v>141</v>
      </c>
      <c r="F168" s="2" t="s">
        <v>108</v>
      </c>
      <c r="G168" s="3"/>
    </row>
    <row r="169" spans="1:7" s="9" customFormat="1" ht="41.25" customHeight="1">
      <c r="A169" s="10"/>
      <c r="B169" s="7" t="s">
        <v>103</v>
      </c>
      <c r="C169" s="2" t="s">
        <v>44</v>
      </c>
      <c r="D169" s="2" t="s">
        <v>38</v>
      </c>
      <c r="E169" s="2" t="s">
        <v>51</v>
      </c>
      <c r="F169" s="90"/>
      <c r="G169" s="3">
        <f>SUM(G170)</f>
        <v>100</v>
      </c>
    </row>
    <row r="170" spans="1:7" s="9" customFormat="1" ht="45.75" customHeight="1">
      <c r="A170" s="10"/>
      <c r="B170" s="7" t="s">
        <v>126</v>
      </c>
      <c r="C170" s="2" t="s">
        <v>44</v>
      </c>
      <c r="D170" s="2" t="s">
        <v>38</v>
      </c>
      <c r="E170" s="2" t="s">
        <v>52</v>
      </c>
      <c r="F170" s="2"/>
      <c r="G170" s="3">
        <f>SUM(G171)</f>
        <v>100</v>
      </c>
    </row>
    <row r="171" spans="1:7" s="9" customFormat="1" ht="30" customHeight="1">
      <c r="A171" s="10"/>
      <c r="B171" s="1" t="s">
        <v>112</v>
      </c>
      <c r="C171" s="2" t="s">
        <v>44</v>
      </c>
      <c r="D171" s="2" t="s">
        <v>38</v>
      </c>
      <c r="E171" s="2" t="s">
        <v>113</v>
      </c>
      <c r="F171" s="2"/>
      <c r="G171" s="3">
        <f>SUM(G172+G173)</f>
        <v>100</v>
      </c>
    </row>
    <row r="172" spans="1:7" s="9" customFormat="1" ht="30" customHeight="1">
      <c r="A172" s="10"/>
      <c r="B172" s="7" t="s">
        <v>107</v>
      </c>
      <c r="C172" s="2" t="s">
        <v>44</v>
      </c>
      <c r="D172" s="2" t="s">
        <v>38</v>
      </c>
      <c r="E172" s="2" t="s">
        <v>113</v>
      </c>
      <c r="F172" s="2" t="s">
        <v>108</v>
      </c>
      <c r="G172" s="3">
        <v>100</v>
      </c>
    </row>
    <row r="173" spans="1:7" s="9" customFormat="1" ht="48.75" customHeight="1" hidden="1">
      <c r="A173" s="10"/>
      <c r="B173" s="7" t="s">
        <v>93</v>
      </c>
      <c r="C173" s="2" t="s">
        <v>44</v>
      </c>
      <c r="D173" s="2" t="s">
        <v>38</v>
      </c>
      <c r="E173" s="2" t="s">
        <v>113</v>
      </c>
      <c r="F173" s="2" t="s">
        <v>66</v>
      </c>
      <c r="G173" s="3">
        <v>0</v>
      </c>
    </row>
    <row r="174" spans="1:7" s="9" customFormat="1" ht="19.5" customHeight="1">
      <c r="A174" s="10"/>
      <c r="B174" s="63" t="s">
        <v>85</v>
      </c>
      <c r="C174" s="6" t="s">
        <v>44</v>
      </c>
      <c r="D174" s="6" t="s">
        <v>35</v>
      </c>
      <c r="E174" s="2"/>
      <c r="F174" s="2"/>
      <c r="G174" s="5">
        <f>SUM(G175+G179+G192+G222)</f>
        <v>12774.800000000001</v>
      </c>
    </row>
    <row r="175" spans="1:7" s="88" customFormat="1" ht="19.5" customHeight="1">
      <c r="A175" s="89"/>
      <c r="B175" s="66" t="s">
        <v>114</v>
      </c>
      <c r="C175" s="2" t="s">
        <v>44</v>
      </c>
      <c r="D175" s="2" t="s">
        <v>35</v>
      </c>
      <c r="E175" s="2" t="s">
        <v>115</v>
      </c>
      <c r="F175" s="2"/>
      <c r="G175" s="3">
        <f>SUM(G176)</f>
        <v>300</v>
      </c>
    </row>
    <row r="176" spans="1:7" ht="80.25" customHeight="1">
      <c r="A176" s="8"/>
      <c r="B176" s="1" t="s">
        <v>236</v>
      </c>
      <c r="C176" s="2" t="s">
        <v>44</v>
      </c>
      <c r="D176" s="2" t="s">
        <v>35</v>
      </c>
      <c r="E176" s="2" t="s">
        <v>117</v>
      </c>
      <c r="F176" s="2"/>
      <c r="G176" s="3">
        <f>SUM(G177)</f>
        <v>300</v>
      </c>
    </row>
    <row r="177" spans="1:7" ht="109.5" customHeight="1">
      <c r="A177" s="8"/>
      <c r="B177" s="7" t="s">
        <v>321</v>
      </c>
      <c r="C177" s="2" t="s">
        <v>44</v>
      </c>
      <c r="D177" s="2" t="s">
        <v>35</v>
      </c>
      <c r="E177" s="2" t="s">
        <v>235</v>
      </c>
      <c r="F177" s="2"/>
      <c r="G177" s="3">
        <f>SUM(G178)</f>
        <v>300</v>
      </c>
    </row>
    <row r="178" spans="1:7" ht="35.25" customHeight="1">
      <c r="A178" s="8"/>
      <c r="B178" s="7" t="s">
        <v>107</v>
      </c>
      <c r="C178" s="2" t="s">
        <v>44</v>
      </c>
      <c r="D178" s="2" t="s">
        <v>35</v>
      </c>
      <c r="E178" s="2" t="s">
        <v>235</v>
      </c>
      <c r="F178" s="2" t="s">
        <v>108</v>
      </c>
      <c r="G178" s="3">
        <v>300</v>
      </c>
    </row>
    <row r="179" spans="1:7" ht="63.75" customHeight="1">
      <c r="A179" s="8"/>
      <c r="B179" s="1" t="s">
        <v>127</v>
      </c>
      <c r="C179" s="2" t="s">
        <v>44</v>
      </c>
      <c r="D179" s="2" t="s">
        <v>35</v>
      </c>
      <c r="E179" s="2" t="s">
        <v>122</v>
      </c>
      <c r="F179" s="2"/>
      <c r="G179" s="3">
        <f>SUM(G180+G186)</f>
        <v>450.1</v>
      </c>
    </row>
    <row r="180" spans="1:7" ht="36" customHeight="1">
      <c r="A180" s="8"/>
      <c r="B180" s="7" t="s">
        <v>329</v>
      </c>
      <c r="C180" s="2" t="s">
        <v>44</v>
      </c>
      <c r="D180" s="2" t="s">
        <v>35</v>
      </c>
      <c r="E180" s="2" t="s">
        <v>330</v>
      </c>
      <c r="F180" s="2"/>
      <c r="G180" s="3">
        <f>SUM(G181+G183)</f>
        <v>140.1</v>
      </c>
    </row>
    <row r="181" spans="1:7" ht="129" customHeight="1">
      <c r="A181" s="8"/>
      <c r="B181" s="56" t="s">
        <v>345</v>
      </c>
      <c r="C181" s="2" t="s">
        <v>44</v>
      </c>
      <c r="D181" s="2" t="s">
        <v>35</v>
      </c>
      <c r="E181" s="2" t="s">
        <v>343</v>
      </c>
      <c r="F181" s="2"/>
      <c r="G181" s="3">
        <f>SUM(G182)</f>
        <v>127.3</v>
      </c>
    </row>
    <row r="182" spans="1:7" ht="36" customHeight="1">
      <c r="A182" s="8"/>
      <c r="B182" s="7" t="s">
        <v>107</v>
      </c>
      <c r="C182" s="2" t="s">
        <v>44</v>
      </c>
      <c r="D182" s="2" t="s">
        <v>35</v>
      </c>
      <c r="E182" s="2" t="s">
        <v>343</v>
      </c>
      <c r="F182" s="2" t="s">
        <v>108</v>
      </c>
      <c r="G182" s="3">
        <v>127.3</v>
      </c>
    </row>
    <row r="183" spans="1:7" ht="51.75" customHeight="1">
      <c r="A183" s="8"/>
      <c r="B183" s="7" t="s">
        <v>59</v>
      </c>
      <c r="C183" s="2" t="s">
        <v>44</v>
      </c>
      <c r="D183" s="2" t="s">
        <v>35</v>
      </c>
      <c r="E183" s="2" t="s">
        <v>331</v>
      </c>
      <c r="F183" s="2"/>
      <c r="G183" s="3">
        <f>SUM(G184)</f>
        <v>12.8</v>
      </c>
    </row>
    <row r="184" spans="1:7" ht="121.5" customHeight="1">
      <c r="A184" s="8"/>
      <c r="B184" s="56" t="s">
        <v>97</v>
      </c>
      <c r="C184" s="2" t="s">
        <v>44</v>
      </c>
      <c r="D184" s="2" t="s">
        <v>35</v>
      </c>
      <c r="E184" s="2" t="s">
        <v>333</v>
      </c>
      <c r="F184" s="2"/>
      <c r="G184" s="3">
        <f>SUM(G185)</f>
        <v>12.8</v>
      </c>
    </row>
    <row r="185" spans="1:7" ht="33" customHeight="1">
      <c r="A185" s="8"/>
      <c r="B185" s="7" t="s">
        <v>107</v>
      </c>
      <c r="C185" s="2" t="s">
        <v>44</v>
      </c>
      <c r="D185" s="2" t="s">
        <v>35</v>
      </c>
      <c r="E185" s="2" t="s">
        <v>333</v>
      </c>
      <c r="F185" s="2" t="s">
        <v>108</v>
      </c>
      <c r="G185" s="3">
        <v>12.8</v>
      </c>
    </row>
    <row r="186" spans="1:7" ht="33" customHeight="1">
      <c r="A186" s="8"/>
      <c r="B186" s="7" t="s">
        <v>338</v>
      </c>
      <c r="C186" s="2" t="s">
        <v>44</v>
      </c>
      <c r="D186" s="2" t="s">
        <v>35</v>
      </c>
      <c r="E186" s="2" t="s">
        <v>335</v>
      </c>
      <c r="F186" s="2"/>
      <c r="G186" s="3">
        <f>SUM(G187+G189)</f>
        <v>310</v>
      </c>
    </row>
    <row r="187" spans="1:7" ht="138" customHeight="1">
      <c r="A187" s="8"/>
      <c r="B187" s="56" t="s">
        <v>346</v>
      </c>
      <c r="C187" s="2" t="s">
        <v>44</v>
      </c>
      <c r="D187" s="2" t="s">
        <v>35</v>
      </c>
      <c r="E187" s="2" t="s">
        <v>344</v>
      </c>
      <c r="F187" s="2"/>
      <c r="G187" s="3">
        <f>SUM(G188)</f>
        <v>281.8</v>
      </c>
    </row>
    <row r="188" spans="1:7" ht="36" customHeight="1">
      <c r="A188" s="8"/>
      <c r="B188" s="7" t="s">
        <v>107</v>
      </c>
      <c r="C188" s="2" t="s">
        <v>44</v>
      </c>
      <c r="D188" s="2" t="s">
        <v>35</v>
      </c>
      <c r="E188" s="2" t="s">
        <v>344</v>
      </c>
      <c r="F188" s="2" t="s">
        <v>108</v>
      </c>
      <c r="G188" s="3">
        <v>281.8</v>
      </c>
    </row>
    <row r="189" spans="1:7" ht="52.5" customHeight="1">
      <c r="A189" s="8"/>
      <c r="B189" s="7" t="s">
        <v>59</v>
      </c>
      <c r="C189" s="2" t="s">
        <v>44</v>
      </c>
      <c r="D189" s="2" t="s">
        <v>35</v>
      </c>
      <c r="E189" s="2" t="s">
        <v>334</v>
      </c>
      <c r="F189" s="2"/>
      <c r="G189" s="3">
        <f>SUM(G190)</f>
        <v>28.2</v>
      </c>
    </row>
    <row r="190" spans="1:7" ht="112.5" customHeight="1">
      <c r="A190" s="8"/>
      <c r="B190" s="56" t="s">
        <v>97</v>
      </c>
      <c r="C190" s="2" t="s">
        <v>44</v>
      </c>
      <c r="D190" s="2" t="s">
        <v>35</v>
      </c>
      <c r="E190" s="2" t="s">
        <v>332</v>
      </c>
      <c r="F190" s="2"/>
      <c r="G190" s="3">
        <f>SUM(G191)</f>
        <v>28.2</v>
      </c>
    </row>
    <row r="191" spans="1:7" ht="37.5" customHeight="1">
      <c r="A191" s="8"/>
      <c r="B191" s="7" t="s">
        <v>107</v>
      </c>
      <c r="C191" s="2" t="s">
        <v>44</v>
      </c>
      <c r="D191" s="2" t="s">
        <v>35</v>
      </c>
      <c r="E191" s="2" t="s">
        <v>332</v>
      </c>
      <c r="F191" s="2" t="s">
        <v>108</v>
      </c>
      <c r="G191" s="3">
        <v>28.2</v>
      </c>
    </row>
    <row r="192" spans="1:7" s="9" customFormat="1" ht="35.25" customHeight="1">
      <c r="A192" s="10"/>
      <c r="B192" s="66" t="s">
        <v>142</v>
      </c>
      <c r="C192" s="2" t="s">
        <v>44</v>
      </c>
      <c r="D192" s="2" t="s">
        <v>35</v>
      </c>
      <c r="E192" s="2" t="s">
        <v>143</v>
      </c>
      <c r="F192" s="2"/>
      <c r="G192" s="3">
        <f>SUM(G193+G196+G199+G202+G206+G210+G213+G216+G219)</f>
        <v>12019.7</v>
      </c>
    </row>
    <row r="193" spans="1:7" s="9" customFormat="1" ht="62.25" customHeight="1">
      <c r="A193" s="10"/>
      <c r="B193" s="1" t="s">
        <v>254</v>
      </c>
      <c r="C193" s="2" t="s">
        <v>44</v>
      </c>
      <c r="D193" s="2" t="s">
        <v>35</v>
      </c>
      <c r="E193" s="2" t="s">
        <v>144</v>
      </c>
      <c r="F193" s="2"/>
      <c r="G193" s="3">
        <f>SUM(G194)</f>
        <v>1711.4</v>
      </c>
    </row>
    <row r="194" spans="1:7" s="9" customFormat="1" ht="63.75" customHeight="1">
      <c r="A194" s="10"/>
      <c r="B194" s="1" t="s">
        <v>312</v>
      </c>
      <c r="C194" s="2" t="s">
        <v>44</v>
      </c>
      <c r="D194" s="2" t="s">
        <v>35</v>
      </c>
      <c r="E194" s="2" t="s">
        <v>252</v>
      </c>
      <c r="F194" s="2"/>
      <c r="G194" s="3">
        <f>SUM(G195)</f>
        <v>1711.4</v>
      </c>
    </row>
    <row r="195" spans="1:7" s="9" customFormat="1" ht="36" customHeight="1">
      <c r="A195" s="10"/>
      <c r="B195" s="7" t="s">
        <v>107</v>
      </c>
      <c r="C195" s="2" t="s">
        <v>44</v>
      </c>
      <c r="D195" s="2" t="s">
        <v>35</v>
      </c>
      <c r="E195" s="2" t="s">
        <v>252</v>
      </c>
      <c r="F195" s="2" t="s">
        <v>108</v>
      </c>
      <c r="G195" s="3">
        <v>1711.4</v>
      </c>
    </row>
    <row r="196" spans="1:7" s="9" customFormat="1" ht="66" customHeight="1">
      <c r="A196" s="10"/>
      <c r="B196" s="1" t="s">
        <v>253</v>
      </c>
      <c r="C196" s="2" t="s">
        <v>44</v>
      </c>
      <c r="D196" s="2" t="s">
        <v>35</v>
      </c>
      <c r="E196" s="2" t="s">
        <v>145</v>
      </c>
      <c r="F196" s="2"/>
      <c r="G196" s="3">
        <f>SUM(G197)</f>
        <v>2150</v>
      </c>
    </row>
    <row r="197" spans="1:7" s="9" customFormat="1" ht="46.5" customHeight="1">
      <c r="A197" s="10"/>
      <c r="B197" s="7" t="s">
        <v>311</v>
      </c>
      <c r="C197" s="2" t="s">
        <v>44</v>
      </c>
      <c r="D197" s="2" t="s">
        <v>35</v>
      </c>
      <c r="E197" s="2" t="s">
        <v>255</v>
      </c>
      <c r="F197" s="2"/>
      <c r="G197" s="3">
        <f>SUM(G198)</f>
        <v>2150</v>
      </c>
    </row>
    <row r="198" spans="1:7" s="9" customFormat="1" ht="33.75" customHeight="1">
      <c r="A198" s="10"/>
      <c r="B198" s="7" t="s">
        <v>107</v>
      </c>
      <c r="C198" s="2" t="s">
        <v>44</v>
      </c>
      <c r="D198" s="2" t="s">
        <v>35</v>
      </c>
      <c r="E198" s="2" t="s">
        <v>255</v>
      </c>
      <c r="F198" s="2" t="s">
        <v>108</v>
      </c>
      <c r="G198" s="3">
        <v>2150</v>
      </c>
    </row>
    <row r="199" spans="1:7" s="9" customFormat="1" ht="48" customHeight="1">
      <c r="A199" s="10"/>
      <c r="B199" s="1" t="s">
        <v>256</v>
      </c>
      <c r="C199" s="2" t="s">
        <v>44</v>
      </c>
      <c r="D199" s="2" t="s">
        <v>35</v>
      </c>
      <c r="E199" s="2" t="s">
        <v>146</v>
      </c>
      <c r="F199" s="2"/>
      <c r="G199" s="3">
        <f>SUM(G200)</f>
        <v>625</v>
      </c>
    </row>
    <row r="200" spans="1:7" s="9" customFormat="1" ht="39.75" customHeight="1">
      <c r="A200" s="10"/>
      <c r="B200" s="1" t="s">
        <v>310</v>
      </c>
      <c r="C200" s="2" t="s">
        <v>44</v>
      </c>
      <c r="D200" s="2" t="s">
        <v>35</v>
      </c>
      <c r="E200" s="2" t="s">
        <v>257</v>
      </c>
      <c r="F200" s="2"/>
      <c r="G200" s="3">
        <f>SUM(G201)</f>
        <v>625</v>
      </c>
    </row>
    <row r="201" spans="1:7" s="9" customFormat="1" ht="33.75" customHeight="1">
      <c r="A201" s="10"/>
      <c r="B201" s="7" t="s">
        <v>107</v>
      </c>
      <c r="C201" s="2" t="s">
        <v>44</v>
      </c>
      <c r="D201" s="2" t="s">
        <v>35</v>
      </c>
      <c r="E201" s="2" t="s">
        <v>257</v>
      </c>
      <c r="F201" s="2" t="s">
        <v>108</v>
      </c>
      <c r="G201" s="3">
        <v>625</v>
      </c>
    </row>
    <row r="202" spans="1:7" s="9" customFormat="1" ht="61.5" customHeight="1">
      <c r="A202" s="10"/>
      <c r="B202" s="1" t="s">
        <v>258</v>
      </c>
      <c r="C202" s="2" t="s">
        <v>44</v>
      </c>
      <c r="D202" s="2" t="s">
        <v>35</v>
      </c>
      <c r="E202" s="2" t="s">
        <v>147</v>
      </c>
      <c r="F202" s="2"/>
      <c r="G202" s="3">
        <f>SUM(G203)</f>
        <v>3753</v>
      </c>
    </row>
    <row r="203" spans="1:7" s="9" customFormat="1" ht="66.75" customHeight="1">
      <c r="A203" s="10"/>
      <c r="B203" s="7" t="s">
        <v>309</v>
      </c>
      <c r="C203" s="2" t="s">
        <v>44</v>
      </c>
      <c r="D203" s="2" t="s">
        <v>35</v>
      </c>
      <c r="E203" s="2" t="s">
        <v>259</v>
      </c>
      <c r="F203" s="2"/>
      <c r="G203" s="3">
        <f>SUM(G204+G205)</f>
        <v>3753</v>
      </c>
    </row>
    <row r="204" spans="1:7" s="9" customFormat="1" ht="33.75" customHeight="1">
      <c r="A204" s="10"/>
      <c r="B204" s="7" t="s">
        <v>107</v>
      </c>
      <c r="C204" s="2" t="s">
        <v>44</v>
      </c>
      <c r="D204" s="2" t="s">
        <v>35</v>
      </c>
      <c r="E204" s="2" t="s">
        <v>259</v>
      </c>
      <c r="F204" s="2" t="s">
        <v>108</v>
      </c>
      <c r="G204" s="3">
        <v>3751</v>
      </c>
    </row>
    <row r="205" spans="1:7" s="9" customFormat="1" ht="18" customHeight="1">
      <c r="A205" s="10"/>
      <c r="B205" s="1" t="s">
        <v>109</v>
      </c>
      <c r="C205" s="2" t="s">
        <v>44</v>
      </c>
      <c r="D205" s="2" t="s">
        <v>35</v>
      </c>
      <c r="E205" s="2" t="s">
        <v>259</v>
      </c>
      <c r="F205" s="2" t="s">
        <v>110</v>
      </c>
      <c r="G205" s="3">
        <v>2</v>
      </c>
    </row>
    <row r="206" spans="1:7" s="9" customFormat="1" ht="66.75" customHeight="1">
      <c r="A206" s="10"/>
      <c r="B206" s="1" t="s">
        <v>260</v>
      </c>
      <c r="C206" s="2" t="s">
        <v>44</v>
      </c>
      <c r="D206" s="2" t="s">
        <v>35</v>
      </c>
      <c r="E206" s="2" t="s">
        <v>148</v>
      </c>
      <c r="F206" s="2"/>
      <c r="G206" s="3">
        <f>SUM(G207)</f>
        <v>2690.3</v>
      </c>
    </row>
    <row r="207" spans="1:7" s="9" customFormat="1" ht="64.5" customHeight="1">
      <c r="A207" s="10"/>
      <c r="B207" s="1" t="s">
        <v>308</v>
      </c>
      <c r="C207" s="2" t="s">
        <v>44</v>
      </c>
      <c r="D207" s="2" t="s">
        <v>35</v>
      </c>
      <c r="E207" s="2" t="s">
        <v>265</v>
      </c>
      <c r="F207" s="2"/>
      <c r="G207" s="3">
        <f>SUM(G208+G209)</f>
        <v>2690.3</v>
      </c>
    </row>
    <row r="208" spans="1:7" s="9" customFormat="1" ht="31.5" customHeight="1">
      <c r="A208" s="10"/>
      <c r="B208" s="7" t="s">
        <v>107</v>
      </c>
      <c r="C208" s="2" t="s">
        <v>44</v>
      </c>
      <c r="D208" s="2" t="s">
        <v>35</v>
      </c>
      <c r="E208" s="2" t="s">
        <v>265</v>
      </c>
      <c r="F208" s="2" t="s">
        <v>108</v>
      </c>
      <c r="G208" s="3">
        <v>2688.3</v>
      </c>
    </row>
    <row r="209" spans="1:7" s="9" customFormat="1" ht="21" customHeight="1">
      <c r="A209" s="10"/>
      <c r="B209" s="1" t="s">
        <v>109</v>
      </c>
      <c r="C209" s="2" t="s">
        <v>44</v>
      </c>
      <c r="D209" s="2" t="s">
        <v>35</v>
      </c>
      <c r="E209" s="2" t="s">
        <v>265</v>
      </c>
      <c r="F209" s="2" t="s">
        <v>110</v>
      </c>
      <c r="G209" s="3">
        <v>2</v>
      </c>
    </row>
    <row r="210" spans="1:7" s="9" customFormat="1" ht="81" customHeight="1">
      <c r="A210" s="10"/>
      <c r="B210" s="1" t="s">
        <v>261</v>
      </c>
      <c r="C210" s="2" t="s">
        <v>44</v>
      </c>
      <c r="D210" s="2" t="s">
        <v>35</v>
      </c>
      <c r="E210" s="2" t="s">
        <v>149</v>
      </c>
      <c r="F210" s="2"/>
      <c r="G210" s="3">
        <f>SUM(G211)</f>
        <v>450</v>
      </c>
    </row>
    <row r="211" spans="1:7" s="9" customFormat="1" ht="78" customHeight="1">
      <c r="A211" s="10"/>
      <c r="B211" s="1" t="s">
        <v>307</v>
      </c>
      <c r="C211" s="2" t="s">
        <v>44</v>
      </c>
      <c r="D211" s="2" t="s">
        <v>35</v>
      </c>
      <c r="E211" s="2" t="s">
        <v>266</v>
      </c>
      <c r="F211" s="2"/>
      <c r="G211" s="3">
        <f>SUM(G212)</f>
        <v>450</v>
      </c>
    </row>
    <row r="212" spans="1:7" s="9" customFormat="1" ht="35.25" customHeight="1">
      <c r="A212" s="10"/>
      <c r="B212" s="7" t="s">
        <v>107</v>
      </c>
      <c r="C212" s="2" t="s">
        <v>44</v>
      </c>
      <c r="D212" s="2" t="s">
        <v>35</v>
      </c>
      <c r="E212" s="2" t="s">
        <v>266</v>
      </c>
      <c r="F212" s="2" t="s">
        <v>108</v>
      </c>
      <c r="G212" s="3">
        <v>450</v>
      </c>
    </row>
    <row r="213" spans="1:7" s="9" customFormat="1" ht="64.5" customHeight="1">
      <c r="A213" s="10"/>
      <c r="B213" s="1" t="s">
        <v>262</v>
      </c>
      <c r="C213" s="2" t="s">
        <v>44</v>
      </c>
      <c r="D213" s="2" t="s">
        <v>35</v>
      </c>
      <c r="E213" s="2" t="s">
        <v>150</v>
      </c>
      <c r="F213" s="20"/>
      <c r="G213" s="3">
        <f>SUM(G214)</f>
        <v>150</v>
      </c>
    </row>
    <row r="214" spans="1:7" s="9" customFormat="1" ht="60" customHeight="1">
      <c r="A214" s="10"/>
      <c r="B214" s="1" t="s">
        <v>306</v>
      </c>
      <c r="C214" s="2" t="s">
        <v>44</v>
      </c>
      <c r="D214" s="2" t="s">
        <v>35</v>
      </c>
      <c r="E214" s="2" t="s">
        <v>267</v>
      </c>
      <c r="F214" s="2"/>
      <c r="G214" s="3">
        <f>SUM(G215)</f>
        <v>150</v>
      </c>
    </row>
    <row r="215" spans="1:7" s="9" customFormat="1" ht="35.25" customHeight="1">
      <c r="A215" s="10"/>
      <c r="B215" s="7" t="s">
        <v>107</v>
      </c>
      <c r="C215" s="2" t="s">
        <v>44</v>
      </c>
      <c r="D215" s="2" t="s">
        <v>35</v>
      </c>
      <c r="E215" s="2" t="s">
        <v>267</v>
      </c>
      <c r="F215" s="2" t="s">
        <v>108</v>
      </c>
      <c r="G215" s="3">
        <v>150</v>
      </c>
    </row>
    <row r="216" spans="1:7" s="9" customFormat="1" ht="67.5" customHeight="1">
      <c r="A216" s="10"/>
      <c r="B216" s="1" t="s">
        <v>263</v>
      </c>
      <c r="C216" s="2" t="s">
        <v>44</v>
      </c>
      <c r="D216" s="2" t="s">
        <v>35</v>
      </c>
      <c r="E216" s="2" t="s">
        <v>151</v>
      </c>
      <c r="F216" s="6"/>
      <c r="G216" s="3">
        <f>SUM(G217)</f>
        <v>440</v>
      </c>
    </row>
    <row r="217" spans="1:7" s="9" customFormat="1" ht="51.75" customHeight="1">
      <c r="A217" s="10"/>
      <c r="B217" s="1" t="s">
        <v>305</v>
      </c>
      <c r="C217" s="2" t="s">
        <v>44</v>
      </c>
      <c r="D217" s="2" t="s">
        <v>35</v>
      </c>
      <c r="E217" s="2" t="s">
        <v>268</v>
      </c>
      <c r="F217" s="2"/>
      <c r="G217" s="3">
        <f>SUM(G218)</f>
        <v>440</v>
      </c>
    </row>
    <row r="218" spans="1:7" s="9" customFormat="1" ht="34.5" customHeight="1">
      <c r="A218" s="10"/>
      <c r="B218" s="7" t="s">
        <v>107</v>
      </c>
      <c r="C218" s="2" t="s">
        <v>44</v>
      </c>
      <c r="D218" s="2" t="s">
        <v>35</v>
      </c>
      <c r="E218" s="2" t="s">
        <v>268</v>
      </c>
      <c r="F218" s="2" t="s">
        <v>108</v>
      </c>
      <c r="G218" s="3">
        <v>440</v>
      </c>
    </row>
    <row r="219" spans="1:7" s="9" customFormat="1" ht="69.75" customHeight="1">
      <c r="A219" s="10"/>
      <c r="B219" s="1" t="s">
        <v>288</v>
      </c>
      <c r="C219" s="2" t="s">
        <v>44</v>
      </c>
      <c r="D219" s="2" t="s">
        <v>35</v>
      </c>
      <c r="E219" s="2" t="s">
        <v>152</v>
      </c>
      <c r="F219" s="2"/>
      <c r="G219" s="3">
        <f>SUM(G220)</f>
        <v>50</v>
      </c>
    </row>
    <row r="220" spans="1:7" s="9" customFormat="1" ht="53.25" customHeight="1">
      <c r="A220" s="10"/>
      <c r="B220" s="1" t="s">
        <v>313</v>
      </c>
      <c r="C220" s="2" t="s">
        <v>44</v>
      </c>
      <c r="D220" s="2" t="s">
        <v>35</v>
      </c>
      <c r="E220" s="2" t="s">
        <v>269</v>
      </c>
      <c r="F220" s="2"/>
      <c r="G220" s="3">
        <f>SUM(G221)</f>
        <v>50</v>
      </c>
    </row>
    <row r="221" spans="1:7" s="9" customFormat="1" ht="34.5" customHeight="1">
      <c r="A221" s="10"/>
      <c r="B221" s="7" t="s">
        <v>107</v>
      </c>
      <c r="C221" s="2" t="s">
        <v>44</v>
      </c>
      <c r="D221" s="2" t="s">
        <v>35</v>
      </c>
      <c r="E221" s="2" t="s">
        <v>269</v>
      </c>
      <c r="F221" s="2" t="s">
        <v>108</v>
      </c>
      <c r="G221" s="3">
        <v>50</v>
      </c>
    </row>
    <row r="222" spans="1:7" s="9" customFormat="1" ht="41.25" customHeight="1">
      <c r="A222" s="10"/>
      <c r="B222" s="7" t="s">
        <v>103</v>
      </c>
      <c r="C222" s="2" t="s">
        <v>44</v>
      </c>
      <c r="D222" s="2" t="s">
        <v>35</v>
      </c>
      <c r="E222" s="2" t="s">
        <v>51</v>
      </c>
      <c r="F222" s="90"/>
      <c r="G222" s="3">
        <f>SUM(G223)</f>
        <v>5</v>
      </c>
    </row>
    <row r="223" spans="1:7" s="9" customFormat="1" ht="45.75" customHeight="1">
      <c r="A223" s="10"/>
      <c r="B223" s="7" t="s">
        <v>126</v>
      </c>
      <c r="C223" s="2" t="s">
        <v>44</v>
      </c>
      <c r="D223" s="2" t="s">
        <v>35</v>
      </c>
      <c r="E223" s="2" t="s">
        <v>52</v>
      </c>
      <c r="F223" s="2"/>
      <c r="G223" s="3">
        <f>SUM(G224)</f>
        <v>5</v>
      </c>
    </row>
    <row r="224" spans="1:7" s="9" customFormat="1" ht="30" customHeight="1">
      <c r="A224" s="10"/>
      <c r="B224" s="1" t="s">
        <v>112</v>
      </c>
      <c r="C224" s="2" t="s">
        <v>44</v>
      </c>
      <c r="D224" s="2" t="s">
        <v>35</v>
      </c>
      <c r="E224" s="2" t="s">
        <v>113</v>
      </c>
      <c r="F224" s="2"/>
      <c r="G224" s="3">
        <f>SUM(G225)</f>
        <v>5</v>
      </c>
    </row>
    <row r="225" spans="1:7" s="9" customFormat="1" ht="35.25" customHeight="1">
      <c r="A225" s="10"/>
      <c r="B225" s="7" t="s">
        <v>107</v>
      </c>
      <c r="C225" s="2" t="s">
        <v>44</v>
      </c>
      <c r="D225" s="2" t="s">
        <v>35</v>
      </c>
      <c r="E225" s="2" t="s">
        <v>113</v>
      </c>
      <c r="F225" s="2" t="s">
        <v>108</v>
      </c>
      <c r="G225" s="3">
        <v>5</v>
      </c>
    </row>
    <row r="226" spans="1:7" s="9" customFormat="1" ht="19.5" customHeight="1">
      <c r="A226" s="10"/>
      <c r="B226" s="61" t="s">
        <v>27</v>
      </c>
      <c r="C226" s="6" t="s">
        <v>45</v>
      </c>
      <c r="D226" s="6" t="s">
        <v>34</v>
      </c>
      <c r="E226" s="6"/>
      <c r="F226" s="6"/>
      <c r="G226" s="5">
        <f>SUM(G227)</f>
        <v>222</v>
      </c>
    </row>
    <row r="227" spans="1:7" s="9" customFormat="1" ht="19.5" customHeight="1">
      <c r="A227" s="10"/>
      <c r="B227" s="61" t="s">
        <v>28</v>
      </c>
      <c r="C227" s="6" t="s">
        <v>45</v>
      </c>
      <c r="D227" s="6" t="s">
        <v>45</v>
      </c>
      <c r="E227" s="6"/>
      <c r="F227" s="6"/>
      <c r="G227" s="5">
        <f>SUM(G228)</f>
        <v>222</v>
      </c>
    </row>
    <row r="228" spans="1:7" s="9" customFormat="1" ht="82.5" customHeight="1">
      <c r="A228" s="10"/>
      <c r="B228" s="1" t="s">
        <v>153</v>
      </c>
      <c r="C228" s="2" t="s">
        <v>45</v>
      </c>
      <c r="D228" s="2" t="s">
        <v>45</v>
      </c>
      <c r="E228" s="2" t="s">
        <v>154</v>
      </c>
      <c r="F228" s="2"/>
      <c r="G228" s="3">
        <f>SUM(G229)</f>
        <v>222</v>
      </c>
    </row>
    <row r="229" spans="1:7" s="9" customFormat="1" ht="92.25" customHeight="1">
      <c r="A229" s="10"/>
      <c r="B229" s="1" t="s">
        <v>280</v>
      </c>
      <c r="C229" s="2" t="s">
        <v>45</v>
      </c>
      <c r="D229" s="2" t="s">
        <v>45</v>
      </c>
      <c r="E229" s="2" t="s">
        <v>155</v>
      </c>
      <c r="F229" s="2"/>
      <c r="G229" s="3">
        <f>SUM(G230)</f>
        <v>222</v>
      </c>
    </row>
    <row r="230" spans="1:7" s="9" customFormat="1" ht="140.25" customHeight="1">
      <c r="A230" s="10"/>
      <c r="B230" s="1" t="s">
        <v>223</v>
      </c>
      <c r="C230" s="2" t="s">
        <v>45</v>
      </c>
      <c r="D230" s="2" t="s">
        <v>45</v>
      </c>
      <c r="E230" s="2" t="s">
        <v>222</v>
      </c>
      <c r="F230" s="2"/>
      <c r="G230" s="3">
        <f>SUM(G231)</f>
        <v>222</v>
      </c>
    </row>
    <row r="231" spans="1:7" s="9" customFormat="1" ht="31.5" customHeight="1">
      <c r="A231" s="10"/>
      <c r="B231" s="7" t="s">
        <v>107</v>
      </c>
      <c r="C231" s="2" t="s">
        <v>45</v>
      </c>
      <c r="D231" s="2" t="s">
        <v>45</v>
      </c>
      <c r="E231" s="2" t="s">
        <v>222</v>
      </c>
      <c r="F231" s="2" t="s">
        <v>108</v>
      </c>
      <c r="G231" s="3">
        <v>222</v>
      </c>
    </row>
    <row r="232" spans="1:7" s="9" customFormat="1" ht="19.5" customHeight="1">
      <c r="A232" s="10"/>
      <c r="B232" s="63" t="s">
        <v>86</v>
      </c>
      <c r="C232" s="6" t="s">
        <v>46</v>
      </c>
      <c r="D232" s="6" t="s">
        <v>34</v>
      </c>
      <c r="E232" s="6"/>
      <c r="F232" s="6"/>
      <c r="G232" s="5">
        <f>SUM(G233+G258)</f>
        <v>20738.9</v>
      </c>
    </row>
    <row r="233" spans="1:7" s="9" customFormat="1" ht="19.5" customHeight="1">
      <c r="A233" s="10"/>
      <c r="B233" s="63" t="s">
        <v>5</v>
      </c>
      <c r="C233" s="6" t="s">
        <v>46</v>
      </c>
      <c r="D233" s="6" t="s">
        <v>33</v>
      </c>
      <c r="E233" s="6"/>
      <c r="F233" s="6"/>
      <c r="G233" s="5">
        <f>SUM(G234+G241)</f>
        <v>19771.9</v>
      </c>
    </row>
    <row r="234" spans="1:7" s="8" customFormat="1" ht="85.5" customHeight="1">
      <c r="A234" s="19"/>
      <c r="B234" s="1" t="s">
        <v>169</v>
      </c>
      <c r="C234" s="2" t="s">
        <v>46</v>
      </c>
      <c r="D234" s="2" t="s">
        <v>33</v>
      </c>
      <c r="E234" s="2" t="s">
        <v>167</v>
      </c>
      <c r="F234" s="2"/>
      <c r="G234" s="3">
        <f>SUM(G235)</f>
        <v>5873</v>
      </c>
    </row>
    <row r="235" spans="1:7" s="8" customFormat="1" ht="114.75" customHeight="1">
      <c r="A235" s="19"/>
      <c r="B235" s="49" t="s">
        <v>277</v>
      </c>
      <c r="C235" s="2" t="s">
        <v>46</v>
      </c>
      <c r="D235" s="2" t="s">
        <v>33</v>
      </c>
      <c r="E235" s="2" t="s">
        <v>213</v>
      </c>
      <c r="F235" s="2"/>
      <c r="G235" s="3">
        <f>SUM(G236+G238)</f>
        <v>5873</v>
      </c>
    </row>
    <row r="236" spans="1:7" s="8" customFormat="1" ht="112.5" customHeight="1">
      <c r="A236" s="19"/>
      <c r="B236" s="100" t="s">
        <v>348</v>
      </c>
      <c r="C236" s="2" t="s">
        <v>46</v>
      </c>
      <c r="D236" s="2" t="s">
        <v>33</v>
      </c>
      <c r="E236" s="2" t="s">
        <v>347</v>
      </c>
      <c r="F236" s="2"/>
      <c r="G236" s="3">
        <f>SUM(G237)</f>
        <v>5000</v>
      </c>
    </row>
    <row r="237" spans="1:7" s="8" customFormat="1" ht="27" customHeight="1">
      <c r="A237" s="19"/>
      <c r="B237" s="7" t="s">
        <v>18</v>
      </c>
      <c r="C237" s="2" t="s">
        <v>46</v>
      </c>
      <c r="D237" s="2" t="s">
        <v>33</v>
      </c>
      <c r="E237" s="2" t="s">
        <v>347</v>
      </c>
      <c r="F237" s="2" t="s">
        <v>139</v>
      </c>
      <c r="G237" s="3">
        <v>5000</v>
      </c>
    </row>
    <row r="238" spans="1:7" s="8" customFormat="1" ht="46.5" customHeight="1">
      <c r="A238" s="19"/>
      <c r="B238" s="7" t="s">
        <v>59</v>
      </c>
      <c r="C238" s="2" t="s">
        <v>46</v>
      </c>
      <c r="D238" s="2" t="s">
        <v>33</v>
      </c>
      <c r="E238" s="20" t="s">
        <v>275</v>
      </c>
      <c r="F238" s="2"/>
      <c r="G238" s="3">
        <f>SUM(G239)</f>
        <v>873</v>
      </c>
    </row>
    <row r="239" spans="1:7" s="8" customFormat="1" ht="96.75" customHeight="1">
      <c r="A239" s="19"/>
      <c r="B239" s="68" t="s">
        <v>272</v>
      </c>
      <c r="C239" s="2" t="s">
        <v>46</v>
      </c>
      <c r="D239" s="2" t="s">
        <v>33</v>
      </c>
      <c r="E239" s="2" t="s">
        <v>273</v>
      </c>
      <c r="F239" s="2"/>
      <c r="G239" s="3">
        <f>SUM(G240)</f>
        <v>873</v>
      </c>
    </row>
    <row r="240" spans="1:7" s="8" customFormat="1" ht="19.5" customHeight="1">
      <c r="A240" s="19"/>
      <c r="B240" s="7" t="s">
        <v>18</v>
      </c>
      <c r="C240" s="2" t="s">
        <v>46</v>
      </c>
      <c r="D240" s="2" t="s">
        <v>33</v>
      </c>
      <c r="E240" s="2" t="s">
        <v>273</v>
      </c>
      <c r="F240" s="2" t="s">
        <v>139</v>
      </c>
      <c r="G240" s="3">
        <v>873</v>
      </c>
    </row>
    <row r="241" spans="1:7" s="9" customFormat="1" ht="81.75" customHeight="1">
      <c r="A241" s="10"/>
      <c r="B241" s="1" t="s">
        <v>153</v>
      </c>
      <c r="C241" s="2" t="s">
        <v>46</v>
      </c>
      <c r="D241" s="2" t="s">
        <v>33</v>
      </c>
      <c r="E241" s="2" t="s">
        <v>154</v>
      </c>
      <c r="F241" s="6"/>
      <c r="G241" s="3">
        <f>SUM(G242)</f>
        <v>13898.9</v>
      </c>
    </row>
    <row r="242" spans="1:7" s="9" customFormat="1" ht="78" customHeight="1">
      <c r="A242" s="10"/>
      <c r="B242" s="1" t="s">
        <v>278</v>
      </c>
      <c r="C242" s="2" t="s">
        <v>46</v>
      </c>
      <c r="D242" s="2" t="s">
        <v>33</v>
      </c>
      <c r="E242" s="2" t="s">
        <v>156</v>
      </c>
      <c r="F242" s="2"/>
      <c r="G242" s="3">
        <f>SUM(G243+G246+G249)</f>
        <v>13898.9</v>
      </c>
    </row>
    <row r="243" spans="1:7" s="9" customFormat="1" ht="35.25" customHeight="1">
      <c r="A243" s="10"/>
      <c r="B243" s="49" t="s">
        <v>69</v>
      </c>
      <c r="C243" s="2" t="s">
        <v>46</v>
      </c>
      <c r="D243" s="2" t="s">
        <v>33</v>
      </c>
      <c r="E243" s="20" t="s">
        <v>157</v>
      </c>
      <c r="F243" s="20" t="s">
        <v>32</v>
      </c>
      <c r="G243" s="3">
        <f>G244</f>
        <v>1207.8</v>
      </c>
    </row>
    <row r="244" spans="1:7" s="9" customFormat="1" ht="66" customHeight="1">
      <c r="A244" s="10"/>
      <c r="B244" s="49" t="s">
        <v>297</v>
      </c>
      <c r="C244" s="2" t="s">
        <v>46</v>
      </c>
      <c r="D244" s="2" t="s">
        <v>33</v>
      </c>
      <c r="E244" s="20" t="s">
        <v>158</v>
      </c>
      <c r="F244" s="20"/>
      <c r="G244" s="3">
        <f>SUM(G245)</f>
        <v>1207.8</v>
      </c>
    </row>
    <row r="245" spans="1:7" s="9" customFormat="1" ht="21.75" customHeight="1">
      <c r="A245" s="10"/>
      <c r="B245" s="49" t="s">
        <v>159</v>
      </c>
      <c r="C245" s="2" t="s">
        <v>46</v>
      </c>
      <c r="D245" s="2" t="s">
        <v>33</v>
      </c>
      <c r="E245" s="20" t="s">
        <v>158</v>
      </c>
      <c r="F245" s="20" t="s">
        <v>160</v>
      </c>
      <c r="G245" s="3">
        <v>1207.8</v>
      </c>
    </row>
    <row r="246" spans="1:7" s="9" customFormat="1" ht="19.5" customHeight="1">
      <c r="A246" s="10"/>
      <c r="B246" s="7" t="s">
        <v>87</v>
      </c>
      <c r="C246" s="2" t="s">
        <v>46</v>
      </c>
      <c r="D246" s="2" t="s">
        <v>33</v>
      </c>
      <c r="E246" s="20" t="s">
        <v>162</v>
      </c>
      <c r="F246" s="20"/>
      <c r="G246" s="3">
        <f>SUM(G247)</f>
        <v>11242.1</v>
      </c>
    </row>
    <row r="247" spans="1:7" s="9" customFormat="1" ht="68.25" customHeight="1">
      <c r="A247" s="10"/>
      <c r="B247" s="49" t="s">
        <v>298</v>
      </c>
      <c r="C247" s="2" t="s">
        <v>46</v>
      </c>
      <c r="D247" s="2" t="s">
        <v>33</v>
      </c>
      <c r="E247" s="20" t="s">
        <v>163</v>
      </c>
      <c r="F247" s="20"/>
      <c r="G247" s="3">
        <f>SUM(G248)</f>
        <v>11242.1</v>
      </c>
    </row>
    <row r="248" spans="1:7" s="9" customFormat="1" ht="17.25" customHeight="1">
      <c r="A248" s="10"/>
      <c r="B248" s="49" t="s">
        <v>159</v>
      </c>
      <c r="C248" s="2" t="s">
        <v>46</v>
      </c>
      <c r="D248" s="2" t="s">
        <v>33</v>
      </c>
      <c r="E248" s="20" t="s">
        <v>163</v>
      </c>
      <c r="F248" s="20" t="s">
        <v>160</v>
      </c>
      <c r="G248" s="3">
        <v>11242.1</v>
      </c>
    </row>
    <row r="249" spans="1:7" s="9" customFormat="1" ht="19.5" customHeight="1">
      <c r="A249" s="10"/>
      <c r="B249" s="7" t="s">
        <v>209</v>
      </c>
      <c r="C249" s="2" t="s">
        <v>46</v>
      </c>
      <c r="D249" s="2" t="s">
        <v>33</v>
      </c>
      <c r="E249" s="20" t="s">
        <v>207</v>
      </c>
      <c r="F249" s="20"/>
      <c r="G249" s="3">
        <f>SUM(G250)</f>
        <v>1449</v>
      </c>
    </row>
    <row r="250" spans="1:7" s="9" customFormat="1" ht="60" customHeight="1">
      <c r="A250" s="10"/>
      <c r="B250" s="49" t="s">
        <v>316</v>
      </c>
      <c r="C250" s="2" t="s">
        <v>46</v>
      </c>
      <c r="D250" s="2" t="s">
        <v>33</v>
      </c>
      <c r="E250" s="20" t="s">
        <v>208</v>
      </c>
      <c r="F250" s="20"/>
      <c r="G250" s="3">
        <f>SUM(G251)</f>
        <v>1449</v>
      </c>
    </row>
    <row r="251" spans="1:7" s="9" customFormat="1" ht="29.25" customHeight="1">
      <c r="A251" s="10"/>
      <c r="B251" s="49" t="s">
        <v>159</v>
      </c>
      <c r="C251" s="2" t="s">
        <v>46</v>
      </c>
      <c r="D251" s="2" t="s">
        <v>33</v>
      </c>
      <c r="E251" s="20" t="s">
        <v>208</v>
      </c>
      <c r="F251" s="20" t="s">
        <v>160</v>
      </c>
      <c r="G251" s="3">
        <v>1449</v>
      </c>
    </row>
    <row r="252" spans="1:7" s="8" customFormat="1" ht="29.25" customHeight="1" hidden="1">
      <c r="A252" s="19"/>
      <c r="B252" s="69" t="s">
        <v>165</v>
      </c>
      <c r="C252" s="2" t="s">
        <v>46</v>
      </c>
      <c r="D252" s="2" t="s">
        <v>33</v>
      </c>
      <c r="E252" s="20" t="s">
        <v>161</v>
      </c>
      <c r="F252" s="20"/>
      <c r="G252" s="3">
        <f>G253</f>
        <v>0</v>
      </c>
    </row>
    <row r="253" spans="1:7" s="8" customFormat="1" ht="29.25" customHeight="1" hidden="1">
      <c r="A253" s="19"/>
      <c r="B253" s="49" t="s">
        <v>159</v>
      </c>
      <c r="C253" s="2" t="s">
        <v>46</v>
      </c>
      <c r="D253" s="2" t="s">
        <v>33</v>
      </c>
      <c r="E253" s="20" t="s">
        <v>161</v>
      </c>
      <c r="F253" s="20" t="s">
        <v>160</v>
      </c>
      <c r="G253" s="3"/>
    </row>
    <row r="254" spans="1:7" s="8" customFormat="1" ht="29.25" customHeight="1" hidden="1">
      <c r="A254" s="19"/>
      <c r="B254" s="69" t="s">
        <v>166</v>
      </c>
      <c r="C254" s="2" t="s">
        <v>46</v>
      </c>
      <c r="D254" s="2" t="s">
        <v>33</v>
      </c>
      <c r="E254" s="20" t="s">
        <v>161</v>
      </c>
      <c r="F254" s="20"/>
      <c r="G254" s="3">
        <f>G255</f>
        <v>0</v>
      </c>
    </row>
    <row r="255" spans="1:7" s="8" customFormat="1" ht="29.25" customHeight="1" hidden="1">
      <c r="A255" s="19"/>
      <c r="B255" s="49" t="s">
        <v>159</v>
      </c>
      <c r="C255" s="2" t="s">
        <v>46</v>
      </c>
      <c r="D255" s="2" t="s">
        <v>33</v>
      </c>
      <c r="E255" s="20" t="s">
        <v>161</v>
      </c>
      <c r="F255" s="20" t="s">
        <v>160</v>
      </c>
      <c r="G255" s="3"/>
    </row>
    <row r="256" spans="1:7" s="8" customFormat="1" ht="29.25" customHeight="1" hidden="1">
      <c r="A256" s="19"/>
      <c r="B256" s="1" t="s">
        <v>98</v>
      </c>
      <c r="C256" s="2" t="s">
        <v>46</v>
      </c>
      <c r="D256" s="2" t="s">
        <v>33</v>
      </c>
      <c r="E256" s="20" t="s">
        <v>164</v>
      </c>
      <c r="F256" s="20"/>
      <c r="G256" s="3">
        <f>SUM(G257)</f>
        <v>0</v>
      </c>
    </row>
    <row r="257" spans="1:7" s="8" customFormat="1" ht="29.25" customHeight="1" hidden="1">
      <c r="A257" s="19"/>
      <c r="B257" s="49" t="s">
        <v>159</v>
      </c>
      <c r="C257" s="2" t="s">
        <v>46</v>
      </c>
      <c r="D257" s="2" t="s">
        <v>33</v>
      </c>
      <c r="E257" s="20" t="s">
        <v>164</v>
      </c>
      <c r="F257" s="20" t="s">
        <v>160</v>
      </c>
      <c r="G257" s="3"/>
    </row>
    <row r="258" spans="1:7" s="8" customFormat="1" ht="29.25" customHeight="1">
      <c r="A258" s="19"/>
      <c r="B258" s="91" t="s">
        <v>318</v>
      </c>
      <c r="C258" s="6" t="s">
        <v>46</v>
      </c>
      <c r="D258" s="6" t="s">
        <v>36</v>
      </c>
      <c r="E258" s="6"/>
      <c r="F258" s="20"/>
      <c r="G258" s="3">
        <f>SUM(G259)</f>
        <v>967</v>
      </c>
    </row>
    <row r="259" spans="1:7" s="8" customFormat="1" ht="40.5" customHeight="1">
      <c r="A259" s="19"/>
      <c r="B259" s="92" t="s">
        <v>103</v>
      </c>
      <c r="C259" s="2" t="s">
        <v>46</v>
      </c>
      <c r="D259" s="2" t="s">
        <v>36</v>
      </c>
      <c r="E259" s="2" t="s">
        <v>51</v>
      </c>
      <c r="F259" s="20"/>
      <c r="G259" s="3">
        <f>SUM(G260)</f>
        <v>967</v>
      </c>
    </row>
    <row r="260" spans="1:7" s="8" customFormat="1" ht="49.5" customHeight="1">
      <c r="A260" s="19"/>
      <c r="B260" s="92" t="s">
        <v>126</v>
      </c>
      <c r="C260" s="2" t="s">
        <v>46</v>
      </c>
      <c r="D260" s="2" t="s">
        <v>36</v>
      </c>
      <c r="E260" s="2" t="s">
        <v>52</v>
      </c>
      <c r="F260" s="20"/>
      <c r="G260" s="3">
        <f>SUM(G261)</f>
        <v>967</v>
      </c>
    </row>
    <row r="261" spans="1:7" s="8" customFormat="1" ht="29.25" customHeight="1">
      <c r="A261" s="19"/>
      <c r="B261" s="79" t="s">
        <v>322</v>
      </c>
      <c r="C261" s="2" t="s">
        <v>46</v>
      </c>
      <c r="D261" s="2" t="s">
        <v>36</v>
      </c>
      <c r="E261" s="20" t="s">
        <v>320</v>
      </c>
      <c r="F261" s="20"/>
      <c r="G261" s="3">
        <f>SUM(G262)</f>
        <v>967</v>
      </c>
    </row>
    <row r="262" spans="1:7" s="8" customFormat="1" ht="29.25" customHeight="1">
      <c r="A262" s="19"/>
      <c r="B262" s="49" t="s">
        <v>159</v>
      </c>
      <c r="C262" s="2" t="s">
        <v>46</v>
      </c>
      <c r="D262" s="2" t="s">
        <v>36</v>
      </c>
      <c r="E262" s="20" t="s">
        <v>320</v>
      </c>
      <c r="F262" s="20" t="s">
        <v>160</v>
      </c>
      <c r="G262" s="3">
        <v>967</v>
      </c>
    </row>
    <row r="263" spans="1:7" s="27" customFormat="1" ht="29.25" customHeight="1">
      <c r="A263" s="10"/>
      <c r="B263" s="63" t="s">
        <v>68</v>
      </c>
      <c r="C263" s="6" t="s">
        <v>41</v>
      </c>
      <c r="D263" s="6" t="s">
        <v>34</v>
      </c>
      <c r="E263" s="6"/>
      <c r="F263" s="6"/>
      <c r="G263" s="5">
        <f>SUM(G264+G269)</f>
        <v>4306.7</v>
      </c>
    </row>
    <row r="264" spans="1:7" s="27" customFormat="1" ht="19.5" customHeight="1">
      <c r="A264" s="10"/>
      <c r="B264" s="63" t="s">
        <v>3</v>
      </c>
      <c r="C264" s="6" t="s">
        <v>41</v>
      </c>
      <c r="D264" s="6" t="s">
        <v>33</v>
      </c>
      <c r="E264" s="6"/>
      <c r="F264" s="6"/>
      <c r="G264" s="5">
        <f>SUM(G265)</f>
        <v>333.9</v>
      </c>
    </row>
    <row r="265" spans="1:7" ht="37.5" customHeight="1">
      <c r="A265" s="19"/>
      <c r="B265" s="7" t="s">
        <v>103</v>
      </c>
      <c r="C265" s="2" t="s">
        <v>41</v>
      </c>
      <c r="D265" s="2" t="s">
        <v>33</v>
      </c>
      <c r="E265" s="2" t="s">
        <v>51</v>
      </c>
      <c r="F265" s="2"/>
      <c r="G265" s="3">
        <f>SUM(G266)</f>
        <v>333.9</v>
      </c>
    </row>
    <row r="266" spans="1:7" ht="48.75" customHeight="1">
      <c r="A266" s="19"/>
      <c r="B266" s="7" t="s">
        <v>126</v>
      </c>
      <c r="C266" s="20" t="s">
        <v>41</v>
      </c>
      <c r="D266" s="20" t="s">
        <v>33</v>
      </c>
      <c r="E266" s="20" t="s">
        <v>52</v>
      </c>
      <c r="F266" s="20"/>
      <c r="G266" s="3">
        <f>SUM(G267)</f>
        <v>333.9</v>
      </c>
    </row>
    <row r="267" spans="1:7" ht="19.5" customHeight="1">
      <c r="A267" s="19"/>
      <c r="B267" s="7" t="s">
        <v>172</v>
      </c>
      <c r="C267" s="2" t="s">
        <v>41</v>
      </c>
      <c r="D267" s="2" t="s">
        <v>33</v>
      </c>
      <c r="E267" s="2" t="s">
        <v>315</v>
      </c>
      <c r="F267" s="6"/>
      <c r="G267" s="3">
        <f>SUM(G268)</f>
        <v>333.9</v>
      </c>
    </row>
    <row r="268" spans="1:7" ht="30" customHeight="1">
      <c r="A268" s="19"/>
      <c r="B268" s="7" t="s">
        <v>170</v>
      </c>
      <c r="C268" s="2" t="s">
        <v>41</v>
      </c>
      <c r="D268" s="2" t="s">
        <v>33</v>
      </c>
      <c r="E268" s="2" t="s">
        <v>315</v>
      </c>
      <c r="F268" s="2" t="s">
        <v>171</v>
      </c>
      <c r="G268" s="3">
        <v>333.9</v>
      </c>
    </row>
    <row r="269" spans="1:7" s="27" customFormat="1" ht="19.5" customHeight="1">
      <c r="A269" s="10"/>
      <c r="B269" s="63" t="s">
        <v>1</v>
      </c>
      <c r="C269" s="6" t="s">
        <v>41</v>
      </c>
      <c r="D269" s="6" t="s">
        <v>35</v>
      </c>
      <c r="E269" s="6"/>
      <c r="F269" s="6"/>
      <c r="G269" s="5">
        <f>SUM(G270+G277+G288)</f>
        <v>3972.8</v>
      </c>
    </row>
    <row r="270" spans="1:7" ht="85.5" customHeight="1">
      <c r="A270" s="19"/>
      <c r="B270" s="1" t="s">
        <v>169</v>
      </c>
      <c r="C270" s="2" t="s">
        <v>41</v>
      </c>
      <c r="D270" s="2" t="s">
        <v>35</v>
      </c>
      <c r="E270" s="2" t="s">
        <v>167</v>
      </c>
      <c r="F270" s="2"/>
      <c r="G270" s="3">
        <f>SUM(G271)</f>
        <v>1062.5</v>
      </c>
    </row>
    <row r="271" spans="1:7" ht="134.25" customHeight="1">
      <c r="A271" s="19"/>
      <c r="B271" s="50" t="s">
        <v>276</v>
      </c>
      <c r="C271" s="2" t="s">
        <v>41</v>
      </c>
      <c r="D271" s="2" t="s">
        <v>35</v>
      </c>
      <c r="E271" s="2" t="s">
        <v>168</v>
      </c>
      <c r="F271" s="2"/>
      <c r="G271" s="3">
        <f>SUM(G272+G274)</f>
        <v>1062.5</v>
      </c>
    </row>
    <row r="272" spans="1:7" ht="96" customHeight="1" hidden="1">
      <c r="A272" s="19"/>
      <c r="B272" s="69" t="s">
        <v>176</v>
      </c>
      <c r="C272" s="20" t="s">
        <v>41</v>
      </c>
      <c r="D272" s="20" t="s">
        <v>35</v>
      </c>
      <c r="E272" s="20" t="s">
        <v>177</v>
      </c>
      <c r="F272" s="20"/>
      <c r="G272" s="3">
        <f>SUM(G273)</f>
        <v>0</v>
      </c>
    </row>
    <row r="273" spans="1:7" ht="96" customHeight="1" hidden="1">
      <c r="A273" s="19"/>
      <c r="B273" s="7" t="s">
        <v>173</v>
      </c>
      <c r="C273" s="20" t="s">
        <v>41</v>
      </c>
      <c r="D273" s="20" t="s">
        <v>35</v>
      </c>
      <c r="E273" s="20" t="s">
        <v>177</v>
      </c>
      <c r="F273" s="20" t="s">
        <v>174</v>
      </c>
      <c r="G273" s="3"/>
    </row>
    <row r="274" spans="1:7" ht="49.5" customHeight="1">
      <c r="A274" s="19"/>
      <c r="B274" s="7" t="s">
        <v>59</v>
      </c>
      <c r="C274" s="20" t="s">
        <v>41</v>
      </c>
      <c r="D274" s="20" t="s">
        <v>35</v>
      </c>
      <c r="E274" s="20" t="s">
        <v>178</v>
      </c>
      <c r="F274" s="20"/>
      <c r="G274" s="3">
        <f>SUM(G275)</f>
        <v>1062.5</v>
      </c>
    </row>
    <row r="275" spans="1:7" ht="113.25" customHeight="1">
      <c r="A275" s="19"/>
      <c r="B275" s="80" t="s">
        <v>274</v>
      </c>
      <c r="C275" s="20" t="s">
        <v>41</v>
      </c>
      <c r="D275" s="20" t="s">
        <v>35</v>
      </c>
      <c r="E275" s="20" t="s">
        <v>175</v>
      </c>
      <c r="F275" s="20"/>
      <c r="G275" s="3">
        <f>SUM(G276)</f>
        <v>1062.5</v>
      </c>
    </row>
    <row r="276" spans="1:7" ht="31.5" customHeight="1">
      <c r="A276" s="19"/>
      <c r="B276" s="7" t="s">
        <v>173</v>
      </c>
      <c r="C276" s="20" t="s">
        <v>41</v>
      </c>
      <c r="D276" s="20" t="s">
        <v>35</v>
      </c>
      <c r="E276" s="20" t="s">
        <v>175</v>
      </c>
      <c r="F276" s="20" t="s">
        <v>174</v>
      </c>
      <c r="G276" s="3">
        <v>1062.5</v>
      </c>
    </row>
    <row r="277" spans="1:7" ht="69.75" customHeight="1">
      <c r="A277" s="19"/>
      <c r="B277" s="1" t="s">
        <v>179</v>
      </c>
      <c r="C277" s="20" t="s">
        <v>41</v>
      </c>
      <c r="D277" s="20" t="s">
        <v>35</v>
      </c>
      <c r="E277" s="20" t="s">
        <v>180</v>
      </c>
      <c r="F277" s="20"/>
      <c r="G277" s="3">
        <f>SUM(G278+G284)</f>
        <v>2567</v>
      </c>
    </row>
    <row r="278" spans="1:7" ht="84.75" customHeight="1">
      <c r="A278" s="19"/>
      <c r="B278" s="1" t="s">
        <v>184</v>
      </c>
      <c r="C278" s="20" t="s">
        <v>41</v>
      </c>
      <c r="D278" s="20" t="s">
        <v>35</v>
      </c>
      <c r="E278" s="20" t="s">
        <v>181</v>
      </c>
      <c r="F278" s="20"/>
      <c r="G278" s="3">
        <f>SUM(G279+G281)</f>
        <v>2484.5</v>
      </c>
    </row>
    <row r="279" spans="1:7" ht="69" customHeight="1">
      <c r="A279" s="19"/>
      <c r="B279" s="1" t="s">
        <v>95</v>
      </c>
      <c r="C279" s="20" t="s">
        <v>41</v>
      </c>
      <c r="D279" s="20" t="s">
        <v>35</v>
      </c>
      <c r="E279" s="20" t="s">
        <v>185</v>
      </c>
      <c r="F279" s="20"/>
      <c r="G279" s="3">
        <f>SUM(G280)</f>
        <v>2122.5</v>
      </c>
    </row>
    <row r="280" spans="1:7" ht="43.5" customHeight="1">
      <c r="A280" s="19"/>
      <c r="B280" s="7" t="s">
        <v>173</v>
      </c>
      <c r="C280" s="20" t="s">
        <v>41</v>
      </c>
      <c r="D280" s="20" t="s">
        <v>35</v>
      </c>
      <c r="E280" s="20" t="s">
        <v>185</v>
      </c>
      <c r="F280" s="20" t="s">
        <v>174</v>
      </c>
      <c r="G280" s="3">
        <v>2122.5</v>
      </c>
    </row>
    <row r="281" spans="1:7" ht="48.75" customHeight="1">
      <c r="A281" s="19"/>
      <c r="B281" s="7" t="s">
        <v>59</v>
      </c>
      <c r="C281" s="20" t="s">
        <v>41</v>
      </c>
      <c r="D281" s="20" t="s">
        <v>35</v>
      </c>
      <c r="E281" s="20" t="s">
        <v>183</v>
      </c>
      <c r="F281" s="20"/>
      <c r="G281" s="3">
        <f>SUM(G282)</f>
        <v>362</v>
      </c>
    </row>
    <row r="282" spans="1:7" ht="48.75" customHeight="1">
      <c r="A282" s="19"/>
      <c r="B282" s="7" t="s">
        <v>294</v>
      </c>
      <c r="C282" s="2" t="s">
        <v>41</v>
      </c>
      <c r="D282" s="2" t="s">
        <v>35</v>
      </c>
      <c r="E282" s="2" t="s">
        <v>182</v>
      </c>
      <c r="F282" s="2"/>
      <c r="G282" s="3">
        <f>SUM(G283)</f>
        <v>362</v>
      </c>
    </row>
    <row r="283" spans="1:7" ht="40.5" customHeight="1">
      <c r="A283" s="19"/>
      <c r="B283" s="7" t="s">
        <v>173</v>
      </c>
      <c r="C283" s="2" t="s">
        <v>41</v>
      </c>
      <c r="D283" s="2" t="s">
        <v>35</v>
      </c>
      <c r="E283" s="2" t="s">
        <v>182</v>
      </c>
      <c r="F283" s="2" t="s">
        <v>174</v>
      </c>
      <c r="G283" s="3">
        <v>362</v>
      </c>
    </row>
    <row r="284" spans="1:7" ht="129.75" customHeight="1">
      <c r="A284" s="19"/>
      <c r="B284" s="7" t="s">
        <v>186</v>
      </c>
      <c r="C284" s="2" t="s">
        <v>41</v>
      </c>
      <c r="D284" s="2" t="s">
        <v>35</v>
      </c>
      <c r="E284" s="2" t="s">
        <v>187</v>
      </c>
      <c r="F284" s="2"/>
      <c r="G284" s="3">
        <f>SUM(G285)</f>
        <v>82.5</v>
      </c>
    </row>
    <row r="285" spans="1:7" ht="52.5" customHeight="1">
      <c r="A285" s="19"/>
      <c r="B285" s="7" t="s">
        <v>59</v>
      </c>
      <c r="C285" s="2" t="s">
        <v>41</v>
      </c>
      <c r="D285" s="2" t="s">
        <v>35</v>
      </c>
      <c r="E285" s="2" t="s">
        <v>189</v>
      </c>
      <c r="F285" s="2"/>
      <c r="G285" s="3">
        <f>SUM(G286)</f>
        <v>82.5</v>
      </c>
    </row>
    <row r="286" spans="1:7" ht="96.75" customHeight="1">
      <c r="A286" s="19"/>
      <c r="B286" s="7" t="s">
        <v>295</v>
      </c>
      <c r="C286" s="2" t="s">
        <v>41</v>
      </c>
      <c r="D286" s="2" t="s">
        <v>35</v>
      </c>
      <c r="E286" s="2" t="s">
        <v>188</v>
      </c>
      <c r="F286" s="2"/>
      <c r="G286" s="3">
        <f>SUM(G287)</f>
        <v>82.5</v>
      </c>
    </row>
    <row r="287" spans="1:7" ht="39" customHeight="1">
      <c r="A287" s="19"/>
      <c r="B287" s="7" t="s">
        <v>173</v>
      </c>
      <c r="C287" s="2" t="s">
        <v>41</v>
      </c>
      <c r="D287" s="2" t="s">
        <v>35</v>
      </c>
      <c r="E287" s="2" t="s">
        <v>188</v>
      </c>
      <c r="F287" s="2" t="s">
        <v>174</v>
      </c>
      <c r="G287" s="3">
        <v>82.5</v>
      </c>
    </row>
    <row r="288" spans="1:7" ht="24" customHeight="1">
      <c r="A288" s="19"/>
      <c r="B288" s="1" t="s">
        <v>193</v>
      </c>
      <c r="C288" s="2" t="s">
        <v>41</v>
      </c>
      <c r="D288" s="2" t="s">
        <v>35</v>
      </c>
      <c r="E288" s="2" t="s">
        <v>194</v>
      </c>
      <c r="F288" s="2"/>
      <c r="G288" s="3">
        <f>SUM(G289+G291+G293)</f>
        <v>343.3</v>
      </c>
    </row>
    <row r="289" spans="1:7" ht="74.25" customHeight="1">
      <c r="A289" s="19"/>
      <c r="B289" s="1" t="s">
        <v>226</v>
      </c>
      <c r="C289" s="2" t="s">
        <v>41</v>
      </c>
      <c r="D289" s="2" t="s">
        <v>35</v>
      </c>
      <c r="E289" s="2" t="s">
        <v>227</v>
      </c>
      <c r="F289" s="2"/>
      <c r="G289" s="3">
        <f>SUM(G290)</f>
        <v>98.5</v>
      </c>
    </row>
    <row r="290" spans="1:7" ht="39" customHeight="1">
      <c r="A290" s="19"/>
      <c r="B290" s="7" t="s">
        <v>107</v>
      </c>
      <c r="C290" s="2" t="s">
        <v>41</v>
      </c>
      <c r="D290" s="2" t="s">
        <v>35</v>
      </c>
      <c r="E290" s="2" t="s">
        <v>227</v>
      </c>
      <c r="F290" s="2" t="s">
        <v>108</v>
      </c>
      <c r="G290" s="3">
        <v>98.5</v>
      </c>
    </row>
    <row r="291" spans="1:7" ht="86.25" customHeight="1">
      <c r="A291" s="19"/>
      <c r="B291" s="1" t="s">
        <v>228</v>
      </c>
      <c r="C291" s="2" t="s">
        <v>41</v>
      </c>
      <c r="D291" s="2" t="s">
        <v>35</v>
      </c>
      <c r="E291" s="2" t="s">
        <v>229</v>
      </c>
      <c r="F291" s="2"/>
      <c r="G291" s="3">
        <f>SUM(G292)</f>
        <v>123.8</v>
      </c>
    </row>
    <row r="292" spans="1:7" ht="39" customHeight="1">
      <c r="A292" s="19"/>
      <c r="B292" s="7" t="s">
        <v>107</v>
      </c>
      <c r="C292" s="2" t="s">
        <v>41</v>
      </c>
      <c r="D292" s="2" t="s">
        <v>35</v>
      </c>
      <c r="E292" s="2" t="s">
        <v>229</v>
      </c>
      <c r="F292" s="2" t="s">
        <v>108</v>
      </c>
      <c r="G292" s="3">
        <v>123.8</v>
      </c>
    </row>
    <row r="293" spans="1:7" ht="48.75" customHeight="1">
      <c r="A293" s="19"/>
      <c r="B293" s="1" t="s">
        <v>231</v>
      </c>
      <c r="C293" s="2" t="s">
        <v>41</v>
      </c>
      <c r="D293" s="2" t="s">
        <v>35</v>
      </c>
      <c r="E293" s="2" t="s">
        <v>230</v>
      </c>
      <c r="F293" s="2"/>
      <c r="G293" s="3">
        <f>SUM(G294)</f>
        <v>121</v>
      </c>
    </row>
    <row r="294" spans="1:7" ht="39" customHeight="1">
      <c r="A294" s="19"/>
      <c r="B294" s="7" t="s">
        <v>107</v>
      </c>
      <c r="C294" s="2" t="s">
        <v>41</v>
      </c>
      <c r="D294" s="2" t="s">
        <v>35</v>
      </c>
      <c r="E294" s="2" t="s">
        <v>230</v>
      </c>
      <c r="F294" s="2" t="s">
        <v>108</v>
      </c>
      <c r="G294" s="3">
        <v>121</v>
      </c>
    </row>
    <row r="295" spans="1:7" ht="19.5" customHeight="1" hidden="1">
      <c r="A295" s="19"/>
      <c r="B295" s="7" t="s">
        <v>13</v>
      </c>
      <c r="C295" s="2" t="s">
        <v>41</v>
      </c>
      <c r="D295" s="2" t="s">
        <v>35</v>
      </c>
      <c r="E295" s="2" t="s">
        <v>62</v>
      </c>
      <c r="F295" s="20"/>
      <c r="G295" s="3">
        <f>SUM(G296)</f>
        <v>0</v>
      </c>
    </row>
    <row r="296" spans="1:7" ht="27.75" customHeight="1" hidden="1">
      <c r="A296" s="19"/>
      <c r="B296" s="7" t="s">
        <v>63</v>
      </c>
      <c r="C296" s="2" t="s">
        <v>41</v>
      </c>
      <c r="D296" s="2" t="s">
        <v>35</v>
      </c>
      <c r="E296" s="2" t="s">
        <v>64</v>
      </c>
      <c r="F296" s="20"/>
      <c r="G296" s="3">
        <f>SUM(G297)</f>
        <v>0</v>
      </c>
    </row>
    <row r="297" spans="1:7" ht="19.5" customHeight="1" hidden="1">
      <c r="A297" s="19"/>
      <c r="B297" s="70" t="s">
        <v>88</v>
      </c>
      <c r="C297" s="2" t="s">
        <v>41</v>
      </c>
      <c r="D297" s="2" t="s">
        <v>35</v>
      </c>
      <c r="E297" s="2" t="s">
        <v>64</v>
      </c>
      <c r="F297" s="20" t="s">
        <v>89</v>
      </c>
      <c r="G297" s="3">
        <v>0</v>
      </c>
    </row>
    <row r="298" spans="1:7" s="27" customFormat="1" ht="19.5" customHeight="1">
      <c r="A298" s="10"/>
      <c r="B298" s="63" t="s">
        <v>4</v>
      </c>
      <c r="C298" s="6" t="s">
        <v>37</v>
      </c>
      <c r="D298" s="6" t="s">
        <v>34</v>
      </c>
      <c r="E298" s="6"/>
      <c r="F298" s="6"/>
      <c r="G298" s="5">
        <f>SUM(G299)</f>
        <v>5528.5</v>
      </c>
    </row>
    <row r="299" spans="1:7" s="27" customFormat="1" ht="19.5" customHeight="1">
      <c r="A299" s="10"/>
      <c r="B299" s="63" t="s">
        <v>90</v>
      </c>
      <c r="C299" s="6" t="s">
        <v>37</v>
      </c>
      <c r="D299" s="6" t="s">
        <v>33</v>
      </c>
      <c r="E299" s="6"/>
      <c r="F299" s="6"/>
      <c r="G299" s="5">
        <f>SUM(G300)</f>
        <v>5528.5</v>
      </c>
    </row>
    <row r="300" spans="1:7" ht="81.75" customHeight="1">
      <c r="A300" s="19"/>
      <c r="B300" s="1" t="s">
        <v>153</v>
      </c>
      <c r="C300" s="2" t="s">
        <v>37</v>
      </c>
      <c r="D300" s="2" t="s">
        <v>33</v>
      </c>
      <c r="E300" s="2" t="s">
        <v>154</v>
      </c>
      <c r="F300" s="2"/>
      <c r="G300" s="3">
        <f>SUM(G301)</f>
        <v>5528.5</v>
      </c>
    </row>
    <row r="301" spans="1:7" ht="100.5" customHeight="1">
      <c r="A301" s="19"/>
      <c r="B301" s="1" t="s">
        <v>279</v>
      </c>
      <c r="C301" s="2" t="s">
        <v>37</v>
      </c>
      <c r="D301" s="2" t="s">
        <v>33</v>
      </c>
      <c r="E301" s="2" t="s">
        <v>190</v>
      </c>
      <c r="F301" s="2"/>
      <c r="G301" s="3">
        <f>SUM(G302+G304)</f>
        <v>5528.5</v>
      </c>
    </row>
    <row r="302" spans="1:7" ht="62.25" customHeight="1">
      <c r="A302" s="19"/>
      <c r="B302" s="49" t="s">
        <v>299</v>
      </c>
      <c r="C302" s="2" t="s">
        <v>37</v>
      </c>
      <c r="D302" s="2" t="s">
        <v>33</v>
      </c>
      <c r="E302" s="20" t="s">
        <v>191</v>
      </c>
      <c r="F302" s="20"/>
      <c r="G302" s="3">
        <f>SUM(G303)</f>
        <v>5528.5</v>
      </c>
    </row>
    <row r="303" spans="1:7" ht="24.75" customHeight="1">
      <c r="A303" s="19"/>
      <c r="B303" s="49" t="s">
        <v>159</v>
      </c>
      <c r="C303" s="2" t="s">
        <v>37</v>
      </c>
      <c r="D303" s="2" t="s">
        <v>33</v>
      </c>
      <c r="E303" s="20" t="s">
        <v>191</v>
      </c>
      <c r="F303" s="20" t="s">
        <v>160</v>
      </c>
      <c r="G303" s="3">
        <v>5528.5</v>
      </c>
    </row>
    <row r="304" spans="1:7" ht="83.25" customHeight="1" hidden="1">
      <c r="A304" s="19"/>
      <c r="B304" s="1" t="s">
        <v>99</v>
      </c>
      <c r="C304" s="2" t="s">
        <v>37</v>
      </c>
      <c r="D304" s="2" t="s">
        <v>33</v>
      </c>
      <c r="E304" s="20" t="s">
        <v>192</v>
      </c>
      <c r="F304" s="20"/>
      <c r="G304" s="3">
        <f>SUM(G305)</f>
        <v>0</v>
      </c>
    </row>
    <row r="305" spans="1:7" ht="19.5" customHeight="1" hidden="1">
      <c r="A305" s="19"/>
      <c r="B305" s="49" t="s">
        <v>159</v>
      </c>
      <c r="C305" s="2" t="s">
        <v>37</v>
      </c>
      <c r="D305" s="2" t="s">
        <v>33</v>
      </c>
      <c r="E305" s="20" t="s">
        <v>192</v>
      </c>
      <c r="F305" s="20" t="s">
        <v>160</v>
      </c>
      <c r="G305" s="3"/>
    </row>
    <row r="306" spans="1:7" s="27" customFormat="1" ht="19.5" customHeight="1">
      <c r="A306" s="10"/>
      <c r="B306" s="63" t="s">
        <v>29</v>
      </c>
      <c r="C306" s="6" t="s">
        <v>43</v>
      </c>
      <c r="D306" s="6" t="s">
        <v>34</v>
      </c>
      <c r="E306" s="6"/>
      <c r="F306" s="6"/>
      <c r="G306" s="5">
        <f>SUM(G307)</f>
        <v>1061.1</v>
      </c>
    </row>
    <row r="307" spans="1:7" s="27" customFormat="1" ht="19.5" customHeight="1">
      <c r="A307" s="10"/>
      <c r="B307" s="71" t="s">
        <v>21</v>
      </c>
      <c r="C307" s="6" t="s">
        <v>43</v>
      </c>
      <c r="D307" s="6" t="s">
        <v>38</v>
      </c>
      <c r="E307" s="6"/>
      <c r="F307" s="6"/>
      <c r="G307" s="5">
        <f>SUM(G308)</f>
        <v>1061.1</v>
      </c>
    </row>
    <row r="308" spans="1:7" ht="32.25" customHeight="1">
      <c r="A308" s="19"/>
      <c r="B308" s="7" t="s">
        <v>103</v>
      </c>
      <c r="C308" s="2" t="s">
        <v>43</v>
      </c>
      <c r="D308" s="2" t="s">
        <v>38</v>
      </c>
      <c r="E308" s="2" t="s">
        <v>51</v>
      </c>
      <c r="F308" s="2"/>
      <c r="G308" s="3">
        <f>SUM(G309)</f>
        <v>1061.1</v>
      </c>
    </row>
    <row r="309" spans="1:7" ht="48" customHeight="1">
      <c r="A309" s="19"/>
      <c r="B309" s="7" t="s">
        <v>126</v>
      </c>
      <c r="C309" s="2" t="s">
        <v>43</v>
      </c>
      <c r="D309" s="2" t="s">
        <v>38</v>
      </c>
      <c r="E309" s="2" t="s">
        <v>52</v>
      </c>
      <c r="F309" s="2"/>
      <c r="G309" s="3">
        <f>SUM(G310)</f>
        <v>1061.1</v>
      </c>
    </row>
    <row r="310" spans="1:7" ht="32.25" customHeight="1">
      <c r="A310" s="19"/>
      <c r="B310" s="1" t="s">
        <v>112</v>
      </c>
      <c r="C310" s="2" t="s">
        <v>43</v>
      </c>
      <c r="D310" s="2" t="s">
        <v>38</v>
      </c>
      <c r="E310" s="2" t="s">
        <v>113</v>
      </c>
      <c r="F310" s="93"/>
      <c r="G310" s="3">
        <f>SUM(G311)</f>
        <v>1061.1</v>
      </c>
    </row>
    <row r="311" spans="1:7" ht="30" customHeight="1" thickBot="1">
      <c r="A311" s="45"/>
      <c r="B311" s="7" t="s">
        <v>107</v>
      </c>
      <c r="C311" s="2" t="s">
        <v>43</v>
      </c>
      <c r="D311" s="2" t="s">
        <v>38</v>
      </c>
      <c r="E311" s="2" t="s">
        <v>113</v>
      </c>
      <c r="F311" s="2" t="s">
        <v>108</v>
      </c>
      <c r="G311" s="3">
        <v>1061.1</v>
      </c>
    </row>
    <row r="312" spans="1:7" s="27" customFormat="1" ht="29.25" customHeight="1">
      <c r="A312" s="9"/>
      <c r="B312" s="63" t="s">
        <v>73</v>
      </c>
      <c r="C312" s="6" t="s">
        <v>39</v>
      </c>
      <c r="D312" s="6" t="s">
        <v>34</v>
      </c>
      <c r="E312" s="6"/>
      <c r="F312" s="6"/>
      <c r="G312" s="5">
        <f>SUM(G313)</f>
        <v>20</v>
      </c>
    </row>
    <row r="313" spans="1:7" s="27" customFormat="1" ht="30.75" customHeight="1">
      <c r="A313" s="9"/>
      <c r="B313" s="63" t="s">
        <v>91</v>
      </c>
      <c r="C313" s="6" t="s">
        <v>39</v>
      </c>
      <c r="D313" s="6" t="s">
        <v>33</v>
      </c>
      <c r="E313" s="6"/>
      <c r="F313" s="6"/>
      <c r="G313" s="5">
        <f>SUM(G314)</f>
        <v>20</v>
      </c>
    </row>
    <row r="314" spans="2:7" s="9" customFormat="1" ht="36.75" customHeight="1">
      <c r="B314" s="7" t="s">
        <v>103</v>
      </c>
      <c r="C314" s="2" t="s">
        <v>39</v>
      </c>
      <c r="D314" s="2" t="s">
        <v>33</v>
      </c>
      <c r="E314" s="2" t="s">
        <v>51</v>
      </c>
      <c r="F314" s="6"/>
      <c r="G314" s="3">
        <f>SUM(G315)</f>
        <v>20</v>
      </c>
    </row>
    <row r="315" spans="1:7" ht="50.25" customHeight="1">
      <c r="A315" s="8"/>
      <c r="B315" s="7" t="s">
        <v>126</v>
      </c>
      <c r="C315" s="2" t="s">
        <v>39</v>
      </c>
      <c r="D315" s="2" t="s">
        <v>33</v>
      </c>
      <c r="E315" s="2" t="s">
        <v>52</v>
      </c>
      <c r="F315" s="6"/>
      <c r="G315" s="3">
        <f>SUM(G316)</f>
        <v>20</v>
      </c>
    </row>
    <row r="316" spans="1:7" ht="39.75" customHeight="1">
      <c r="A316" s="8"/>
      <c r="B316" s="1" t="s">
        <v>112</v>
      </c>
      <c r="C316" s="2" t="s">
        <v>39</v>
      </c>
      <c r="D316" s="2" t="s">
        <v>33</v>
      </c>
      <c r="E316" s="2" t="s">
        <v>113</v>
      </c>
      <c r="F316" s="6"/>
      <c r="G316" s="3">
        <f>SUM(G317)</f>
        <v>20</v>
      </c>
    </row>
    <row r="317" spans="1:7" ht="20.25" customHeight="1">
      <c r="A317" s="8"/>
      <c r="B317" s="7" t="s">
        <v>74</v>
      </c>
      <c r="C317" s="2" t="s">
        <v>39</v>
      </c>
      <c r="D317" s="2" t="s">
        <v>33</v>
      </c>
      <c r="E317" s="2" t="s">
        <v>113</v>
      </c>
      <c r="F317" s="2" t="s">
        <v>75</v>
      </c>
      <c r="G317" s="3">
        <v>20</v>
      </c>
    </row>
    <row r="318" spans="1:6" ht="19.5" customHeight="1">
      <c r="A318" s="8"/>
      <c r="B318" s="72"/>
      <c r="C318" s="94"/>
      <c r="D318" s="94"/>
      <c r="E318" s="94"/>
      <c r="F318" s="94"/>
    </row>
    <row r="319" spans="1:6" ht="19.5" customHeight="1">
      <c r="A319" s="8"/>
      <c r="B319" s="72"/>
      <c r="C319" s="94"/>
      <c r="D319" s="94"/>
      <c r="E319" s="94"/>
      <c r="F319" s="94"/>
    </row>
    <row r="320" spans="1:6" ht="19.5" customHeight="1">
      <c r="A320" s="8"/>
      <c r="B320" s="72"/>
      <c r="C320" s="94"/>
      <c r="D320" s="94"/>
      <c r="E320" s="94"/>
      <c r="F320" s="94"/>
    </row>
    <row r="321" spans="2:6" s="8" customFormat="1" ht="19.5" customHeight="1">
      <c r="B321" s="73"/>
      <c r="C321" s="48"/>
      <c r="D321" s="48"/>
      <c r="E321" s="48"/>
      <c r="F321" s="48"/>
    </row>
    <row r="322" spans="1:6" ht="19.5" customHeight="1">
      <c r="A322" s="8"/>
      <c r="B322" s="72"/>
      <c r="C322" s="48"/>
      <c r="D322" s="48"/>
      <c r="E322" s="48"/>
      <c r="F322" s="48"/>
    </row>
    <row r="323" spans="1:6" ht="19.5" customHeight="1">
      <c r="A323" s="8"/>
      <c r="B323" s="73"/>
      <c r="C323" s="48"/>
      <c r="D323" s="48"/>
      <c r="E323" s="48"/>
      <c r="F323" s="48"/>
    </row>
    <row r="324" spans="1:6" ht="19.5" customHeight="1">
      <c r="A324" s="8"/>
      <c r="B324" s="73"/>
      <c r="C324" s="48"/>
      <c r="D324" s="48"/>
      <c r="E324" s="48"/>
      <c r="F324" s="48"/>
    </row>
    <row r="325" spans="1:6" ht="19.5" customHeight="1">
      <c r="A325" s="8"/>
      <c r="B325" s="73"/>
      <c r="C325" s="48"/>
      <c r="D325" s="48"/>
      <c r="E325" s="48"/>
      <c r="F325" s="48"/>
    </row>
    <row r="326" spans="1:6" ht="19.5" customHeight="1">
      <c r="A326" s="8"/>
      <c r="B326" s="73"/>
      <c r="C326" s="48"/>
      <c r="D326" s="48"/>
      <c r="E326" s="48"/>
      <c r="F326" s="48"/>
    </row>
    <row r="327" spans="1:6" ht="19.5" customHeight="1">
      <c r="A327" s="8"/>
      <c r="B327" s="73"/>
      <c r="C327" s="48"/>
      <c r="D327" s="48"/>
      <c r="E327" s="48"/>
      <c r="F327" s="48"/>
    </row>
    <row r="328" spans="1:213" ht="19.5" customHeight="1">
      <c r="A328" s="8"/>
      <c r="B328" s="72"/>
      <c r="C328" s="95"/>
      <c r="D328" s="95"/>
      <c r="E328" s="95"/>
      <c r="F328" s="95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</row>
    <row r="329" spans="1:213" ht="19.5" customHeight="1">
      <c r="A329" s="8"/>
      <c r="B329" s="72"/>
      <c r="C329" s="95"/>
      <c r="D329" s="95"/>
      <c r="E329" s="95"/>
      <c r="F329" s="95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</row>
    <row r="330" spans="1:213" ht="19.5" customHeight="1">
      <c r="A330" s="8"/>
      <c r="B330" s="72"/>
      <c r="C330" s="94"/>
      <c r="D330" s="94"/>
      <c r="E330" s="94"/>
      <c r="F330" s="94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</row>
    <row r="331" spans="1:213" ht="19.5" customHeight="1">
      <c r="A331" s="8"/>
      <c r="B331" s="72"/>
      <c r="C331" s="94"/>
      <c r="D331" s="94"/>
      <c r="E331" s="94"/>
      <c r="F331" s="94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</row>
    <row r="332" spans="1:213" ht="19.5" customHeight="1">
      <c r="A332" s="8"/>
      <c r="B332" s="72"/>
      <c r="C332" s="94"/>
      <c r="D332" s="94"/>
      <c r="E332" s="94"/>
      <c r="F332" s="94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</row>
    <row r="333" spans="1:213" ht="19.5" customHeight="1">
      <c r="A333" s="8"/>
      <c r="B333" s="72"/>
      <c r="C333" s="94"/>
      <c r="D333" s="94"/>
      <c r="E333" s="94"/>
      <c r="F333" s="94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</row>
    <row r="334" spans="1:213" ht="19.5" customHeight="1">
      <c r="A334" s="8"/>
      <c r="B334" s="73"/>
      <c r="C334" s="48"/>
      <c r="D334" s="48"/>
      <c r="E334" s="48"/>
      <c r="F334" s="4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2:6" s="8" customFormat="1" ht="19.5" customHeight="1">
      <c r="B335" s="73"/>
      <c r="C335" s="48"/>
      <c r="D335" s="48"/>
      <c r="E335" s="48"/>
      <c r="F335" s="48"/>
    </row>
    <row r="336" spans="2:6" s="8" customFormat="1" ht="19.5" customHeight="1">
      <c r="B336" s="73"/>
      <c r="C336" s="48"/>
      <c r="D336" s="48"/>
      <c r="E336" s="48"/>
      <c r="F336" s="48"/>
    </row>
    <row r="337" spans="2:6" s="8" customFormat="1" ht="19.5" customHeight="1">
      <c r="B337" s="73"/>
      <c r="C337" s="48"/>
      <c r="D337" s="48"/>
      <c r="E337" s="48"/>
      <c r="F337" s="48"/>
    </row>
    <row r="338" spans="2:6" s="8" customFormat="1" ht="19.5" customHeight="1">
      <c r="B338" s="73"/>
      <c r="C338" s="48"/>
      <c r="D338" s="48"/>
      <c r="E338" s="48"/>
      <c r="F338" s="48"/>
    </row>
    <row r="339" spans="2:6" s="8" customFormat="1" ht="19.5" customHeight="1">
      <c r="B339" s="73"/>
      <c r="C339" s="48"/>
      <c r="D339" s="48"/>
      <c r="E339" s="48"/>
      <c r="F339" s="48"/>
    </row>
    <row r="340" spans="2:6" s="8" customFormat="1" ht="19.5" customHeight="1">
      <c r="B340" s="73"/>
      <c r="C340" s="48"/>
      <c r="D340" s="48"/>
      <c r="E340" s="48"/>
      <c r="F340" s="48"/>
    </row>
    <row r="341" spans="2:6" s="8" customFormat="1" ht="19.5" customHeight="1">
      <c r="B341" s="73"/>
      <c r="C341" s="48"/>
      <c r="D341" s="48"/>
      <c r="E341" s="48"/>
      <c r="F341" s="48"/>
    </row>
    <row r="342" spans="2:6" s="8" customFormat="1" ht="19.5" customHeight="1">
      <c r="B342" s="73"/>
      <c r="C342" s="48"/>
      <c r="D342" s="48"/>
      <c r="E342" s="48"/>
      <c r="F342" s="48"/>
    </row>
    <row r="343" spans="2:6" s="8" customFormat="1" ht="19.5" customHeight="1">
      <c r="B343" s="73"/>
      <c r="C343" s="48"/>
      <c r="D343" s="48"/>
      <c r="E343" s="48"/>
      <c r="F343" s="48"/>
    </row>
    <row r="344" spans="2:6" s="8" customFormat="1" ht="19.5" customHeight="1">
      <c r="B344" s="73"/>
      <c r="C344" s="48"/>
      <c r="D344" s="48"/>
      <c r="E344" s="48"/>
      <c r="F344" s="48"/>
    </row>
    <row r="345" spans="2:6" s="8" customFormat="1" ht="19.5" customHeight="1">
      <c r="B345" s="73"/>
      <c r="C345" s="48"/>
      <c r="D345" s="48"/>
      <c r="E345" s="48"/>
      <c r="F345" s="48"/>
    </row>
    <row r="346" spans="2:6" s="8" customFormat="1" ht="19.5" customHeight="1">
      <c r="B346" s="73"/>
      <c r="C346" s="48"/>
      <c r="D346" s="48"/>
      <c r="E346" s="48"/>
      <c r="F346" s="48"/>
    </row>
    <row r="347" spans="2:6" s="8" customFormat="1" ht="19.5" customHeight="1">
      <c r="B347" s="73"/>
      <c r="C347" s="48"/>
      <c r="D347" s="48"/>
      <c r="E347" s="48"/>
      <c r="F347" s="48"/>
    </row>
    <row r="348" spans="2:6" s="8" customFormat="1" ht="19.5" customHeight="1">
      <c r="B348" s="73"/>
      <c r="C348" s="48"/>
      <c r="D348" s="48"/>
      <c r="E348" s="48"/>
      <c r="F348" s="48"/>
    </row>
    <row r="349" spans="2:6" s="8" customFormat="1" ht="19.5" customHeight="1">
      <c r="B349" s="73"/>
      <c r="C349" s="48"/>
      <c r="D349" s="48"/>
      <c r="E349" s="48"/>
      <c r="F349" s="48"/>
    </row>
    <row r="350" spans="2:6" s="8" customFormat="1" ht="19.5" customHeight="1">
      <c r="B350" s="73"/>
      <c r="C350" s="48"/>
      <c r="D350" s="48"/>
      <c r="E350" s="48"/>
      <c r="F350" s="48"/>
    </row>
    <row r="351" spans="1:213" ht="19.5" customHeight="1">
      <c r="A351" s="8"/>
      <c r="B351" s="73"/>
      <c r="C351" s="48"/>
      <c r="D351" s="48"/>
      <c r="E351" s="48"/>
      <c r="F351" s="4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</row>
    <row r="352" spans="1:213" ht="19.5" customHeight="1">
      <c r="A352" s="8"/>
      <c r="B352" s="73"/>
      <c r="C352" s="48"/>
      <c r="D352" s="48"/>
      <c r="E352" s="48"/>
      <c r="F352" s="4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</row>
    <row r="353" spans="1:213" ht="19.5" customHeight="1">
      <c r="A353" s="8"/>
      <c r="B353" s="73"/>
      <c r="C353" s="48"/>
      <c r="D353" s="48"/>
      <c r="E353" s="48"/>
      <c r="F353" s="4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</row>
    <row r="354" spans="1:213" ht="19.5" customHeight="1">
      <c r="A354" s="8"/>
      <c r="B354" s="73"/>
      <c r="C354" s="48"/>
      <c r="D354" s="48"/>
      <c r="E354" s="48"/>
      <c r="F354" s="4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</row>
    <row r="355" spans="1:213" ht="19.5" customHeight="1">
      <c r="A355" s="8"/>
      <c r="B355" s="73"/>
      <c r="C355" s="48"/>
      <c r="D355" s="48"/>
      <c r="E355" s="48"/>
      <c r="F355" s="4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</row>
    <row r="356" spans="1:213" ht="19.5" customHeight="1">
      <c r="A356" s="8"/>
      <c r="B356" s="73"/>
      <c r="C356" s="48"/>
      <c r="D356" s="48"/>
      <c r="E356" s="48"/>
      <c r="F356" s="4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</row>
    <row r="357" spans="1:213" ht="19.5" customHeight="1">
      <c r="A357" s="8"/>
      <c r="B357" s="73"/>
      <c r="C357" s="48"/>
      <c r="D357" s="48"/>
      <c r="E357" s="48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3"/>
      <c r="C358" s="48"/>
      <c r="D358" s="48"/>
      <c r="E358" s="48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3"/>
      <c r="C359" s="48"/>
      <c r="D359" s="48"/>
      <c r="E359" s="48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6" ht="19.5" customHeight="1">
      <c r="A360" s="8"/>
      <c r="B360" s="73"/>
      <c r="C360" s="48"/>
      <c r="D360" s="48"/>
      <c r="E360" s="48"/>
      <c r="F360" s="48"/>
    </row>
    <row r="361" spans="1:6" ht="19.5" customHeight="1">
      <c r="A361" s="8"/>
      <c r="B361" s="73"/>
      <c r="C361" s="48"/>
      <c r="D361" s="48"/>
      <c r="E361" s="48"/>
      <c r="F361" s="48"/>
    </row>
    <row r="362" spans="1:6" ht="19.5" customHeight="1">
      <c r="A362" s="8"/>
      <c r="B362" s="73"/>
      <c r="C362" s="48"/>
      <c r="D362" s="48"/>
      <c r="E362" s="48"/>
      <c r="F362" s="48"/>
    </row>
    <row r="363" spans="1:6" ht="19.5" customHeight="1">
      <c r="A363" s="8"/>
      <c r="B363" s="73"/>
      <c r="C363" s="48"/>
      <c r="D363" s="48"/>
      <c r="E363" s="48"/>
      <c r="F363" s="48"/>
    </row>
    <row r="364" spans="1:6" ht="19.5" customHeight="1">
      <c r="A364" s="8"/>
      <c r="B364" s="73"/>
      <c r="C364" s="48"/>
      <c r="D364" s="48"/>
      <c r="E364" s="48"/>
      <c r="F364" s="48"/>
    </row>
    <row r="365" spans="1:6" ht="19.5" customHeight="1">
      <c r="A365" s="8"/>
      <c r="B365" s="73"/>
      <c r="C365" s="48"/>
      <c r="D365" s="48"/>
      <c r="E365" s="48"/>
      <c r="F365" s="48"/>
    </row>
    <row r="366" spans="1:6" ht="19.5" customHeight="1">
      <c r="A366" s="8"/>
      <c r="B366" s="73"/>
      <c r="C366" s="48"/>
      <c r="D366" s="48"/>
      <c r="E366" s="48"/>
      <c r="F366" s="48"/>
    </row>
    <row r="367" spans="1:6" ht="19.5" customHeight="1">
      <c r="A367" s="8"/>
      <c r="B367" s="73"/>
      <c r="C367" s="48"/>
      <c r="D367" s="48"/>
      <c r="E367" s="48"/>
      <c r="F367" s="48"/>
    </row>
    <row r="368" spans="1:6" ht="19.5" customHeight="1">
      <c r="A368" s="8"/>
      <c r="B368" s="73"/>
      <c r="C368" s="48"/>
      <c r="D368" s="48"/>
      <c r="E368" s="48"/>
      <c r="F368" s="48"/>
    </row>
    <row r="369" spans="1:6" ht="19.5" customHeight="1">
      <c r="A369" s="8"/>
      <c r="B369" s="73"/>
      <c r="C369" s="48"/>
      <c r="D369" s="48"/>
      <c r="E369" s="48"/>
      <c r="F369" s="48"/>
    </row>
    <row r="370" spans="1:6" ht="19.5" customHeight="1">
      <c r="A370" s="8"/>
      <c r="B370" s="73"/>
      <c r="C370" s="48"/>
      <c r="D370" s="48"/>
      <c r="E370" s="48"/>
      <c r="F370" s="48"/>
    </row>
    <row r="371" spans="1:6" ht="19.5" customHeight="1">
      <c r="A371" s="8"/>
      <c r="B371" s="73"/>
      <c r="C371" s="48"/>
      <c r="D371" s="48"/>
      <c r="E371" s="48"/>
      <c r="F371" s="48"/>
    </row>
    <row r="372" spans="1:6" ht="19.5" customHeight="1">
      <c r="A372" s="8"/>
      <c r="B372" s="73"/>
      <c r="C372" s="48"/>
      <c r="D372" s="48"/>
      <c r="E372" s="48"/>
      <c r="F372" s="48"/>
    </row>
    <row r="373" spans="1:6" ht="19.5" customHeight="1">
      <c r="A373" s="8"/>
      <c r="B373" s="73"/>
      <c r="C373" s="48"/>
      <c r="D373" s="48"/>
      <c r="E373" s="48"/>
      <c r="F373" s="48"/>
    </row>
    <row r="374" spans="1:6" ht="19.5" customHeight="1">
      <c r="A374" s="8"/>
      <c r="B374" s="73"/>
      <c r="C374" s="48"/>
      <c r="D374" s="48"/>
      <c r="E374" s="48"/>
      <c r="F374" s="48"/>
    </row>
    <row r="375" spans="1:6" ht="19.5" customHeight="1">
      <c r="A375" s="8"/>
      <c r="B375" s="73"/>
      <c r="C375" s="48"/>
      <c r="D375" s="48"/>
      <c r="E375" s="48"/>
      <c r="F375" s="48"/>
    </row>
    <row r="376" spans="1:6" ht="19.5" customHeight="1">
      <c r="A376" s="8"/>
      <c r="B376" s="73"/>
      <c r="C376" s="48"/>
      <c r="D376" s="48"/>
      <c r="E376" s="48"/>
      <c r="F376" s="48"/>
    </row>
    <row r="377" spans="1:6" ht="19.5" customHeight="1">
      <c r="A377" s="8"/>
      <c r="B377" s="73"/>
      <c r="C377" s="48"/>
      <c r="D377" s="48"/>
      <c r="E377" s="48"/>
      <c r="F377" s="48"/>
    </row>
    <row r="378" spans="1:6" ht="19.5" customHeight="1">
      <c r="A378" s="8"/>
      <c r="B378" s="73"/>
      <c r="C378" s="48"/>
      <c r="D378" s="48"/>
      <c r="E378" s="48"/>
      <c r="F378" s="48"/>
    </row>
    <row r="379" spans="1:6" ht="19.5" customHeight="1">
      <c r="A379" s="8"/>
      <c r="B379" s="73"/>
      <c r="C379" s="48"/>
      <c r="D379" s="48"/>
      <c r="E379" s="48"/>
      <c r="F379" s="48"/>
    </row>
    <row r="380" spans="1:6" ht="19.5" customHeight="1">
      <c r="A380" s="8"/>
      <c r="B380" s="73"/>
      <c r="C380" s="48"/>
      <c r="D380" s="48"/>
      <c r="E380" s="48"/>
      <c r="F380" s="48"/>
    </row>
    <row r="381" spans="1:6" ht="19.5" customHeight="1">
      <c r="A381" s="8"/>
      <c r="B381" s="73"/>
      <c r="C381" s="48"/>
      <c r="D381" s="48"/>
      <c r="E381" s="48"/>
      <c r="F381" s="48"/>
    </row>
    <row r="382" spans="1:6" ht="19.5" customHeight="1">
      <c r="A382" s="8"/>
      <c r="B382" s="73"/>
      <c r="C382" s="48"/>
      <c r="D382" s="48"/>
      <c r="E382" s="48"/>
      <c r="F382" s="48"/>
    </row>
    <row r="383" spans="1:6" ht="19.5" customHeight="1">
      <c r="A383" s="8"/>
      <c r="B383" s="73"/>
      <c r="C383" s="48"/>
      <c r="D383" s="48"/>
      <c r="E383" s="48"/>
      <c r="F383" s="48"/>
    </row>
    <row r="384" spans="1:6" ht="19.5" customHeight="1">
      <c r="A384" s="8"/>
      <c r="B384" s="73"/>
      <c r="C384" s="48"/>
      <c r="D384" s="48"/>
      <c r="E384" s="48"/>
      <c r="F384" s="48"/>
    </row>
    <row r="385" spans="1:6" ht="19.5" customHeight="1">
      <c r="A385" s="8"/>
      <c r="B385" s="73"/>
      <c r="C385" s="48"/>
      <c r="D385" s="48"/>
      <c r="E385" s="48"/>
      <c r="F385" s="48"/>
    </row>
    <row r="386" spans="1:6" ht="19.5" customHeight="1">
      <c r="A386" s="8"/>
      <c r="B386" s="73"/>
      <c r="C386" s="48"/>
      <c r="D386" s="48"/>
      <c r="E386" s="48"/>
      <c r="F386" s="48"/>
    </row>
    <row r="387" spans="1:6" ht="19.5" customHeight="1">
      <c r="A387" s="8"/>
      <c r="B387" s="73"/>
      <c r="C387" s="48"/>
      <c r="D387" s="48"/>
      <c r="E387" s="48"/>
      <c r="F387" s="48"/>
    </row>
    <row r="388" spans="1:6" ht="19.5" customHeight="1">
      <c r="A388" s="8"/>
      <c r="B388" s="73"/>
      <c r="C388" s="48"/>
      <c r="D388" s="48"/>
      <c r="E388" s="48"/>
      <c r="F388" s="48"/>
    </row>
    <row r="389" spans="1:6" ht="19.5" customHeight="1">
      <c r="A389" s="8"/>
      <c r="B389" s="73"/>
      <c r="C389" s="48"/>
      <c r="D389" s="48"/>
      <c r="E389" s="48"/>
      <c r="F389" s="48"/>
    </row>
    <row r="390" spans="1:6" ht="19.5" customHeight="1">
      <c r="A390" s="8"/>
      <c r="B390" s="73"/>
      <c r="C390" s="48"/>
      <c r="D390" s="48"/>
      <c r="E390" s="48"/>
      <c r="F390" s="48"/>
    </row>
    <row r="391" spans="1:6" ht="19.5" customHeight="1">
      <c r="A391" s="8"/>
      <c r="B391" s="73"/>
      <c r="C391" s="48"/>
      <c r="D391" s="48"/>
      <c r="E391" s="48"/>
      <c r="F391" s="48"/>
    </row>
    <row r="392" spans="1:6" ht="19.5" customHeight="1">
      <c r="A392" s="8"/>
      <c r="B392" s="73"/>
      <c r="C392" s="48"/>
      <c r="D392" s="48"/>
      <c r="E392" s="48"/>
      <c r="F392" s="48"/>
    </row>
    <row r="393" spans="1:6" ht="19.5" customHeight="1">
      <c r="A393" s="8"/>
      <c r="B393" s="73"/>
      <c r="C393" s="48"/>
      <c r="D393" s="48"/>
      <c r="E393" s="48"/>
      <c r="F393" s="48"/>
    </row>
    <row r="394" spans="1:6" ht="19.5" customHeight="1">
      <c r="A394" s="8"/>
      <c r="B394" s="73"/>
      <c r="C394" s="48"/>
      <c r="D394" s="48"/>
      <c r="E394" s="48"/>
      <c r="F394" s="48"/>
    </row>
    <row r="395" spans="1:6" ht="19.5" customHeight="1">
      <c r="A395" s="8"/>
      <c r="B395" s="73"/>
      <c r="C395" s="48"/>
      <c r="D395" s="48"/>
      <c r="E395" s="48"/>
      <c r="F395" s="48"/>
    </row>
    <row r="396" spans="1:6" ht="19.5" customHeight="1">
      <c r="A396" s="8"/>
      <c r="B396" s="73"/>
      <c r="C396" s="48"/>
      <c r="D396" s="48"/>
      <c r="E396" s="48"/>
      <c r="F396" s="48"/>
    </row>
    <row r="397" spans="1:6" ht="19.5" customHeight="1">
      <c r="A397" s="8"/>
      <c r="B397" s="73"/>
      <c r="C397" s="48"/>
      <c r="D397" s="48"/>
      <c r="E397" s="48"/>
      <c r="F397" s="48"/>
    </row>
    <row r="398" spans="1:6" ht="19.5" customHeight="1">
      <c r="A398" s="8"/>
      <c r="B398" s="73"/>
      <c r="C398" s="48"/>
      <c r="D398" s="48"/>
      <c r="E398" s="48"/>
      <c r="F398" s="48"/>
    </row>
    <row r="399" spans="1:6" ht="19.5" customHeight="1">
      <c r="A399" s="8"/>
      <c r="B399" s="73"/>
      <c r="C399" s="48"/>
      <c r="D399" s="48"/>
      <c r="E399" s="48"/>
      <c r="F399" s="48"/>
    </row>
    <row r="400" spans="1:6" ht="19.5" customHeight="1">
      <c r="A400" s="8"/>
      <c r="B400" s="73"/>
      <c r="C400" s="48"/>
      <c r="D400" s="48"/>
      <c r="E400" s="48"/>
      <c r="F400" s="48"/>
    </row>
    <row r="401" spans="1:6" ht="19.5" customHeight="1">
      <c r="A401" s="8"/>
      <c r="B401" s="73"/>
      <c r="C401" s="48"/>
      <c r="D401" s="48"/>
      <c r="E401" s="48"/>
      <c r="F401" s="48"/>
    </row>
    <row r="402" spans="1:6" ht="19.5" customHeight="1">
      <c r="A402" s="8"/>
      <c r="B402" s="73"/>
      <c r="C402" s="48"/>
      <c r="D402" s="48"/>
      <c r="E402" s="48"/>
      <c r="F402" s="48"/>
    </row>
    <row r="403" spans="1:6" ht="19.5" customHeight="1">
      <c r="A403" s="8"/>
      <c r="B403" s="73"/>
      <c r="C403" s="48"/>
      <c r="D403" s="48"/>
      <c r="E403" s="48"/>
      <c r="F403" s="48"/>
    </row>
    <row r="404" spans="1:6" ht="19.5" customHeight="1">
      <c r="A404" s="8"/>
      <c r="B404" s="73"/>
      <c r="C404" s="48"/>
      <c r="D404" s="48"/>
      <c r="E404" s="48"/>
      <c r="F404" s="48"/>
    </row>
    <row r="405" spans="1:6" ht="19.5" customHeight="1">
      <c r="A405" s="8"/>
      <c r="B405" s="73"/>
      <c r="C405" s="48"/>
      <c r="D405" s="48"/>
      <c r="E405" s="48"/>
      <c r="F405" s="48"/>
    </row>
    <row r="406" spans="1:6" ht="19.5" customHeight="1">
      <c r="A406" s="8"/>
      <c r="B406" s="73"/>
      <c r="C406" s="48"/>
      <c r="D406" s="48"/>
      <c r="E406" s="48"/>
      <c r="F406" s="48"/>
    </row>
    <row r="407" spans="1:6" ht="19.5" customHeight="1">
      <c r="A407" s="8"/>
      <c r="B407" s="73"/>
      <c r="C407" s="48"/>
      <c r="D407" s="48"/>
      <c r="E407" s="48"/>
      <c r="F407" s="48"/>
    </row>
    <row r="408" spans="1:6" ht="19.5" customHeight="1">
      <c r="A408" s="8"/>
      <c r="B408" s="73"/>
      <c r="C408" s="48"/>
      <c r="D408" s="48"/>
      <c r="E408" s="48"/>
      <c r="F408" s="48"/>
    </row>
    <row r="409" spans="1:6" ht="19.5" customHeight="1">
      <c r="A409" s="8"/>
      <c r="B409" s="73"/>
      <c r="C409" s="48"/>
      <c r="D409" s="48"/>
      <c r="E409" s="48"/>
      <c r="F409" s="48"/>
    </row>
    <row r="410" spans="1:6" ht="19.5" customHeight="1">
      <c r="A410" s="8"/>
      <c r="B410" s="73"/>
      <c r="C410" s="48"/>
      <c r="D410" s="48"/>
      <c r="E410" s="48"/>
      <c r="F410" s="48"/>
    </row>
    <row r="411" spans="1:6" ht="19.5" customHeight="1">
      <c r="A411" s="8"/>
      <c r="B411" s="73"/>
      <c r="C411" s="48"/>
      <c r="D411" s="48"/>
      <c r="E411" s="48"/>
      <c r="F411" s="48"/>
    </row>
    <row r="412" spans="1:6" ht="19.5" customHeight="1">
      <c r="A412" s="8"/>
      <c r="B412" s="73"/>
      <c r="C412" s="48"/>
      <c r="D412" s="48"/>
      <c r="E412" s="48"/>
      <c r="F412" s="48"/>
    </row>
    <row r="413" spans="1:6" ht="19.5" customHeight="1">
      <c r="A413" s="8"/>
      <c r="B413" s="73"/>
      <c r="C413" s="48"/>
      <c r="D413" s="48"/>
      <c r="E413" s="48"/>
      <c r="F413" s="48"/>
    </row>
    <row r="414" spans="1:6" ht="19.5" customHeight="1">
      <c r="A414" s="8"/>
      <c r="B414" s="73"/>
      <c r="C414" s="48"/>
      <c r="D414" s="48"/>
      <c r="E414" s="48"/>
      <c r="F414" s="48"/>
    </row>
    <row r="415" spans="1:6" ht="19.5" customHeight="1">
      <c r="A415" s="8"/>
      <c r="B415" s="73"/>
      <c r="C415" s="48"/>
      <c r="D415" s="48"/>
      <c r="E415" s="48"/>
      <c r="F415" s="48"/>
    </row>
    <row r="416" spans="1:6" ht="19.5" customHeight="1">
      <c r="A416" s="8"/>
      <c r="B416" s="73"/>
      <c r="C416" s="48"/>
      <c r="D416" s="48"/>
      <c r="E416" s="48"/>
      <c r="F416" s="48"/>
    </row>
    <row r="417" spans="1:6" ht="19.5" customHeight="1">
      <c r="A417" s="8"/>
      <c r="B417" s="73"/>
      <c r="C417" s="48"/>
      <c r="D417" s="48"/>
      <c r="E417" s="48"/>
      <c r="F417" s="48"/>
    </row>
    <row r="418" spans="1:6" ht="19.5" customHeight="1">
      <c r="A418" s="8"/>
      <c r="B418" s="73"/>
      <c r="C418" s="48"/>
      <c r="D418" s="48"/>
      <c r="E418" s="48"/>
      <c r="F418" s="48"/>
    </row>
    <row r="419" spans="1:6" ht="19.5" customHeight="1">
      <c r="A419" s="8"/>
      <c r="B419" s="73"/>
      <c r="C419" s="48"/>
      <c r="D419" s="48"/>
      <c r="E419" s="48"/>
      <c r="F419" s="48"/>
    </row>
    <row r="420" spans="1:6" ht="19.5" customHeight="1">
      <c r="A420" s="8"/>
      <c r="B420" s="73"/>
      <c r="C420" s="48"/>
      <c r="D420" s="48"/>
      <c r="E420" s="48"/>
      <c r="F420" s="48"/>
    </row>
    <row r="421" spans="1:6" ht="19.5" customHeight="1">
      <c r="A421" s="8"/>
      <c r="B421" s="73"/>
      <c r="C421" s="48"/>
      <c r="D421" s="48"/>
      <c r="E421" s="48"/>
      <c r="F421" s="48"/>
    </row>
    <row r="422" spans="1:6" ht="19.5" customHeight="1">
      <c r="A422" s="8"/>
      <c r="B422" s="73"/>
      <c r="C422" s="48"/>
      <c r="D422" s="48"/>
      <c r="E422" s="48"/>
      <c r="F422" s="48"/>
    </row>
    <row r="423" spans="1:6" ht="19.5" customHeight="1">
      <c r="A423" s="8"/>
      <c r="B423" s="73"/>
      <c r="C423" s="48"/>
      <c r="D423" s="48"/>
      <c r="E423" s="48"/>
      <c r="F423" s="48"/>
    </row>
    <row r="424" spans="1:6" ht="19.5" customHeight="1">
      <c r="A424" s="8"/>
      <c r="B424" s="73"/>
      <c r="C424" s="48"/>
      <c r="D424" s="48"/>
      <c r="E424" s="48"/>
      <c r="F424" s="48"/>
    </row>
    <row r="425" spans="1:6" ht="19.5" customHeight="1">
      <c r="A425" s="8"/>
      <c r="B425" s="73"/>
      <c r="C425" s="48"/>
      <c r="D425" s="48"/>
      <c r="E425" s="48"/>
      <c r="F425" s="48"/>
    </row>
    <row r="426" spans="1:6" ht="19.5" customHeight="1">
      <c r="A426" s="8"/>
      <c r="B426" s="73"/>
      <c r="C426" s="48"/>
      <c r="D426" s="48"/>
      <c r="E426" s="48"/>
      <c r="F426" s="48"/>
    </row>
    <row r="427" spans="1:6" ht="19.5" customHeight="1">
      <c r="A427" s="8"/>
      <c r="B427" s="73"/>
      <c r="C427" s="48"/>
      <c r="D427" s="48"/>
      <c r="E427" s="48"/>
      <c r="F427" s="48"/>
    </row>
    <row r="428" spans="1:6" ht="19.5" customHeight="1">
      <c r="A428" s="8"/>
      <c r="B428" s="73"/>
      <c r="C428" s="48"/>
      <c r="D428" s="48"/>
      <c r="E428" s="48"/>
      <c r="F428" s="48"/>
    </row>
    <row r="429" spans="1:6" ht="19.5" customHeight="1">
      <c r="A429" s="8"/>
      <c r="B429" s="73"/>
      <c r="C429" s="48"/>
      <c r="D429" s="48"/>
      <c r="E429" s="48"/>
      <c r="F429" s="48"/>
    </row>
    <row r="430" spans="1:6" ht="19.5" customHeight="1">
      <c r="A430" s="8"/>
      <c r="B430" s="73"/>
      <c r="C430" s="48"/>
      <c r="D430" s="48"/>
      <c r="E430" s="48"/>
      <c r="F430" s="48"/>
    </row>
    <row r="431" spans="1:6" ht="19.5" customHeight="1">
      <c r="A431" s="8"/>
      <c r="B431" s="73"/>
      <c r="C431" s="48"/>
      <c r="D431" s="48"/>
      <c r="E431" s="48"/>
      <c r="F431" s="48"/>
    </row>
    <row r="432" spans="1:6" ht="19.5" customHeight="1">
      <c r="A432" s="8"/>
      <c r="B432" s="73"/>
      <c r="C432" s="48"/>
      <c r="D432" s="48"/>
      <c r="E432" s="48"/>
      <c r="F432" s="48"/>
    </row>
    <row r="433" spans="1:6" ht="19.5" customHeight="1">
      <c r="A433" s="8"/>
      <c r="B433" s="73"/>
      <c r="C433" s="48"/>
      <c r="D433" s="48"/>
      <c r="E433" s="48"/>
      <c r="F433" s="48"/>
    </row>
    <row r="434" spans="1:6" ht="19.5" customHeight="1">
      <c r="A434" s="8"/>
      <c r="B434" s="73"/>
      <c r="C434" s="48"/>
      <c r="D434" s="48"/>
      <c r="E434" s="48"/>
      <c r="F434" s="48"/>
    </row>
    <row r="435" spans="1:6" ht="19.5" customHeight="1">
      <c r="A435" s="8"/>
      <c r="B435" s="73"/>
      <c r="C435" s="48"/>
      <c r="D435" s="48"/>
      <c r="E435" s="48"/>
      <c r="F435" s="48"/>
    </row>
    <row r="436" spans="1:6" ht="19.5" customHeight="1">
      <c r="A436" s="8"/>
      <c r="B436" s="73"/>
      <c r="C436" s="48"/>
      <c r="D436" s="48"/>
      <c r="E436" s="48"/>
      <c r="F436" s="48"/>
    </row>
    <row r="437" spans="1:6" ht="19.5" customHeight="1">
      <c r="A437" s="8"/>
      <c r="B437" s="73"/>
      <c r="C437" s="48"/>
      <c r="D437" s="48"/>
      <c r="E437" s="48"/>
      <c r="F437" s="48"/>
    </row>
    <row r="438" spans="1:6" ht="19.5" customHeight="1">
      <c r="A438" s="8"/>
      <c r="B438" s="73"/>
      <c r="C438" s="48"/>
      <c r="D438" s="48"/>
      <c r="E438" s="48"/>
      <c r="F438" s="48"/>
    </row>
    <row r="439" spans="1:6" ht="19.5" customHeight="1">
      <c r="A439" s="8"/>
      <c r="B439" s="73"/>
      <c r="C439" s="48"/>
      <c r="D439" s="48"/>
      <c r="E439" s="48"/>
      <c r="F439" s="48"/>
    </row>
    <row r="440" spans="1:6" ht="19.5" customHeight="1">
      <c r="A440" s="8"/>
      <c r="B440" s="73"/>
      <c r="C440" s="48"/>
      <c r="D440" s="48"/>
      <c r="E440" s="48"/>
      <c r="F440" s="48"/>
    </row>
    <row r="441" spans="1:6" ht="19.5" customHeight="1">
      <c r="A441" s="8"/>
      <c r="B441" s="73"/>
      <c r="C441" s="48"/>
      <c r="D441" s="48"/>
      <c r="E441" s="48"/>
      <c r="F441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H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1"/>
  <sheetViews>
    <sheetView zoomScalePageLayoutView="0" workbookViewId="0" topLeftCell="B1">
      <selection activeCell="B124" sqref="B124"/>
    </sheetView>
  </sheetViews>
  <sheetFormatPr defaultColWidth="8.7109375" defaultRowHeight="19.5" customHeight="1"/>
  <cols>
    <col min="1" max="1" width="7.421875" style="21" hidden="1" customWidth="1"/>
    <col min="2" max="2" width="53.421875" style="59" customWidth="1"/>
    <col min="3" max="3" width="5.8515625" style="107" customWidth="1"/>
    <col min="4" max="4" width="5.7109375" style="32" customWidth="1"/>
    <col min="5" max="5" width="5.421875" style="32" customWidth="1"/>
    <col min="6" max="6" width="9.0039062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99" customFormat="1" ht="19.5" customHeight="1">
      <c r="B1" s="104"/>
      <c r="C1" s="105"/>
      <c r="D1" s="103"/>
      <c r="E1" s="103"/>
      <c r="F1" s="134" t="s">
        <v>219</v>
      </c>
      <c r="G1" s="149"/>
      <c r="H1" s="150"/>
      <c r="I1" s="81"/>
    </row>
    <row r="2" spans="2:9" s="99" customFormat="1" ht="19.5" customHeight="1">
      <c r="B2" s="58" t="s">
        <v>10</v>
      </c>
      <c r="C2" s="147" t="s">
        <v>96</v>
      </c>
      <c r="D2" s="146"/>
      <c r="E2" s="146"/>
      <c r="F2" s="146"/>
      <c r="G2" s="146"/>
      <c r="H2" s="146"/>
      <c r="I2" s="81"/>
    </row>
    <row r="3" spans="2:9" s="99" customFormat="1" ht="17.25" customHeight="1">
      <c r="B3" s="58"/>
      <c r="C3" s="147" t="s">
        <v>47</v>
      </c>
      <c r="D3" s="146"/>
      <c r="E3" s="146"/>
      <c r="F3" s="146"/>
      <c r="G3" s="146"/>
      <c r="H3" s="146"/>
      <c r="I3" s="81"/>
    </row>
    <row r="4" spans="2:9" s="99" customFormat="1" ht="17.25" customHeight="1">
      <c r="B4" s="58"/>
      <c r="C4" s="148" t="s">
        <v>15</v>
      </c>
      <c r="D4" s="146"/>
      <c r="E4" s="146"/>
      <c r="F4" s="146"/>
      <c r="G4" s="146"/>
      <c r="H4" s="146"/>
      <c r="I4" s="81"/>
    </row>
    <row r="5" spans="2:9" s="99" customFormat="1" ht="17.25" customHeight="1">
      <c r="B5" s="58"/>
      <c r="C5" s="139" t="s">
        <v>349</v>
      </c>
      <c r="D5" s="146"/>
      <c r="E5" s="146"/>
      <c r="F5" s="146"/>
      <c r="G5" s="146"/>
      <c r="H5" s="146"/>
      <c r="I5" s="81"/>
    </row>
    <row r="6" spans="2:9" s="99" customFormat="1" ht="19.5" customHeight="1">
      <c r="B6" s="58"/>
      <c r="C6" s="105"/>
      <c r="D6" s="82"/>
      <c r="E6" s="83"/>
      <c r="F6" s="84"/>
      <c r="G6" s="104"/>
      <c r="H6" s="106"/>
      <c r="I6" s="81"/>
    </row>
    <row r="7" spans="2:9" s="86" customFormat="1" ht="19.5" customHeight="1">
      <c r="B7" s="151" t="s">
        <v>17</v>
      </c>
      <c r="C7" s="151"/>
      <c r="D7" s="150"/>
      <c r="E7" s="150"/>
      <c r="F7" s="150"/>
      <c r="G7" s="150"/>
      <c r="H7" s="150"/>
      <c r="I7" s="87"/>
    </row>
    <row r="8" spans="2:9" s="86" customFormat="1" ht="19.5" customHeight="1">
      <c r="B8" s="145" t="s">
        <v>286</v>
      </c>
      <c r="C8" s="145"/>
      <c r="D8" s="143"/>
      <c r="E8" s="143"/>
      <c r="F8" s="143"/>
      <c r="G8" s="143"/>
      <c r="H8" s="143"/>
      <c r="I8" s="87"/>
    </row>
    <row r="9" ht="19.5" customHeight="1" thickBot="1"/>
    <row r="10" spans="1:8" ht="51" customHeight="1" thickBot="1">
      <c r="A10" s="33" t="s">
        <v>16</v>
      </c>
      <c r="B10" s="60" t="s">
        <v>0</v>
      </c>
      <c r="C10" s="108" t="s">
        <v>210</v>
      </c>
      <c r="D10" s="35" t="s">
        <v>211</v>
      </c>
      <c r="E10" s="35" t="s">
        <v>124</v>
      </c>
      <c r="F10" s="35" t="s">
        <v>212</v>
      </c>
      <c r="G10" s="35" t="s">
        <v>125</v>
      </c>
      <c r="H10" s="36" t="s">
        <v>92</v>
      </c>
    </row>
    <row r="11" spans="1:8" s="27" customFormat="1" ht="19.5" customHeight="1" thickBot="1">
      <c r="A11" s="37">
        <v>1</v>
      </c>
      <c r="B11" s="49" t="s">
        <v>14</v>
      </c>
      <c r="C11" s="108"/>
      <c r="D11" s="6"/>
      <c r="E11" s="6"/>
      <c r="F11" s="6"/>
      <c r="G11" s="6"/>
      <c r="H11" s="5">
        <f>SUM(H12)</f>
        <v>120896.59999999999</v>
      </c>
    </row>
    <row r="12" spans="1:8" s="27" customFormat="1" ht="28.5" customHeight="1">
      <c r="A12" s="10"/>
      <c r="B12" s="61" t="s">
        <v>23</v>
      </c>
      <c r="C12" s="108">
        <v>901</v>
      </c>
      <c r="D12" s="6"/>
      <c r="E12" s="6"/>
      <c r="F12" s="6"/>
      <c r="G12" s="6"/>
      <c r="H12" s="5">
        <f>SUM(H13+H75+H82+H99+H129+H226+H232+H263+H298+H306+H312)</f>
        <v>120896.59999999999</v>
      </c>
    </row>
    <row r="13" spans="1:8" s="27" customFormat="1" ht="19.5" customHeight="1">
      <c r="A13" s="44"/>
      <c r="B13" s="62" t="s">
        <v>49</v>
      </c>
      <c r="C13" s="109" t="s">
        <v>31</v>
      </c>
      <c r="D13" s="6" t="s">
        <v>33</v>
      </c>
      <c r="E13" s="6" t="s">
        <v>34</v>
      </c>
      <c r="F13" s="6"/>
      <c r="G13" s="6"/>
      <c r="H13" s="5">
        <f>SUM(H14+H26+H46+H51+H56)</f>
        <v>18942.4</v>
      </c>
    </row>
    <row r="14" spans="1:8" s="27" customFormat="1" ht="69.75" customHeight="1">
      <c r="A14" s="44"/>
      <c r="B14" s="63" t="s">
        <v>78</v>
      </c>
      <c r="C14" s="109" t="s">
        <v>31</v>
      </c>
      <c r="D14" s="6" t="s">
        <v>33</v>
      </c>
      <c r="E14" s="6" t="s">
        <v>35</v>
      </c>
      <c r="F14" s="6"/>
      <c r="G14" s="6"/>
      <c r="H14" s="5">
        <f>SUM(H15)</f>
        <v>1364.1</v>
      </c>
    </row>
    <row r="15" spans="1:8" s="27" customFormat="1" ht="29.25" customHeight="1">
      <c r="A15" s="44"/>
      <c r="B15" s="7" t="s">
        <v>103</v>
      </c>
      <c r="C15" s="110" t="s">
        <v>31</v>
      </c>
      <c r="D15" s="2" t="s">
        <v>33</v>
      </c>
      <c r="E15" s="2" t="s">
        <v>35</v>
      </c>
      <c r="F15" s="2" t="s">
        <v>51</v>
      </c>
      <c r="G15" s="2"/>
      <c r="H15" s="3">
        <f>SUM(H16)</f>
        <v>1364.1</v>
      </c>
    </row>
    <row r="16" spans="1:8" s="27" customFormat="1" ht="46.5" customHeight="1">
      <c r="A16" s="44"/>
      <c r="B16" s="7" t="s">
        <v>126</v>
      </c>
      <c r="C16" s="110" t="s">
        <v>31</v>
      </c>
      <c r="D16" s="2" t="s">
        <v>33</v>
      </c>
      <c r="E16" s="2" t="s">
        <v>35</v>
      </c>
      <c r="F16" s="2" t="s">
        <v>52</v>
      </c>
      <c r="G16" s="2"/>
      <c r="H16" s="3">
        <f>SUM(H17+H21+H23)</f>
        <v>1364.1</v>
      </c>
    </row>
    <row r="17" spans="1:8" s="27" customFormat="1" ht="39.75" customHeight="1">
      <c r="A17" s="44"/>
      <c r="B17" s="7" t="s">
        <v>53</v>
      </c>
      <c r="C17" s="110" t="s">
        <v>31</v>
      </c>
      <c r="D17" s="2" t="s">
        <v>33</v>
      </c>
      <c r="E17" s="2" t="s">
        <v>35</v>
      </c>
      <c r="F17" s="2" t="s">
        <v>54</v>
      </c>
      <c r="G17" s="2"/>
      <c r="H17" s="3">
        <f>SUM(H18:H20)</f>
        <v>1098.5</v>
      </c>
    </row>
    <row r="18" spans="1:8" s="27" customFormat="1" ht="38.25" customHeight="1">
      <c r="A18" s="44"/>
      <c r="B18" s="7" t="s">
        <v>105</v>
      </c>
      <c r="C18" s="110" t="s">
        <v>31</v>
      </c>
      <c r="D18" s="2" t="s">
        <v>33</v>
      </c>
      <c r="E18" s="2" t="s">
        <v>35</v>
      </c>
      <c r="F18" s="2" t="s">
        <v>54</v>
      </c>
      <c r="G18" s="2" t="s">
        <v>106</v>
      </c>
      <c r="H18" s="3">
        <f>SUM('распр.б.а.13'!G18)</f>
        <v>12</v>
      </c>
    </row>
    <row r="19" spans="1:8" s="27" customFormat="1" ht="37.5" customHeight="1">
      <c r="A19" s="44"/>
      <c r="B19" s="7" t="s">
        <v>107</v>
      </c>
      <c r="C19" s="110" t="s">
        <v>31</v>
      </c>
      <c r="D19" s="2" t="s">
        <v>33</v>
      </c>
      <c r="E19" s="2" t="s">
        <v>35</v>
      </c>
      <c r="F19" s="2" t="s">
        <v>54</v>
      </c>
      <c r="G19" s="2" t="s">
        <v>108</v>
      </c>
      <c r="H19" s="3">
        <f>SUM('распр.б.а.13'!G19)</f>
        <v>1067.5</v>
      </c>
    </row>
    <row r="20" spans="1:8" s="27" customFormat="1" ht="18" customHeight="1">
      <c r="A20" s="44"/>
      <c r="B20" s="7" t="s">
        <v>109</v>
      </c>
      <c r="C20" s="110" t="s">
        <v>31</v>
      </c>
      <c r="D20" s="2" t="s">
        <v>33</v>
      </c>
      <c r="E20" s="2" t="s">
        <v>35</v>
      </c>
      <c r="F20" s="2" t="s">
        <v>54</v>
      </c>
      <c r="G20" s="2" t="s">
        <v>110</v>
      </c>
      <c r="H20" s="3">
        <f>SUM('распр.б.а.13'!G20)</f>
        <v>19</v>
      </c>
    </row>
    <row r="21" spans="1:8" s="27" customFormat="1" ht="48" customHeight="1">
      <c r="A21" s="44"/>
      <c r="B21" s="64" t="s">
        <v>283</v>
      </c>
      <c r="C21" s="110" t="s">
        <v>31</v>
      </c>
      <c r="D21" s="2" t="s">
        <v>33</v>
      </c>
      <c r="E21" s="2" t="s">
        <v>35</v>
      </c>
      <c r="F21" s="2" t="s">
        <v>65</v>
      </c>
      <c r="G21" s="2"/>
      <c r="H21" s="3">
        <f>SUM(H22)</f>
        <v>240</v>
      </c>
    </row>
    <row r="22" spans="1:8" s="27" customFormat="1" ht="30.75" customHeight="1">
      <c r="A22" s="44"/>
      <c r="B22" s="7" t="s">
        <v>107</v>
      </c>
      <c r="C22" s="110" t="s">
        <v>31</v>
      </c>
      <c r="D22" s="2" t="s">
        <v>33</v>
      </c>
      <c r="E22" s="2" t="s">
        <v>35</v>
      </c>
      <c r="F22" s="2" t="s">
        <v>65</v>
      </c>
      <c r="G22" s="2" t="s">
        <v>108</v>
      </c>
      <c r="H22" s="3">
        <f>SUM('распр.б.а.13'!G22)</f>
        <v>240</v>
      </c>
    </row>
    <row r="23" spans="1:8" s="27" customFormat="1" ht="117.75" customHeight="1">
      <c r="A23" s="44"/>
      <c r="B23" s="49" t="s">
        <v>9</v>
      </c>
      <c r="C23" s="110" t="s">
        <v>31</v>
      </c>
      <c r="D23" s="2" t="s">
        <v>33</v>
      </c>
      <c r="E23" s="2" t="s">
        <v>35</v>
      </c>
      <c r="F23" s="20" t="s">
        <v>76</v>
      </c>
      <c r="G23" s="20"/>
      <c r="H23" s="3">
        <f>SUM(H24)</f>
        <v>25.6</v>
      </c>
    </row>
    <row r="24" spans="1:8" s="27" customFormat="1" ht="54" customHeight="1">
      <c r="A24" s="44"/>
      <c r="B24" s="49" t="s">
        <v>94</v>
      </c>
      <c r="C24" s="110" t="s">
        <v>31</v>
      </c>
      <c r="D24" s="2" t="s">
        <v>33</v>
      </c>
      <c r="E24" s="2" t="s">
        <v>35</v>
      </c>
      <c r="F24" s="20" t="s">
        <v>79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110" t="s">
        <v>31</v>
      </c>
      <c r="D25" s="2" t="s">
        <v>33</v>
      </c>
      <c r="E25" s="2" t="s">
        <v>35</v>
      </c>
      <c r="F25" s="20" t="s">
        <v>79</v>
      </c>
      <c r="G25" s="20" t="s">
        <v>30</v>
      </c>
      <c r="H25" s="3">
        <v>25.6</v>
      </c>
    </row>
    <row r="26" spans="1:8" s="18" customFormat="1" ht="19.5" customHeight="1">
      <c r="A26" s="14"/>
      <c r="B26" s="63" t="s">
        <v>50</v>
      </c>
      <c r="C26" s="109" t="s">
        <v>31</v>
      </c>
      <c r="D26" s="6" t="s">
        <v>33</v>
      </c>
      <c r="E26" s="6" t="s">
        <v>36</v>
      </c>
      <c r="F26" s="6"/>
      <c r="G26" s="6"/>
      <c r="H26" s="5">
        <f>SUM(H27+H31+H35)</f>
        <v>14282.9</v>
      </c>
    </row>
    <row r="27" spans="1:8" s="18" customFormat="1" ht="75" customHeight="1">
      <c r="A27" s="14"/>
      <c r="B27" s="1" t="s">
        <v>203</v>
      </c>
      <c r="C27" s="110" t="s">
        <v>31</v>
      </c>
      <c r="D27" s="2" t="s">
        <v>33</v>
      </c>
      <c r="E27" s="2" t="s">
        <v>36</v>
      </c>
      <c r="F27" s="2" t="s">
        <v>202</v>
      </c>
      <c r="G27" s="2"/>
      <c r="H27" s="3">
        <f>SUM(H28)</f>
        <v>2000</v>
      </c>
    </row>
    <row r="28" spans="1:8" s="18" customFormat="1" ht="101.25" customHeight="1">
      <c r="A28" s="14"/>
      <c r="B28" s="1" t="s">
        <v>246</v>
      </c>
      <c r="C28" s="110" t="s">
        <v>31</v>
      </c>
      <c r="D28" s="2" t="s">
        <v>33</v>
      </c>
      <c r="E28" s="2" t="s">
        <v>36</v>
      </c>
      <c r="F28" s="2" t="s">
        <v>205</v>
      </c>
      <c r="G28" s="2"/>
      <c r="H28" s="3">
        <f>SUM(H29)</f>
        <v>2000</v>
      </c>
    </row>
    <row r="29" spans="1:8" s="18" customFormat="1" ht="79.5" customHeight="1">
      <c r="A29" s="14"/>
      <c r="B29" s="65" t="s">
        <v>300</v>
      </c>
      <c r="C29" s="110" t="s">
        <v>31</v>
      </c>
      <c r="D29" s="2" t="s">
        <v>33</v>
      </c>
      <c r="E29" s="2" t="s">
        <v>36</v>
      </c>
      <c r="F29" s="2" t="s">
        <v>206</v>
      </c>
      <c r="G29" s="2"/>
      <c r="H29" s="3">
        <f>SUM(H30)</f>
        <v>2000</v>
      </c>
    </row>
    <row r="30" spans="1:8" s="18" customFormat="1" ht="19.5" customHeight="1">
      <c r="A30" s="14"/>
      <c r="B30" s="7" t="s">
        <v>18</v>
      </c>
      <c r="C30" s="110" t="s">
        <v>31</v>
      </c>
      <c r="D30" s="2" t="s">
        <v>33</v>
      </c>
      <c r="E30" s="2" t="s">
        <v>36</v>
      </c>
      <c r="F30" s="2" t="s">
        <v>206</v>
      </c>
      <c r="G30" s="2" t="s">
        <v>139</v>
      </c>
      <c r="H30" s="3">
        <f>SUM('распр.б.а.13'!G30)</f>
        <v>2000</v>
      </c>
    </row>
    <row r="31" spans="1:8" s="18" customFormat="1" ht="63" customHeight="1">
      <c r="A31" s="14"/>
      <c r="B31" s="7" t="s">
        <v>323</v>
      </c>
      <c r="C31" s="110" t="s">
        <v>31</v>
      </c>
      <c r="D31" s="2" t="s">
        <v>33</v>
      </c>
      <c r="E31" s="2" t="s">
        <v>36</v>
      </c>
      <c r="F31" s="2" t="s">
        <v>336</v>
      </c>
      <c r="G31" s="2"/>
      <c r="H31" s="3">
        <f>SUM(H32)</f>
        <v>827</v>
      </c>
    </row>
    <row r="32" spans="1:8" s="18" customFormat="1" ht="114.75" customHeight="1">
      <c r="A32" s="14"/>
      <c r="B32" s="7" t="s">
        <v>337</v>
      </c>
      <c r="C32" s="110" t="s">
        <v>31</v>
      </c>
      <c r="D32" s="2" t="s">
        <v>33</v>
      </c>
      <c r="E32" s="2" t="s">
        <v>36</v>
      </c>
      <c r="F32" s="2" t="s">
        <v>324</v>
      </c>
      <c r="G32" s="2"/>
      <c r="H32" s="3">
        <f>SUM(H33)</f>
        <v>827</v>
      </c>
    </row>
    <row r="33" spans="1:8" s="18" customFormat="1" ht="49.5" customHeight="1">
      <c r="A33" s="14"/>
      <c r="B33" s="7" t="s">
        <v>326</v>
      </c>
      <c r="C33" s="110" t="s">
        <v>31</v>
      </c>
      <c r="D33" s="2" t="s">
        <v>33</v>
      </c>
      <c r="E33" s="2" t="s">
        <v>36</v>
      </c>
      <c r="F33" s="2" t="s">
        <v>325</v>
      </c>
      <c r="G33" s="2"/>
      <c r="H33" s="3">
        <f>SUM(H34)</f>
        <v>827</v>
      </c>
    </row>
    <row r="34" spans="1:8" s="18" customFormat="1" ht="32.25" customHeight="1">
      <c r="A34" s="14"/>
      <c r="B34" s="7" t="s">
        <v>107</v>
      </c>
      <c r="C34" s="110" t="s">
        <v>31</v>
      </c>
      <c r="D34" s="2" t="s">
        <v>33</v>
      </c>
      <c r="E34" s="2" t="s">
        <v>36</v>
      </c>
      <c r="F34" s="2" t="s">
        <v>325</v>
      </c>
      <c r="G34" s="2" t="s">
        <v>108</v>
      </c>
      <c r="H34" s="3">
        <v>827</v>
      </c>
    </row>
    <row r="35" spans="1:8" s="88" customFormat="1" ht="37.5" customHeight="1">
      <c r="A35" s="14"/>
      <c r="B35" s="7" t="s">
        <v>103</v>
      </c>
      <c r="C35" s="110" t="s">
        <v>31</v>
      </c>
      <c r="D35" s="2" t="s">
        <v>33</v>
      </c>
      <c r="E35" s="2" t="s">
        <v>36</v>
      </c>
      <c r="F35" s="2" t="s">
        <v>51</v>
      </c>
      <c r="G35" s="2"/>
      <c r="H35" s="3">
        <f>SUM(H36)</f>
        <v>11455.9</v>
      </c>
    </row>
    <row r="36" spans="1:8" s="9" customFormat="1" ht="47.25" customHeight="1">
      <c r="A36" s="10"/>
      <c r="B36" s="7" t="s">
        <v>126</v>
      </c>
      <c r="C36" s="110" t="s">
        <v>31</v>
      </c>
      <c r="D36" s="2" t="s">
        <v>33</v>
      </c>
      <c r="E36" s="2" t="s">
        <v>36</v>
      </c>
      <c r="F36" s="2" t="s">
        <v>52</v>
      </c>
      <c r="G36" s="2"/>
      <c r="H36" s="3">
        <f>SUM(H37+H39+H43)</f>
        <v>11455.9</v>
      </c>
    </row>
    <row r="37" spans="1:8" s="9" customFormat="1" ht="35.25" customHeight="1">
      <c r="A37" s="10"/>
      <c r="B37" s="7" t="s">
        <v>57</v>
      </c>
      <c r="C37" s="110" t="s">
        <v>31</v>
      </c>
      <c r="D37" s="2" t="s">
        <v>33</v>
      </c>
      <c r="E37" s="2" t="s">
        <v>36</v>
      </c>
      <c r="F37" s="2" t="s">
        <v>111</v>
      </c>
      <c r="G37" s="2"/>
      <c r="H37" s="3">
        <f>SUM(H38)</f>
        <v>1127.5</v>
      </c>
    </row>
    <row r="38" spans="1:8" s="9" customFormat="1" ht="36.75" customHeight="1">
      <c r="A38" s="10"/>
      <c r="B38" s="7" t="s">
        <v>105</v>
      </c>
      <c r="C38" s="110" t="s">
        <v>31</v>
      </c>
      <c r="D38" s="2" t="s">
        <v>33</v>
      </c>
      <c r="E38" s="2" t="s">
        <v>36</v>
      </c>
      <c r="F38" s="2" t="s">
        <v>111</v>
      </c>
      <c r="G38" s="2" t="s">
        <v>106</v>
      </c>
      <c r="H38" s="3">
        <f>SUM('распр.б.а.13'!G38)</f>
        <v>1127.5</v>
      </c>
    </row>
    <row r="39" spans="1:8" s="9" customFormat="1" ht="30" customHeight="1">
      <c r="A39" s="10"/>
      <c r="B39" s="7" t="s">
        <v>53</v>
      </c>
      <c r="C39" s="110" t="s">
        <v>31</v>
      </c>
      <c r="D39" s="2" t="s">
        <v>33</v>
      </c>
      <c r="E39" s="2" t="s">
        <v>36</v>
      </c>
      <c r="F39" s="2" t="s">
        <v>54</v>
      </c>
      <c r="G39" s="2"/>
      <c r="H39" s="3">
        <f>SUM(H40:H42)</f>
        <v>10205.6</v>
      </c>
    </row>
    <row r="40" spans="1:8" s="9" customFormat="1" ht="29.25" customHeight="1">
      <c r="A40" s="10"/>
      <c r="B40" s="7" t="s">
        <v>105</v>
      </c>
      <c r="C40" s="110" t="s">
        <v>31</v>
      </c>
      <c r="D40" s="2" t="s">
        <v>33</v>
      </c>
      <c r="E40" s="2" t="s">
        <v>36</v>
      </c>
      <c r="F40" s="2" t="s">
        <v>54</v>
      </c>
      <c r="G40" s="2" t="s">
        <v>106</v>
      </c>
      <c r="H40" s="3">
        <f>SUM('распр.б.а.13'!G40)</f>
        <v>7020.1</v>
      </c>
    </row>
    <row r="41" spans="1:8" s="9" customFormat="1" ht="36" customHeight="1">
      <c r="A41" s="10"/>
      <c r="B41" s="7" t="s">
        <v>107</v>
      </c>
      <c r="C41" s="110" t="s">
        <v>31</v>
      </c>
      <c r="D41" s="2" t="s">
        <v>33</v>
      </c>
      <c r="E41" s="2" t="s">
        <v>36</v>
      </c>
      <c r="F41" s="2" t="s">
        <v>54</v>
      </c>
      <c r="G41" s="2" t="s">
        <v>108</v>
      </c>
      <c r="H41" s="3">
        <f>SUM('распр.б.а.13'!G41)</f>
        <v>3179</v>
      </c>
    </row>
    <row r="42" spans="1:8" s="9" customFormat="1" ht="26.25" customHeight="1">
      <c r="A42" s="10"/>
      <c r="B42" s="7" t="s">
        <v>109</v>
      </c>
      <c r="C42" s="110" t="s">
        <v>31</v>
      </c>
      <c r="D42" s="2" t="s">
        <v>33</v>
      </c>
      <c r="E42" s="2" t="s">
        <v>36</v>
      </c>
      <c r="F42" s="2" t="s">
        <v>54</v>
      </c>
      <c r="G42" s="2" t="s">
        <v>110</v>
      </c>
      <c r="H42" s="3">
        <f>SUM('распр.б.а.13'!G42)</f>
        <v>6.5</v>
      </c>
    </row>
    <row r="43" spans="1:8" s="9" customFormat="1" ht="115.5" customHeight="1">
      <c r="A43" s="10"/>
      <c r="B43" s="49" t="s">
        <v>9</v>
      </c>
      <c r="C43" s="110" t="s">
        <v>31</v>
      </c>
      <c r="D43" s="2" t="s">
        <v>33</v>
      </c>
      <c r="E43" s="2" t="s">
        <v>36</v>
      </c>
      <c r="F43" s="2" t="s">
        <v>76</v>
      </c>
      <c r="G43" s="20"/>
      <c r="H43" s="3">
        <f>SUM(H44)</f>
        <v>122.8</v>
      </c>
    </row>
    <row r="44" spans="1:8" s="9" customFormat="1" ht="49.5" customHeight="1">
      <c r="A44" s="10"/>
      <c r="B44" s="49" t="s">
        <v>48</v>
      </c>
      <c r="C44" s="110" t="s">
        <v>31</v>
      </c>
      <c r="D44" s="20" t="s">
        <v>33</v>
      </c>
      <c r="E44" s="20" t="s">
        <v>36</v>
      </c>
      <c r="F44" s="20" t="s">
        <v>77</v>
      </c>
      <c r="G44" s="20"/>
      <c r="H44" s="3">
        <f>SUM(H45)</f>
        <v>122.8</v>
      </c>
    </row>
    <row r="45" spans="1:8" s="9" customFormat="1" ht="19.5" customHeight="1">
      <c r="A45" s="10"/>
      <c r="B45" s="49" t="s">
        <v>8</v>
      </c>
      <c r="C45" s="110" t="s">
        <v>31</v>
      </c>
      <c r="D45" s="2" t="s">
        <v>33</v>
      </c>
      <c r="E45" s="2" t="s">
        <v>36</v>
      </c>
      <c r="F45" s="20" t="s">
        <v>77</v>
      </c>
      <c r="G45" s="2" t="s">
        <v>30</v>
      </c>
      <c r="H45" s="3">
        <f>SUM('распр.б.а.13'!G45)</f>
        <v>122.8</v>
      </c>
    </row>
    <row r="46" spans="1:8" s="9" customFormat="1" ht="28.5" customHeight="1">
      <c r="A46" s="10"/>
      <c r="B46" s="63" t="s">
        <v>81</v>
      </c>
      <c r="C46" s="109" t="s">
        <v>31</v>
      </c>
      <c r="D46" s="6" t="s">
        <v>33</v>
      </c>
      <c r="E46" s="6" t="s">
        <v>45</v>
      </c>
      <c r="F46" s="6"/>
      <c r="G46" s="6"/>
      <c r="H46" s="5">
        <f>SUM(H47)</f>
        <v>100</v>
      </c>
    </row>
    <row r="47" spans="1:8" s="9" customFormat="1" ht="33.75" customHeight="1">
      <c r="A47" s="10"/>
      <c r="B47" s="7" t="s">
        <v>103</v>
      </c>
      <c r="C47" s="110" t="s">
        <v>31</v>
      </c>
      <c r="D47" s="2" t="s">
        <v>33</v>
      </c>
      <c r="E47" s="2" t="s">
        <v>45</v>
      </c>
      <c r="F47" s="2" t="s">
        <v>51</v>
      </c>
      <c r="G47" s="2"/>
      <c r="H47" s="3">
        <f>SUM(H48)</f>
        <v>100</v>
      </c>
    </row>
    <row r="48" spans="1:8" s="9" customFormat="1" ht="47.25" customHeight="1">
      <c r="A48" s="10"/>
      <c r="B48" s="7" t="s">
        <v>126</v>
      </c>
      <c r="C48" s="110" t="s">
        <v>31</v>
      </c>
      <c r="D48" s="2" t="s">
        <v>33</v>
      </c>
      <c r="E48" s="2" t="s">
        <v>45</v>
      </c>
      <c r="F48" s="2" t="s">
        <v>52</v>
      </c>
      <c r="G48" s="2"/>
      <c r="H48" s="3">
        <f>SUM(H49)</f>
        <v>100</v>
      </c>
    </row>
    <row r="49" spans="1:8" s="9" customFormat="1" ht="34.5" customHeight="1">
      <c r="A49" s="10"/>
      <c r="B49" s="7" t="s">
        <v>112</v>
      </c>
      <c r="C49" s="110" t="s">
        <v>31</v>
      </c>
      <c r="D49" s="2" t="s">
        <v>33</v>
      </c>
      <c r="E49" s="2" t="s">
        <v>45</v>
      </c>
      <c r="F49" s="2" t="s">
        <v>113</v>
      </c>
      <c r="G49" s="6"/>
      <c r="H49" s="3">
        <f>SUM(H50)</f>
        <v>100</v>
      </c>
    </row>
    <row r="50" spans="1:8" s="9" customFormat="1" ht="33" customHeight="1">
      <c r="A50" s="10"/>
      <c r="B50" s="7" t="s">
        <v>56</v>
      </c>
      <c r="C50" s="110" t="s">
        <v>31</v>
      </c>
      <c r="D50" s="2" t="s">
        <v>33</v>
      </c>
      <c r="E50" s="2" t="s">
        <v>45</v>
      </c>
      <c r="F50" s="2" t="s">
        <v>113</v>
      </c>
      <c r="G50" s="2" t="s">
        <v>108</v>
      </c>
      <c r="H50" s="3">
        <f>SUM('распр.б.а.13'!G50)</f>
        <v>100</v>
      </c>
    </row>
    <row r="51" spans="1:8" s="9" customFormat="1" ht="19.5" customHeight="1">
      <c r="A51" s="10"/>
      <c r="B51" s="63" t="s">
        <v>70</v>
      </c>
      <c r="C51" s="110" t="s">
        <v>31</v>
      </c>
      <c r="D51" s="6" t="s">
        <v>33</v>
      </c>
      <c r="E51" s="6" t="s">
        <v>37</v>
      </c>
      <c r="F51" s="6"/>
      <c r="G51" s="6"/>
      <c r="H51" s="5">
        <f>SUM(H52)</f>
        <v>100</v>
      </c>
    </row>
    <row r="52" spans="1:8" s="9" customFormat="1" ht="36" customHeight="1">
      <c r="A52" s="10"/>
      <c r="B52" s="7" t="s">
        <v>103</v>
      </c>
      <c r="C52" s="110" t="s">
        <v>31</v>
      </c>
      <c r="D52" s="2" t="s">
        <v>33</v>
      </c>
      <c r="E52" s="2" t="s">
        <v>37</v>
      </c>
      <c r="F52" s="2" t="s">
        <v>51</v>
      </c>
      <c r="G52" s="2"/>
      <c r="H52" s="3">
        <f>SUM(H53)</f>
        <v>100</v>
      </c>
    </row>
    <row r="53" spans="1:8" s="9" customFormat="1" ht="47.25" customHeight="1">
      <c r="A53" s="10"/>
      <c r="B53" s="7" t="s">
        <v>126</v>
      </c>
      <c r="C53" s="110" t="s">
        <v>31</v>
      </c>
      <c r="D53" s="2" t="s">
        <v>33</v>
      </c>
      <c r="E53" s="2" t="s">
        <v>37</v>
      </c>
      <c r="F53" s="2" t="s">
        <v>52</v>
      </c>
      <c r="G53" s="2"/>
      <c r="H53" s="3">
        <f>SUM(H54)</f>
        <v>100</v>
      </c>
    </row>
    <row r="54" spans="1:8" s="9" customFormat="1" ht="32.25" customHeight="1">
      <c r="A54" s="10"/>
      <c r="B54" s="7" t="s">
        <v>112</v>
      </c>
      <c r="C54" s="110" t="s">
        <v>31</v>
      </c>
      <c r="D54" s="2" t="s">
        <v>33</v>
      </c>
      <c r="E54" s="2" t="s">
        <v>37</v>
      </c>
      <c r="F54" s="2" t="s">
        <v>113</v>
      </c>
      <c r="G54" s="6"/>
      <c r="H54" s="3">
        <f>SUM(H55)</f>
        <v>100</v>
      </c>
    </row>
    <row r="55" spans="1:8" s="9" customFormat="1" ht="19.5" customHeight="1">
      <c r="A55" s="10"/>
      <c r="B55" s="7" t="s">
        <v>71</v>
      </c>
      <c r="C55" s="110" t="s">
        <v>31</v>
      </c>
      <c r="D55" s="2" t="s">
        <v>33</v>
      </c>
      <c r="E55" s="2" t="s">
        <v>37</v>
      </c>
      <c r="F55" s="2" t="s">
        <v>113</v>
      </c>
      <c r="G55" s="2" t="s">
        <v>72</v>
      </c>
      <c r="H55" s="3">
        <f>SUM('распр.б.а.13'!G55)</f>
        <v>100</v>
      </c>
    </row>
    <row r="56" spans="1:8" s="9" customFormat="1" ht="19.5" customHeight="1">
      <c r="A56" s="10"/>
      <c r="B56" s="63" t="s">
        <v>60</v>
      </c>
      <c r="C56" s="109" t="s">
        <v>31</v>
      </c>
      <c r="D56" s="6" t="s">
        <v>33</v>
      </c>
      <c r="E56" s="6" t="s">
        <v>39</v>
      </c>
      <c r="F56" s="6"/>
      <c r="G56" s="6"/>
      <c r="H56" s="5">
        <f>SUM(H57+H64+H68+H72)</f>
        <v>3095.4</v>
      </c>
    </row>
    <row r="57" spans="1:9" s="9" customFormat="1" ht="19.5" customHeight="1">
      <c r="A57" s="10"/>
      <c r="B57" s="1" t="s">
        <v>193</v>
      </c>
      <c r="C57" s="110" t="s">
        <v>31</v>
      </c>
      <c r="D57" s="2" t="s">
        <v>33</v>
      </c>
      <c r="E57" s="2" t="s">
        <v>39</v>
      </c>
      <c r="F57" s="2" t="s">
        <v>194</v>
      </c>
      <c r="G57" s="2"/>
      <c r="H57" s="3">
        <f>SUM(H58+H60+H62)</f>
        <v>102.7</v>
      </c>
      <c r="I57" s="8"/>
    </row>
    <row r="58" spans="1:9" s="9" customFormat="1" ht="63.75" customHeight="1">
      <c r="A58" s="10"/>
      <c r="B58" s="1" t="s">
        <v>226</v>
      </c>
      <c r="C58" s="110" t="s">
        <v>31</v>
      </c>
      <c r="D58" s="2" t="s">
        <v>33</v>
      </c>
      <c r="E58" s="2" t="s">
        <v>39</v>
      </c>
      <c r="F58" s="2" t="s">
        <v>227</v>
      </c>
      <c r="G58" s="2"/>
      <c r="H58" s="3">
        <f>SUM(H59)</f>
        <v>26.5</v>
      </c>
      <c r="I58" s="8"/>
    </row>
    <row r="59" spans="1:9" s="9" customFormat="1" ht="29.25" customHeight="1">
      <c r="A59" s="10"/>
      <c r="B59" s="7" t="s">
        <v>107</v>
      </c>
      <c r="C59" s="110" t="s">
        <v>31</v>
      </c>
      <c r="D59" s="2" t="s">
        <v>33</v>
      </c>
      <c r="E59" s="2" t="s">
        <v>39</v>
      </c>
      <c r="F59" s="2" t="s">
        <v>227</v>
      </c>
      <c r="G59" s="2" t="s">
        <v>108</v>
      </c>
      <c r="H59" s="3">
        <f>SUM('распр.б.а.13'!G59)</f>
        <v>26.5</v>
      </c>
      <c r="I59" s="8"/>
    </row>
    <row r="60" spans="1:9" s="9" customFormat="1" ht="81" customHeight="1">
      <c r="A60" s="10"/>
      <c r="B60" s="1" t="s">
        <v>228</v>
      </c>
      <c r="C60" s="110" t="s">
        <v>31</v>
      </c>
      <c r="D60" s="2" t="s">
        <v>33</v>
      </c>
      <c r="E60" s="2" t="s">
        <v>39</v>
      </c>
      <c r="F60" s="2" t="s">
        <v>229</v>
      </c>
      <c r="G60" s="2"/>
      <c r="H60" s="3">
        <f>SUM(H61)</f>
        <v>62.2</v>
      </c>
      <c r="I60" s="8"/>
    </row>
    <row r="61" spans="1:9" s="9" customFormat="1" ht="29.25" customHeight="1">
      <c r="A61" s="10"/>
      <c r="B61" s="7" t="s">
        <v>107</v>
      </c>
      <c r="C61" s="110" t="s">
        <v>31</v>
      </c>
      <c r="D61" s="2" t="s">
        <v>33</v>
      </c>
      <c r="E61" s="2" t="s">
        <v>39</v>
      </c>
      <c r="F61" s="2" t="s">
        <v>229</v>
      </c>
      <c r="G61" s="2" t="s">
        <v>108</v>
      </c>
      <c r="H61" s="3">
        <f>SUM('распр.б.а.13'!G61)</f>
        <v>62.2</v>
      </c>
      <c r="I61" s="8"/>
    </row>
    <row r="62" spans="1:9" s="9" customFormat="1" ht="45.75" customHeight="1">
      <c r="A62" s="10"/>
      <c r="B62" s="1" t="s">
        <v>231</v>
      </c>
      <c r="C62" s="110" t="s">
        <v>31</v>
      </c>
      <c r="D62" s="2" t="s">
        <v>33</v>
      </c>
      <c r="E62" s="2" t="s">
        <v>39</v>
      </c>
      <c r="F62" s="2" t="s">
        <v>230</v>
      </c>
      <c r="G62" s="2"/>
      <c r="H62" s="3">
        <f>SUM(H63)</f>
        <v>14</v>
      </c>
      <c r="I62" s="8"/>
    </row>
    <row r="63" spans="1:9" s="9" customFormat="1" ht="37.5" customHeight="1">
      <c r="A63" s="10"/>
      <c r="B63" s="7" t="s">
        <v>107</v>
      </c>
      <c r="C63" s="110" t="s">
        <v>31</v>
      </c>
      <c r="D63" s="2" t="s">
        <v>33</v>
      </c>
      <c r="E63" s="2" t="s">
        <v>39</v>
      </c>
      <c r="F63" s="2" t="s">
        <v>230</v>
      </c>
      <c r="G63" s="2" t="s">
        <v>108</v>
      </c>
      <c r="H63" s="3">
        <f>SUM('распр.б.а.13'!G63)</f>
        <v>14</v>
      </c>
      <c r="I63" s="8"/>
    </row>
    <row r="64" spans="1:9" s="9" customFormat="1" ht="63.75" customHeight="1">
      <c r="A64" s="10"/>
      <c r="B64" s="1" t="s">
        <v>203</v>
      </c>
      <c r="C64" s="110" t="s">
        <v>31</v>
      </c>
      <c r="D64" s="2" t="s">
        <v>33</v>
      </c>
      <c r="E64" s="2" t="s">
        <v>39</v>
      </c>
      <c r="F64" s="2" t="s">
        <v>202</v>
      </c>
      <c r="G64" s="2"/>
      <c r="H64" s="3">
        <f>SUM(H65)</f>
        <v>1000</v>
      </c>
      <c r="I64" s="8"/>
    </row>
    <row r="65" spans="1:9" s="9" customFormat="1" ht="99" customHeight="1">
      <c r="A65" s="10"/>
      <c r="B65" s="1" t="s">
        <v>246</v>
      </c>
      <c r="C65" s="110" t="s">
        <v>31</v>
      </c>
      <c r="D65" s="2" t="s">
        <v>33</v>
      </c>
      <c r="E65" s="2" t="s">
        <v>39</v>
      </c>
      <c r="F65" s="2" t="s">
        <v>205</v>
      </c>
      <c r="G65" s="2"/>
      <c r="H65" s="3">
        <f>SUM(H66)</f>
        <v>1000</v>
      </c>
      <c r="I65" s="8"/>
    </row>
    <row r="66" spans="1:9" s="9" customFormat="1" ht="91.5" customHeight="1">
      <c r="A66" s="10"/>
      <c r="B66" s="1" t="s">
        <v>301</v>
      </c>
      <c r="C66" s="110" t="s">
        <v>31</v>
      </c>
      <c r="D66" s="2" t="s">
        <v>33</v>
      </c>
      <c r="E66" s="2" t="s">
        <v>39</v>
      </c>
      <c r="F66" s="2" t="s">
        <v>247</v>
      </c>
      <c r="G66" s="2"/>
      <c r="H66" s="3">
        <f>SUM(H67)</f>
        <v>1000</v>
      </c>
      <c r="I66" s="8"/>
    </row>
    <row r="67" spans="1:9" s="9" customFormat="1" ht="36" customHeight="1">
      <c r="A67" s="10"/>
      <c r="B67" s="7" t="s">
        <v>107</v>
      </c>
      <c r="C67" s="110" t="s">
        <v>31</v>
      </c>
      <c r="D67" s="2" t="s">
        <v>33</v>
      </c>
      <c r="E67" s="2" t="s">
        <v>39</v>
      </c>
      <c r="F67" s="2" t="s">
        <v>247</v>
      </c>
      <c r="G67" s="2" t="s">
        <v>108</v>
      </c>
      <c r="H67" s="3">
        <f>SUM('распр.б.а.13'!G67)</f>
        <v>1000</v>
      </c>
      <c r="I67" s="8"/>
    </row>
    <row r="68" spans="1:8" s="9" customFormat="1" ht="38.25" customHeight="1">
      <c r="A68" s="10"/>
      <c r="B68" s="7" t="s">
        <v>103</v>
      </c>
      <c r="C68" s="110" t="s">
        <v>31</v>
      </c>
      <c r="D68" s="2" t="s">
        <v>33</v>
      </c>
      <c r="E68" s="2" t="s">
        <v>39</v>
      </c>
      <c r="F68" s="2" t="s">
        <v>51</v>
      </c>
      <c r="G68" s="2"/>
      <c r="H68" s="3">
        <f>SUM(H69)</f>
        <v>1479.6</v>
      </c>
    </row>
    <row r="69" spans="1:8" s="9" customFormat="1" ht="48.75" customHeight="1">
      <c r="A69" s="10"/>
      <c r="B69" s="7" t="s">
        <v>126</v>
      </c>
      <c r="C69" s="110" t="s">
        <v>31</v>
      </c>
      <c r="D69" s="2" t="s">
        <v>33</v>
      </c>
      <c r="E69" s="2" t="s">
        <v>39</v>
      </c>
      <c r="F69" s="2" t="s">
        <v>52</v>
      </c>
      <c r="G69" s="2"/>
      <c r="H69" s="3">
        <f>SUM(H70)</f>
        <v>1479.6</v>
      </c>
    </row>
    <row r="70" spans="1:8" s="9" customFormat="1" ht="34.5" customHeight="1">
      <c r="A70" s="10"/>
      <c r="B70" s="7" t="s">
        <v>112</v>
      </c>
      <c r="C70" s="110" t="s">
        <v>31</v>
      </c>
      <c r="D70" s="2" t="s">
        <v>33</v>
      </c>
      <c r="E70" s="2" t="s">
        <v>39</v>
      </c>
      <c r="F70" s="2" t="s">
        <v>113</v>
      </c>
      <c r="G70" s="2"/>
      <c r="H70" s="3">
        <f>SUM(H71)</f>
        <v>1479.6</v>
      </c>
    </row>
    <row r="71" spans="1:8" s="9" customFormat="1" ht="34.5" customHeight="1">
      <c r="A71" s="10"/>
      <c r="B71" s="7" t="s">
        <v>56</v>
      </c>
      <c r="C71" s="110" t="s">
        <v>31</v>
      </c>
      <c r="D71" s="2" t="s">
        <v>33</v>
      </c>
      <c r="E71" s="2" t="s">
        <v>39</v>
      </c>
      <c r="F71" s="2" t="s">
        <v>113</v>
      </c>
      <c r="G71" s="20" t="s">
        <v>108</v>
      </c>
      <c r="H71" s="3">
        <f>SUM('распр.б.а.13'!G71)</f>
        <v>1479.6</v>
      </c>
    </row>
    <row r="72" spans="1:8" s="9" customFormat="1" ht="45.75" customHeight="1">
      <c r="A72" s="10"/>
      <c r="B72" s="7" t="s">
        <v>80</v>
      </c>
      <c r="C72" s="110" t="s">
        <v>31</v>
      </c>
      <c r="D72" s="2" t="s">
        <v>33</v>
      </c>
      <c r="E72" s="2" t="s">
        <v>39</v>
      </c>
      <c r="F72" s="2" t="s">
        <v>58</v>
      </c>
      <c r="G72" s="2"/>
      <c r="H72" s="3">
        <f>SUM(H73+H74)</f>
        <v>513.1</v>
      </c>
    </row>
    <row r="73" spans="1:8" s="9" customFormat="1" ht="34.5" customHeight="1">
      <c r="A73" s="10"/>
      <c r="B73" s="7" t="s">
        <v>105</v>
      </c>
      <c r="C73" s="110" t="s">
        <v>31</v>
      </c>
      <c r="D73" s="2" t="s">
        <v>33</v>
      </c>
      <c r="E73" s="2" t="s">
        <v>39</v>
      </c>
      <c r="F73" s="2" t="s">
        <v>58</v>
      </c>
      <c r="G73" s="2" t="s">
        <v>106</v>
      </c>
      <c r="H73" s="3">
        <f>SUM('распр.б.а.13'!G73)</f>
        <v>476.2</v>
      </c>
    </row>
    <row r="74" spans="1:8" s="9" customFormat="1" ht="34.5" customHeight="1">
      <c r="A74" s="10"/>
      <c r="B74" s="7" t="s">
        <v>56</v>
      </c>
      <c r="C74" s="110" t="s">
        <v>31</v>
      </c>
      <c r="D74" s="2" t="s">
        <v>33</v>
      </c>
      <c r="E74" s="2" t="s">
        <v>39</v>
      </c>
      <c r="F74" s="2" t="s">
        <v>58</v>
      </c>
      <c r="G74" s="20" t="s">
        <v>108</v>
      </c>
      <c r="H74" s="3">
        <f>SUM('распр.б.а.13'!G74)</f>
        <v>36.9</v>
      </c>
    </row>
    <row r="75" spans="1:8" s="9" customFormat="1" ht="19.5" customHeight="1">
      <c r="A75" s="10"/>
      <c r="B75" s="63" t="s">
        <v>25</v>
      </c>
      <c r="C75" s="109" t="s">
        <v>31</v>
      </c>
      <c r="D75" s="6" t="s">
        <v>38</v>
      </c>
      <c r="E75" s="6" t="s">
        <v>34</v>
      </c>
      <c r="F75" s="2"/>
      <c r="G75" s="20"/>
      <c r="H75" s="5">
        <f>SUM(H76)</f>
        <v>306.2</v>
      </c>
    </row>
    <row r="76" spans="1:8" s="9" customFormat="1" ht="19.5" customHeight="1">
      <c r="A76" s="10"/>
      <c r="B76" s="63" t="s">
        <v>24</v>
      </c>
      <c r="C76" s="109" t="s">
        <v>31</v>
      </c>
      <c r="D76" s="6" t="s">
        <v>38</v>
      </c>
      <c r="E76" s="6" t="s">
        <v>35</v>
      </c>
      <c r="F76" s="35"/>
      <c r="G76" s="35"/>
      <c r="H76" s="5">
        <f>SUM(H77)</f>
        <v>306.2</v>
      </c>
    </row>
    <row r="77" spans="1:8" s="9" customFormat="1" ht="32.25" customHeight="1">
      <c r="A77" s="10"/>
      <c r="B77" s="7" t="s">
        <v>103</v>
      </c>
      <c r="C77" s="110" t="s">
        <v>31</v>
      </c>
      <c r="D77" s="2" t="s">
        <v>38</v>
      </c>
      <c r="E77" s="2" t="s">
        <v>35</v>
      </c>
      <c r="F77" s="20" t="s">
        <v>51</v>
      </c>
      <c r="G77" s="20"/>
      <c r="H77" s="3">
        <f>SUM(H78)</f>
        <v>306.2</v>
      </c>
    </row>
    <row r="78" spans="1:8" s="9" customFormat="1" ht="45.75" customHeight="1">
      <c r="A78" s="10"/>
      <c r="B78" s="7" t="s">
        <v>126</v>
      </c>
      <c r="C78" s="110" t="s">
        <v>31</v>
      </c>
      <c r="D78" s="2" t="s">
        <v>38</v>
      </c>
      <c r="E78" s="2" t="s">
        <v>35</v>
      </c>
      <c r="F78" s="20" t="s">
        <v>52</v>
      </c>
      <c r="G78" s="20"/>
      <c r="H78" s="3">
        <f>SUM(H79)</f>
        <v>306.2</v>
      </c>
    </row>
    <row r="79" spans="1:8" s="9" customFormat="1" ht="35.25" customHeight="1">
      <c r="A79" s="10"/>
      <c r="B79" s="7" t="s">
        <v>26</v>
      </c>
      <c r="C79" s="110" t="s">
        <v>31</v>
      </c>
      <c r="D79" s="2" t="s">
        <v>38</v>
      </c>
      <c r="E79" s="2" t="s">
        <v>35</v>
      </c>
      <c r="F79" s="20" t="s">
        <v>82</v>
      </c>
      <c r="G79" s="20"/>
      <c r="H79" s="3">
        <f>SUM(H80:H81)</f>
        <v>306.2</v>
      </c>
    </row>
    <row r="80" spans="1:8" s="9" customFormat="1" ht="39" customHeight="1">
      <c r="A80" s="10"/>
      <c r="B80" s="7" t="s">
        <v>105</v>
      </c>
      <c r="C80" s="110" t="s">
        <v>31</v>
      </c>
      <c r="D80" s="2" t="s">
        <v>38</v>
      </c>
      <c r="E80" s="2" t="s">
        <v>35</v>
      </c>
      <c r="F80" s="20" t="s">
        <v>82</v>
      </c>
      <c r="G80" s="20" t="s">
        <v>106</v>
      </c>
      <c r="H80" s="3">
        <f>SUM('распр.б.а.13'!G80)</f>
        <v>301.3</v>
      </c>
    </row>
    <row r="81" spans="1:8" s="9" customFormat="1" ht="37.5" customHeight="1">
      <c r="A81" s="10"/>
      <c r="B81" s="7" t="s">
        <v>107</v>
      </c>
      <c r="C81" s="110" t="s">
        <v>31</v>
      </c>
      <c r="D81" s="2" t="s">
        <v>38</v>
      </c>
      <c r="E81" s="2" t="s">
        <v>35</v>
      </c>
      <c r="F81" s="20" t="s">
        <v>82</v>
      </c>
      <c r="G81" s="20" t="s">
        <v>108</v>
      </c>
      <c r="H81" s="3">
        <f>SUM('распр.б.а.13'!G81)</f>
        <v>4.9</v>
      </c>
    </row>
    <row r="82" spans="1:8" s="9" customFormat="1" ht="36.75" customHeight="1">
      <c r="A82" s="10"/>
      <c r="B82" s="63" t="s">
        <v>6</v>
      </c>
      <c r="C82" s="109" t="s">
        <v>31</v>
      </c>
      <c r="D82" s="6" t="s">
        <v>35</v>
      </c>
      <c r="E82" s="6" t="s">
        <v>34</v>
      </c>
      <c r="F82" s="6"/>
      <c r="G82" s="6"/>
      <c r="H82" s="5">
        <f>SUM(H83+H94)</f>
        <v>1504.2</v>
      </c>
    </row>
    <row r="83" spans="1:8" s="27" customFormat="1" ht="55.5" customHeight="1">
      <c r="A83" s="10"/>
      <c r="B83" s="63" t="s">
        <v>22</v>
      </c>
      <c r="C83" s="109" t="s">
        <v>31</v>
      </c>
      <c r="D83" s="6" t="s">
        <v>35</v>
      </c>
      <c r="E83" s="6" t="s">
        <v>40</v>
      </c>
      <c r="F83" s="6"/>
      <c r="G83" s="6"/>
      <c r="H83" s="5">
        <f>SUM(H84)</f>
        <v>1380.4</v>
      </c>
    </row>
    <row r="84" spans="1:8" s="88" customFormat="1" ht="19.5" customHeight="1">
      <c r="A84" s="89"/>
      <c r="B84" s="66" t="s">
        <v>114</v>
      </c>
      <c r="C84" s="110" t="s">
        <v>31</v>
      </c>
      <c r="D84" s="2" t="s">
        <v>35</v>
      </c>
      <c r="E84" s="2" t="s">
        <v>40</v>
      </c>
      <c r="F84" s="2" t="s">
        <v>115</v>
      </c>
      <c r="G84" s="2"/>
      <c r="H84" s="3">
        <f>SUM(H85+H88+H92)</f>
        <v>1380.4</v>
      </c>
    </row>
    <row r="85" spans="1:8" ht="71.25" customHeight="1">
      <c r="A85" s="19"/>
      <c r="B85" s="1" t="s">
        <v>232</v>
      </c>
      <c r="C85" s="110" t="s">
        <v>31</v>
      </c>
      <c r="D85" s="2" t="s">
        <v>35</v>
      </c>
      <c r="E85" s="2" t="s">
        <v>40</v>
      </c>
      <c r="F85" s="2" t="s">
        <v>116</v>
      </c>
      <c r="G85" s="2"/>
      <c r="H85" s="3">
        <f>SUM(H86)</f>
        <v>740.4</v>
      </c>
    </row>
    <row r="86" spans="1:8" ht="102" customHeight="1">
      <c r="A86" s="8"/>
      <c r="B86" s="7" t="s">
        <v>234</v>
      </c>
      <c r="C86" s="110" t="s">
        <v>31</v>
      </c>
      <c r="D86" s="2" t="s">
        <v>35</v>
      </c>
      <c r="E86" s="2" t="s">
        <v>40</v>
      </c>
      <c r="F86" s="2" t="s">
        <v>233</v>
      </c>
      <c r="G86" s="2"/>
      <c r="H86" s="3">
        <f>SUM(H87)</f>
        <v>740.4</v>
      </c>
    </row>
    <row r="87" spans="1:8" ht="36" customHeight="1">
      <c r="A87" s="8"/>
      <c r="B87" s="7" t="s">
        <v>107</v>
      </c>
      <c r="C87" s="110" t="s">
        <v>31</v>
      </c>
      <c r="D87" s="2" t="s">
        <v>35</v>
      </c>
      <c r="E87" s="2" t="s">
        <v>40</v>
      </c>
      <c r="F87" s="2" t="s">
        <v>233</v>
      </c>
      <c r="G87" s="2" t="s">
        <v>108</v>
      </c>
      <c r="H87" s="3">
        <f>SUM('распр.б.а.13'!G87)</f>
        <v>740.4</v>
      </c>
    </row>
    <row r="88" spans="1:8" ht="63.75" customHeight="1">
      <c r="A88" s="8"/>
      <c r="B88" s="1" t="s">
        <v>237</v>
      </c>
      <c r="C88" s="110" t="s">
        <v>31</v>
      </c>
      <c r="D88" s="2" t="s">
        <v>35</v>
      </c>
      <c r="E88" s="2" t="s">
        <v>40</v>
      </c>
      <c r="F88" s="2" t="s">
        <v>118</v>
      </c>
      <c r="G88" s="2"/>
      <c r="H88" s="3">
        <f>SUM(H89)</f>
        <v>500</v>
      </c>
    </row>
    <row r="89" spans="1:8" ht="81.75" customHeight="1">
      <c r="A89" s="8"/>
      <c r="B89" s="7" t="s">
        <v>239</v>
      </c>
      <c r="C89" s="110" t="s">
        <v>31</v>
      </c>
      <c r="D89" s="2" t="s">
        <v>35</v>
      </c>
      <c r="E89" s="2" t="s">
        <v>40</v>
      </c>
      <c r="F89" s="2" t="s">
        <v>238</v>
      </c>
      <c r="G89" s="2"/>
      <c r="H89" s="3">
        <f>SUM(H90)</f>
        <v>500</v>
      </c>
    </row>
    <row r="90" spans="1:8" ht="37.5" customHeight="1">
      <c r="A90" s="8"/>
      <c r="B90" s="7" t="s">
        <v>107</v>
      </c>
      <c r="C90" s="110" t="s">
        <v>31</v>
      </c>
      <c r="D90" s="2" t="s">
        <v>35</v>
      </c>
      <c r="E90" s="2" t="s">
        <v>40</v>
      </c>
      <c r="F90" s="2" t="s">
        <v>238</v>
      </c>
      <c r="G90" s="2" t="s">
        <v>108</v>
      </c>
      <c r="H90" s="3">
        <f>SUM('распр.б.а.13'!G90)</f>
        <v>500</v>
      </c>
    </row>
    <row r="91" spans="1:8" ht="78.75" customHeight="1">
      <c r="A91" s="8"/>
      <c r="B91" s="1" t="s">
        <v>240</v>
      </c>
      <c r="C91" s="110" t="s">
        <v>31</v>
      </c>
      <c r="D91" s="2" t="s">
        <v>35</v>
      </c>
      <c r="E91" s="2" t="s">
        <v>40</v>
      </c>
      <c r="F91" s="2" t="s">
        <v>119</v>
      </c>
      <c r="G91" s="2"/>
      <c r="H91" s="3">
        <f>SUM(H92)</f>
        <v>140</v>
      </c>
    </row>
    <row r="92" spans="1:8" ht="116.25" customHeight="1">
      <c r="A92" s="8"/>
      <c r="B92" s="7" t="s">
        <v>241</v>
      </c>
      <c r="C92" s="110" t="s">
        <v>31</v>
      </c>
      <c r="D92" s="2" t="s">
        <v>35</v>
      </c>
      <c r="E92" s="2" t="s">
        <v>40</v>
      </c>
      <c r="F92" s="2" t="s">
        <v>242</v>
      </c>
      <c r="G92" s="2"/>
      <c r="H92" s="3">
        <f>SUM(H93)</f>
        <v>140</v>
      </c>
    </row>
    <row r="93" spans="1:8" ht="38.25" customHeight="1">
      <c r="A93" s="8"/>
      <c r="B93" s="7" t="s">
        <v>107</v>
      </c>
      <c r="C93" s="110" t="s">
        <v>31</v>
      </c>
      <c r="D93" s="2" t="s">
        <v>35</v>
      </c>
      <c r="E93" s="2" t="s">
        <v>40</v>
      </c>
      <c r="F93" s="2" t="s">
        <v>242</v>
      </c>
      <c r="G93" s="2" t="s">
        <v>108</v>
      </c>
      <c r="H93" s="3">
        <f>SUM('распр.б.а.13'!G93)</f>
        <v>140</v>
      </c>
    </row>
    <row r="94" spans="1:8" s="27" customFormat="1" ht="34.5" customHeight="1">
      <c r="A94" s="10"/>
      <c r="B94" s="63" t="s">
        <v>20</v>
      </c>
      <c r="C94" s="109" t="s">
        <v>31</v>
      </c>
      <c r="D94" s="6" t="s">
        <v>35</v>
      </c>
      <c r="E94" s="6" t="s">
        <v>42</v>
      </c>
      <c r="F94" s="6"/>
      <c r="G94" s="90"/>
      <c r="H94" s="5">
        <f>SUM(H95)</f>
        <v>123.8</v>
      </c>
    </row>
    <row r="95" spans="1:8" s="27" customFormat="1" ht="34.5" customHeight="1">
      <c r="A95" s="10"/>
      <c r="B95" s="7" t="s">
        <v>103</v>
      </c>
      <c r="C95" s="110" t="s">
        <v>31</v>
      </c>
      <c r="D95" s="2" t="s">
        <v>35</v>
      </c>
      <c r="E95" s="2" t="s">
        <v>42</v>
      </c>
      <c r="F95" s="2" t="s">
        <v>51</v>
      </c>
      <c r="G95" s="90"/>
      <c r="H95" s="3">
        <f>SUM(H96)</f>
        <v>123.8</v>
      </c>
    </row>
    <row r="96" spans="1:8" ht="48.75" customHeight="1">
      <c r="A96" s="19"/>
      <c r="B96" s="7" t="s">
        <v>126</v>
      </c>
      <c r="C96" s="110" t="s">
        <v>31</v>
      </c>
      <c r="D96" s="2" t="s">
        <v>35</v>
      </c>
      <c r="E96" s="2" t="s">
        <v>42</v>
      </c>
      <c r="F96" s="2" t="s">
        <v>52</v>
      </c>
      <c r="G96" s="2"/>
      <c r="H96" s="3">
        <f>SUM(H97)</f>
        <v>123.8</v>
      </c>
    </row>
    <row r="97" spans="1:8" ht="33.75" customHeight="1">
      <c r="A97" s="19"/>
      <c r="B97" s="1" t="s">
        <v>112</v>
      </c>
      <c r="C97" s="110" t="s">
        <v>31</v>
      </c>
      <c r="D97" s="2" t="s">
        <v>35</v>
      </c>
      <c r="E97" s="2" t="s">
        <v>42</v>
      </c>
      <c r="F97" s="2" t="s">
        <v>113</v>
      </c>
      <c r="G97" s="2"/>
      <c r="H97" s="3">
        <f>SUM(H98)</f>
        <v>123.8</v>
      </c>
    </row>
    <row r="98" spans="1:8" ht="35.25" customHeight="1">
      <c r="A98" s="19"/>
      <c r="B98" s="7" t="s">
        <v>107</v>
      </c>
      <c r="C98" s="110" t="s">
        <v>31</v>
      </c>
      <c r="D98" s="2" t="s">
        <v>35</v>
      </c>
      <c r="E98" s="2" t="s">
        <v>42</v>
      </c>
      <c r="F98" s="2" t="s">
        <v>113</v>
      </c>
      <c r="G98" s="2" t="s">
        <v>108</v>
      </c>
      <c r="H98" s="3">
        <f>SUM('распр.б.а.13'!G98)</f>
        <v>123.8</v>
      </c>
    </row>
    <row r="99" spans="1:8" s="9" customFormat="1" ht="19.5" customHeight="1">
      <c r="A99" s="10"/>
      <c r="B99" s="63" t="s">
        <v>7</v>
      </c>
      <c r="C99" s="109" t="s">
        <v>31</v>
      </c>
      <c r="D99" s="6" t="s">
        <v>36</v>
      </c>
      <c r="E99" s="6" t="s">
        <v>34</v>
      </c>
      <c r="F99" s="6"/>
      <c r="G99" s="6"/>
      <c r="H99" s="5">
        <f>SUM(H100+H124)</f>
        <v>20911.1</v>
      </c>
    </row>
    <row r="100" spans="1:8" s="24" customFormat="1" ht="19.5" customHeight="1">
      <c r="A100" s="14"/>
      <c r="B100" s="63" t="s">
        <v>83</v>
      </c>
      <c r="C100" s="109" t="s">
        <v>31</v>
      </c>
      <c r="D100" s="6" t="s">
        <v>36</v>
      </c>
      <c r="E100" s="6" t="s">
        <v>40</v>
      </c>
      <c r="F100" s="6"/>
      <c r="G100" s="6"/>
      <c r="H100" s="5">
        <f>SUM(H101+H108+H121)</f>
        <v>20061.1</v>
      </c>
    </row>
    <row r="101" spans="1:8" s="9" customFormat="1" ht="72" customHeight="1">
      <c r="A101" s="10"/>
      <c r="B101" s="1" t="s">
        <v>127</v>
      </c>
      <c r="C101" s="110" t="s">
        <v>31</v>
      </c>
      <c r="D101" s="2" t="s">
        <v>36</v>
      </c>
      <c r="E101" s="2" t="s">
        <v>40</v>
      </c>
      <c r="F101" s="2" t="s">
        <v>122</v>
      </c>
      <c r="G101" s="2"/>
      <c r="H101" s="3">
        <f>SUM(H102)</f>
        <v>912.6</v>
      </c>
    </row>
    <row r="102" spans="1:8" s="9" customFormat="1" ht="47.25" customHeight="1">
      <c r="A102" s="10"/>
      <c r="B102" s="7" t="s">
        <v>84</v>
      </c>
      <c r="C102" s="110" t="s">
        <v>31</v>
      </c>
      <c r="D102" s="2" t="s">
        <v>36</v>
      </c>
      <c r="E102" s="2" t="s">
        <v>40</v>
      </c>
      <c r="F102" s="2" t="s">
        <v>123</v>
      </c>
      <c r="G102" s="2"/>
      <c r="H102" s="3">
        <f>SUM(H103+H105)</f>
        <v>912.6</v>
      </c>
    </row>
    <row r="103" spans="1:8" s="9" customFormat="1" ht="143.25" customHeight="1">
      <c r="A103" s="10"/>
      <c r="B103" s="56" t="s">
        <v>340</v>
      </c>
      <c r="C103" s="110" t="s">
        <v>31</v>
      </c>
      <c r="D103" s="2" t="s">
        <v>36</v>
      </c>
      <c r="E103" s="2" t="s">
        <v>40</v>
      </c>
      <c r="F103" s="2" t="s">
        <v>339</v>
      </c>
      <c r="G103" s="2"/>
      <c r="H103" s="3">
        <f>SUM(H104)</f>
        <v>803.6</v>
      </c>
    </row>
    <row r="104" spans="1:8" s="9" customFormat="1" ht="32.25" customHeight="1">
      <c r="A104" s="10"/>
      <c r="B104" s="7" t="s">
        <v>107</v>
      </c>
      <c r="C104" s="110" t="s">
        <v>31</v>
      </c>
      <c r="D104" s="2" t="s">
        <v>36</v>
      </c>
      <c r="E104" s="2" t="s">
        <v>40</v>
      </c>
      <c r="F104" s="2" t="s">
        <v>339</v>
      </c>
      <c r="G104" s="2" t="s">
        <v>108</v>
      </c>
      <c r="H104" s="3">
        <v>803.6</v>
      </c>
    </row>
    <row r="105" spans="1:8" s="9" customFormat="1" ht="54" customHeight="1">
      <c r="A105" s="10"/>
      <c r="B105" s="7" t="s">
        <v>59</v>
      </c>
      <c r="C105" s="110" t="s">
        <v>31</v>
      </c>
      <c r="D105" s="2" t="s">
        <v>36</v>
      </c>
      <c r="E105" s="2" t="s">
        <v>40</v>
      </c>
      <c r="F105" s="2" t="s">
        <v>120</v>
      </c>
      <c r="G105" s="40"/>
      <c r="H105" s="3">
        <f>SUM(H106)</f>
        <v>109</v>
      </c>
    </row>
    <row r="106" spans="1:8" s="9" customFormat="1" ht="114.75" customHeight="1">
      <c r="A106" s="10"/>
      <c r="B106" s="56" t="s">
        <v>97</v>
      </c>
      <c r="C106" s="110" t="s">
        <v>31</v>
      </c>
      <c r="D106" s="2" t="s">
        <v>36</v>
      </c>
      <c r="E106" s="2" t="s">
        <v>40</v>
      </c>
      <c r="F106" s="2" t="s">
        <v>121</v>
      </c>
      <c r="G106" s="40"/>
      <c r="H106" s="3">
        <f>SUM(H107)</f>
        <v>109</v>
      </c>
    </row>
    <row r="107" spans="1:8" s="9" customFormat="1" ht="39.75" customHeight="1">
      <c r="A107" s="10"/>
      <c r="B107" s="7" t="s">
        <v>107</v>
      </c>
      <c r="C107" s="110" t="s">
        <v>31</v>
      </c>
      <c r="D107" s="2" t="s">
        <v>36</v>
      </c>
      <c r="E107" s="2" t="s">
        <v>40</v>
      </c>
      <c r="F107" s="2" t="s">
        <v>121</v>
      </c>
      <c r="G107" s="40">
        <v>240</v>
      </c>
      <c r="H107" s="3">
        <f>SUM('распр.б.а.13'!G107)</f>
        <v>109</v>
      </c>
    </row>
    <row r="108" spans="1:8" s="24" customFormat="1" ht="84.75" customHeight="1">
      <c r="A108" s="14"/>
      <c r="B108" s="1" t="s">
        <v>354</v>
      </c>
      <c r="C108" s="110" t="s">
        <v>31</v>
      </c>
      <c r="D108" s="2" t="s">
        <v>36</v>
      </c>
      <c r="E108" s="2" t="s">
        <v>40</v>
      </c>
      <c r="F108" s="2" t="s">
        <v>128</v>
      </c>
      <c r="G108" s="2"/>
      <c r="H108" s="3">
        <f>SUM(H109)</f>
        <v>17148.5</v>
      </c>
    </row>
    <row r="109" spans="1:8" s="9" customFormat="1" ht="176.25" customHeight="1">
      <c r="A109" s="10"/>
      <c r="B109" s="7" t="s">
        <v>352</v>
      </c>
      <c r="C109" s="110" t="s">
        <v>31</v>
      </c>
      <c r="D109" s="2" t="s">
        <v>36</v>
      </c>
      <c r="E109" s="2" t="s">
        <v>40</v>
      </c>
      <c r="F109" s="2" t="s">
        <v>129</v>
      </c>
      <c r="G109" s="2"/>
      <c r="H109" s="3">
        <f>H110+H112+H114+H116</f>
        <v>17148.5</v>
      </c>
    </row>
    <row r="110" spans="1:8" s="9" customFormat="1" ht="134.25" customHeight="1">
      <c r="A110" s="10"/>
      <c r="B110" s="1" t="s">
        <v>355</v>
      </c>
      <c r="C110" s="110" t="s">
        <v>31</v>
      </c>
      <c r="D110" s="2" t="s">
        <v>36</v>
      </c>
      <c r="E110" s="2" t="s">
        <v>40</v>
      </c>
      <c r="F110" s="2" t="s">
        <v>250</v>
      </c>
      <c r="G110" s="2"/>
      <c r="H110" s="3">
        <f>SUM(H111)</f>
        <v>13370.8</v>
      </c>
    </row>
    <row r="111" spans="1:8" s="9" customFormat="1" ht="38.25" customHeight="1">
      <c r="A111" s="10"/>
      <c r="B111" s="7" t="s">
        <v>107</v>
      </c>
      <c r="C111" s="110" t="s">
        <v>31</v>
      </c>
      <c r="D111" s="2" t="s">
        <v>36</v>
      </c>
      <c r="E111" s="2" t="s">
        <v>40</v>
      </c>
      <c r="F111" s="2" t="s">
        <v>250</v>
      </c>
      <c r="G111" s="2" t="s">
        <v>108</v>
      </c>
      <c r="H111" s="3">
        <f>SUM('распр.б.а.13'!G111)</f>
        <v>13370.8</v>
      </c>
    </row>
    <row r="112" spans="1:8" s="9" customFormat="1" ht="149.25" customHeight="1" hidden="1">
      <c r="A112" s="10"/>
      <c r="B112" s="56" t="s">
        <v>100</v>
      </c>
      <c r="C112" s="110" t="s">
        <v>31</v>
      </c>
      <c r="D112" s="2" t="s">
        <v>36</v>
      </c>
      <c r="E112" s="2" t="s">
        <v>40</v>
      </c>
      <c r="F112" s="2" t="s">
        <v>130</v>
      </c>
      <c r="G112" s="2"/>
      <c r="H112" s="3">
        <f>H113</f>
        <v>0</v>
      </c>
    </row>
    <row r="113" spans="1:8" s="9" customFormat="1" ht="29.25" customHeight="1" hidden="1">
      <c r="A113" s="10"/>
      <c r="B113" s="7" t="s">
        <v>107</v>
      </c>
      <c r="C113" s="110" t="s">
        <v>31</v>
      </c>
      <c r="D113" s="2" t="s">
        <v>36</v>
      </c>
      <c r="E113" s="2" t="s">
        <v>40</v>
      </c>
      <c r="F113" s="2" t="s">
        <v>130</v>
      </c>
      <c r="G113" s="2" t="s">
        <v>108</v>
      </c>
      <c r="H113" s="3">
        <f>SUM('распр.б.а.13'!G113)</f>
        <v>0</v>
      </c>
    </row>
    <row r="114" spans="1:8" s="9" customFormat="1" ht="114" customHeight="1">
      <c r="A114" s="10"/>
      <c r="B114" s="1" t="s">
        <v>101</v>
      </c>
      <c r="C114" s="110" t="s">
        <v>31</v>
      </c>
      <c r="D114" s="2" t="s">
        <v>36</v>
      </c>
      <c r="E114" s="2" t="s">
        <v>40</v>
      </c>
      <c r="F114" s="2" t="s">
        <v>131</v>
      </c>
      <c r="G114" s="2"/>
      <c r="H114" s="3">
        <f>H115</f>
        <v>1678.5</v>
      </c>
    </row>
    <row r="115" spans="1:8" s="9" customFormat="1" ht="36.75" customHeight="1">
      <c r="A115" s="10"/>
      <c r="B115" s="7" t="s">
        <v>107</v>
      </c>
      <c r="C115" s="110" t="s">
        <v>31</v>
      </c>
      <c r="D115" s="2" t="s">
        <v>36</v>
      </c>
      <c r="E115" s="2" t="s">
        <v>40</v>
      </c>
      <c r="F115" s="2" t="s">
        <v>131</v>
      </c>
      <c r="G115" s="2" t="s">
        <v>108</v>
      </c>
      <c r="H115" s="3">
        <f>SUM('распр.б.а.13'!G115)</f>
        <v>1678.5</v>
      </c>
    </row>
    <row r="116" spans="1:8" s="9" customFormat="1" ht="50.25" customHeight="1">
      <c r="A116" s="10"/>
      <c r="B116" s="7" t="s">
        <v>59</v>
      </c>
      <c r="C116" s="110" t="s">
        <v>31</v>
      </c>
      <c r="D116" s="2" t="s">
        <v>36</v>
      </c>
      <c r="E116" s="2" t="s">
        <v>40</v>
      </c>
      <c r="F116" s="2" t="s">
        <v>134</v>
      </c>
      <c r="G116" s="2"/>
      <c r="H116" s="3">
        <f>H117+H119</f>
        <v>2099.2</v>
      </c>
    </row>
    <row r="117" spans="1:8" s="9" customFormat="1" ht="149.25" customHeight="1">
      <c r="A117" s="10"/>
      <c r="B117" s="67" t="s">
        <v>351</v>
      </c>
      <c r="C117" s="110" t="s">
        <v>31</v>
      </c>
      <c r="D117" s="2" t="s">
        <v>36</v>
      </c>
      <c r="E117" s="2" t="s">
        <v>40</v>
      </c>
      <c r="F117" s="2" t="s">
        <v>132</v>
      </c>
      <c r="G117" s="2"/>
      <c r="H117" s="3">
        <f>H118</f>
        <v>1341.2</v>
      </c>
    </row>
    <row r="118" spans="1:8" s="9" customFormat="1" ht="35.25" customHeight="1">
      <c r="A118" s="10"/>
      <c r="B118" s="7" t="s">
        <v>107</v>
      </c>
      <c r="C118" s="110" t="s">
        <v>31</v>
      </c>
      <c r="D118" s="2" t="s">
        <v>36</v>
      </c>
      <c r="E118" s="2" t="s">
        <v>40</v>
      </c>
      <c r="F118" s="2" t="s">
        <v>132</v>
      </c>
      <c r="G118" s="2" t="s">
        <v>108</v>
      </c>
      <c r="H118" s="3">
        <f>SUM('распр.б.а.13'!G118)</f>
        <v>1341.2</v>
      </c>
    </row>
    <row r="119" spans="1:8" s="9" customFormat="1" ht="114.75" customHeight="1">
      <c r="A119" s="10"/>
      <c r="B119" s="1" t="s">
        <v>353</v>
      </c>
      <c r="C119" s="110" t="s">
        <v>31</v>
      </c>
      <c r="D119" s="2" t="s">
        <v>36</v>
      </c>
      <c r="E119" s="2" t="s">
        <v>40</v>
      </c>
      <c r="F119" s="2" t="s">
        <v>133</v>
      </c>
      <c r="G119" s="2"/>
      <c r="H119" s="3">
        <f>SUM(H120)</f>
        <v>758</v>
      </c>
    </row>
    <row r="120" spans="1:8" s="9" customFormat="1" ht="32.25" customHeight="1">
      <c r="A120" s="10"/>
      <c r="B120" s="7" t="s">
        <v>107</v>
      </c>
      <c r="C120" s="110" t="s">
        <v>31</v>
      </c>
      <c r="D120" s="2" t="s">
        <v>36</v>
      </c>
      <c r="E120" s="2" t="s">
        <v>40</v>
      </c>
      <c r="F120" s="2" t="s">
        <v>133</v>
      </c>
      <c r="G120" s="2" t="s">
        <v>108</v>
      </c>
      <c r="H120" s="3">
        <f>SUM('распр.б.а.13'!G120)</f>
        <v>758</v>
      </c>
    </row>
    <row r="121" spans="1:8" s="9" customFormat="1" ht="123" customHeight="1">
      <c r="A121" s="10"/>
      <c r="B121" s="7" t="s">
        <v>357</v>
      </c>
      <c r="C121" s="110" t="s">
        <v>31</v>
      </c>
      <c r="D121" s="2" t="s">
        <v>36</v>
      </c>
      <c r="E121" s="2" t="s">
        <v>40</v>
      </c>
      <c r="F121" s="2" t="s">
        <v>282</v>
      </c>
      <c r="G121" s="2"/>
      <c r="H121" s="3">
        <f>SUM(H122)</f>
        <v>2000</v>
      </c>
    </row>
    <row r="122" spans="1:8" s="9" customFormat="1" ht="131.25" customHeight="1">
      <c r="A122" s="10"/>
      <c r="B122" s="65" t="s">
        <v>356</v>
      </c>
      <c r="C122" s="110" t="s">
        <v>31</v>
      </c>
      <c r="D122" s="2" t="s">
        <v>36</v>
      </c>
      <c r="E122" s="2" t="s">
        <v>40</v>
      </c>
      <c r="F122" s="2" t="s">
        <v>281</v>
      </c>
      <c r="G122" s="2"/>
      <c r="H122" s="3">
        <f>SUM(H123)</f>
        <v>2000</v>
      </c>
    </row>
    <row r="123" spans="1:8" s="9" customFormat="1" ht="21" customHeight="1">
      <c r="A123" s="10"/>
      <c r="B123" s="7" t="s">
        <v>18</v>
      </c>
      <c r="C123" s="110" t="s">
        <v>31</v>
      </c>
      <c r="D123" s="2" t="s">
        <v>36</v>
      </c>
      <c r="E123" s="2" t="s">
        <v>40</v>
      </c>
      <c r="F123" s="2" t="s">
        <v>281</v>
      </c>
      <c r="G123" s="2" t="s">
        <v>139</v>
      </c>
      <c r="H123" s="3">
        <f>SUM('распр.б.а.13'!G123)</f>
        <v>2000</v>
      </c>
    </row>
    <row r="124" spans="1:8" s="9" customFormat="1" ht="36" customHeight="1">
      <c r="A124" s="10"/>
      <c r="B124" s="63" t="s">
        <v>67</v>
      </c>
      <c r="C124" s="109" t="s">
        <v>31</v>
      </c>
      <c r="D124" s="6" t="s">
        <v>36</v>
      </c>
      <c r="E124" s="6" t="s">
        <v>43</v>
      </c>
      <c r="F124" s="6"/>
      <c r="G124" s="6"/>
      <c r="H124" s="5">
        <f>SUM(H125)</f>
        <v>850</v>
      </c>
    </row>
    <row r="125" spans="1:8" s="9" customFormat="1" ht="37.5" customHeight="1">
      <c r="A125" s="10"/>
      <c r="B125" s="7" t="s">
        <v>103</v>
      </c>
      <c r="C125" s="110" t="s">
        <v>31</v>
      </c>
      <c r="D125" s="2" t="s">
        <v>36</v>
      </c>
      <c r="E125" s="2" t="s">
        <v>43</v>
      </c>
      <c r="F125" s="2" t="s">
        <v>51</v>
      </c>
      <c r="G125" s="2"/>
      <c r="H125" s="3">
        <f>SUM(H126)</f>
        <v>850</v>
      </c>
    </row>
    <row r="126" spans="1:8" s="9" customFormat="1" ht="51.75" customHeight="1">
      <c r="A126" s="10"/>
      <c r="B126" s="7" t="s">
        <v>126</v>
      </c>
      <c r="C126" s="110" t="s">
        <v>31</v>
      </c>
      <c r="D126" s="2" t="s">
        <v>36</v>
      </c>
      <c r="E126" s="2" t="s">
        <v>43</v>
      </c>
      <c r="F126" s="2" t="s">
        <v>52</v>
      </c>
      <c r="G126" s="2"/>
      <c r="H126" s="3">
        <f>SUM(H127)</f>
        <v>850</v>
      </c>
    </row>
    <row r="127" spans="1:8" s="9" customFormat="1" ht="36.75" customHeight="1">
      <c r="A127" s="10"/>
      <c r="B127" s="1" t="s">
        <v>112</v>
      </c>
      <c r="C127" s="110" t="s">
        <v>31</v>
      </c>
      <c r="D127" s="2" t="s">
        <v>36</v>
      </c>
      <c r="E127" s="2" t="s">
        <v>43</v>
      </c>
      <c r="F127" s="2" t="s">
        <v>113</v>
      </c>
      <c r="G127" s="2"/>
      <c r="H127" s="3">
        <f>SUM(H128)</f>
        <v>850</v>
      </c>
    </row>
    <row r="128" spans="1:8" s="9" customFormat="1" ht="34.5" customHeight="1">
      <c r="A128" s="10"/>
      <c r="B128" s="7" t="s">
        <v>107</v>
      </c>
      <c r="C128" s="110" t="s">
        <v>31</v>
      </c>
      <c r="D128" s="2" t="s">
        <v>36</v>
      </c>
      <c r="E128" s="2" t="s">
        <v>43</v>
      </c>
      <c r="F128" s="2" t="s">
        <v>113</v>
      </c>
      <c r="G128" s="2" t="s">
        <v>108</v>
      </c>
      <c r="H128" s="3">
        <f>SUM('распр.б.а.13'!G128)</f>
        <v>850</v>
      </c>
    </row>
    <row r="129" spans="1:8" s="9" customFormat="1" ht="19.5" customHeight="1">
      <c r="A129" s="10"/>
      <c r="B129" s="4" t="s">
        <v>2</v>
      </c>
      <c r="C129" s="109" t="s">
        <v>31</v>
      </c>
      <c r="D129" s="6" t="s">
        <v>44</v>
      </c>
      <c r="E129" s="6" t="s">
        <v>34</v>
      </c>
      <c r="F129" s="6"/>
      <c r="G129" s="6"/>
      <c r="H129" s="5">
        <f>SUM(H130+H159+H174)</f>
        <v>47355.5</v>
      </c>
    </row>
    <row r="130" spans="1:8" s="9" customFormat="1" ht="19.5" customHeight="1">
      <c r="A130" s="10"/>
      <c r="B130" s="4" t="s">
        <v>11</v>
      </c>
      <c r="C130" s="109" t="s">
        <v>31</v>
      </c>
      <c r="D130" s="6" t="s">
        <v>44</v>
      </c>
      <c r="E130" s="6" t="s">
        <v>33</v>
      </c>
      <c r="F130" s="6"/>
      <c r="G130" s="6"/>
      <c r="H130" s="5">
        <f>SUM(H131+H148)</f>
        <v>30180.7</v>
      </c>
    </row>
    <row r="131" spans="1:9" s="9" customFormat="1" ht="65.25" customHeight="1">
      <c r="A131" s="10"/>
      <c r="B131" s="1" t="s">
        <v>179</v>
      </c>
      <c r="C131" s="110" t="s">
        <v>31</v>
      </c>
      <c r="D131" s="2" t="s">
        <v>44</v>
      </c>
      <c r="E131" s="2" t="s">
        <v>33</v>
      </c>
      <c r="F131" s="2" t="s">
        <v>180</v>
      </c>
      <c r="G131" s="2"/>
      <c r="H131" s="3">
        <f>SUM(H132+H136)</f>
        <v>20747.7</v>
      </c>
      <c r="I131" s="8"/>
    </row>
    <row r="132" spans="1:9" s="9" customFormat="1" ht="110.25" customHeight="1">
      <c r="A132" s="10"/>
      <c r="B132" s="1" t="s">
        <v>220</v>
      </c>
      <c r="C132" s="110" t="s">
        <v>31</v>
      </c>
      <c r="D132" s="2" t="s">
        <v>44</v>
      </c>
      <c r="E132" s="2" t="s">
        <v>33</v>
      </c>
      <c r="F132" s="2" t="s">
        <v>196</v>
      </c>
      <c r="G132" s="2"/>
      <c r="H132" s="3">
        <f>SUM(H133)</f>
        <v>175</v>
      </c>
      <c r="I132" s="8"/>
    </row>
    <row r="133" spans="1:9" s="9" customFormat="1" ht="50.25" customHeight="1">
      <c r="A133" s="10"/>
      <c r="B133" s="7" t="s">
        <v>59</v>
      </c>
      <c r="C133" s="110" t="s">
        <v>31</v>
      </c>
      <c r="D133" s="2" t="s">
        <v>44</v>
      </c>
      <c r="E133" s="2" t="s">
        <v>33</v>
      </c>
      <c r="F133" s="2" t="s">
        <v>197</v>
      </c>
      <c r="G133" s="2"/>
      <c r="H133" s="3">
        <f>H134</f>
        <v>175</v>
      </c>
      <c r="I133" s="8"/>
    </row>
    <row r="134" spans="1:9" s="9" customFormat="1" ht="78.75" customHeight="1">
      <c r="A134" s="10"/>
      <c r="B134" s="7" t="s">
        <v>296</v>
      </c>
      <c r="C134" s="110" t="s">
        <v>31</v>
      </c>
      <c r="D134" s="2" t="s">
        <v>44</v>
      </c>
      <c r="E134" s="2" t="s">
        <v>33</v>
      </c>
      <c r="F134" s="2" t="s">
        <v>198</v>
      </c>
      <c r="G134" s="2"/>
      <c r="H134" s="3">
        <f>H135</f>
        <v>175</v>
      </c>
      <c r="I134" s="8"/>
    </row>
    <row r="135" spans="1:9" s="9" customFormat="1" ht="24.75" customHeight="1">
      <c r="A135" s="10"/>
      <c r="B135" s="7" t="s">
        <v>199</v>
      </c>
      <c r="C135" s="110" t="s">
        <v>31</v>
      </c>
      <c r="D135" s="2" t="s">
        <v>44</v>
      </c>
      <c r="E135" s="2" t="s">
        <v>33</v>
      </c>
      <c r="F135" s="2" t="s">
        <v>198</v>
      </c>
      <c r="G135" s="2" t="s">
        <v>139</v>
      </c>
      <c r="H135" s="3">
        <f>SUM('распр.б.а.13'!G135)</f>
        <v>175</v>
      </c>
      <c r="I135" s="8"/>
    </row>
    <row r="136" spans="1:9" s="9" customFormat="1" ht="143.25" customHeight="1">
      <c r="A136" s="10"/>
      <c r="B136" s="1" t="s">
        <v>221</v>
      </c>
      <c r="C136" s="110" t="s">
        <v>31</v>
      </c>
      <c r="D136" s="2" t="s">
        <v>44</v>
      </c>
      <c r="E136" s="2" t="s">
        <v>33</v>
      </c>
      <c r="F136" s="2" t="s">
        <v>200</v>
      </c>
      <c r="G136" s="2"/>
      <c r="H136" s="3">
        <f>SUM(H137+H139+H141+H143)</f>
        <v>20572.7</v>
      </c>
      <c r="I136" s="8"/>
    </row>
    <row r="137" spans="1:9" s="9" customFormat="1" ht="113.25" customHeight="1">
      <c r="A137" s="10"/>
      <c r="B137" s="50" t="s">
        <v>328</v>
      </c>
      <c r="C137" s="110" t="s">
        <v>31</v>
      </c>
      <c r="D137" s="2" t="s">
        <v>44</v>
      </c>
      <c r="E137" s="2" t="s">
        <v>33</v>
      </c>
      <c r="F137" s="2" t="s">
        <v>327</v>
      </c>
      <c r="G137" s="2"/>
      <c r="H137" s="3">
        <f>SUM(H138)</f>
        <v>3086</v>
      </c>
      <c r="I137" s="8"/>
    </row>
    <row r="138" spans="1:9" s="9" customFormat="1" ht="23.25" customHeight="1">
      <c r="A138" s="10"/>
      <c r="B138" s="7" t="s">
        <v>199</v>
      </c>
      <c r="C138" s="110" t="s">
        <v>31</v>
      </c>
      <c r="D138" s="2" t="s">
        <v>44</v>
      </c>
      <c r="E138" s="2" t="s">
        <v>33</v>
      </c>
      <c r="F138" s="2" t="s">
        <v>327</v>
      </c>
      <c r="G138" s="2" t="s">
        <v>139</v>
      </c>
      <c r="H138" s="3">
        <v>3086</v>
      </c>
      <c r="I138" s="8"/>
    </row>
    <row r="139" spans="1:9" s="9" customFormat="1" ht="124.5" customHeight="1">
      <c r="A139" s="10"/>
      <c r="B139" s="55" t="s">
        <v>292</v>
      </c>
      <c r="C139" s="110" t="s">
        <v>31</v>
      </c>
      <c r="D139" s="2" t="s">
        <v>44</v>
      </c>
      <c r="E139" s="2" t="s">
        <v>33</v>
      </c>
      <c r="F139" s="2" t="s">
        <v>290</v>
      </c>
      <c r="G139" s="2"/>
      <c r="H139" s="3">
        <f>PRODUCT(H140)</f>
        <v>7054.1</v>
      </c>
      <c r="I139" s="8"/>
    </row>
    <row r="140" spans="1:9" s="9" customFormat="1" ht="15.75" customHeight="1">
      <c r="A140" s="10"/>
      <c r="B140" s="7" t="s">
        <v>199</v>
      </c>
      <c r="C140" s="110" t="s">
        <v>31</v>
      </c>
      <c r="D140" s="2" t="s">
        <v>44</v>
      </c>
      <c r="E140" s="2" t="s">
        <v>33</v>
      </c>
      <c r="F140" s="2" t="s">
        <v>290</v>
      </c>
      <c r="G140" s="2" t="s">
        <v>139</v>
      </c>
      <c r="H140" s="3">
        <v>7054.1</v>
      </c>
      <c r="I140" s="8"/>
    </row>
    <row r="141" spans="1:9" s="9" customFormat="1" ht="125.25" customHeight="1">
      <c r="A141" s="10"/>
      <c r="B141" s="55" t="s">
        <v>291</v>
      </c>
      <c r="C141" s="110" t="s">
        <v>31</v>
      </c>
      <c r="D141" s="2" t="s">
        <v>44</v>
      </c>
      <c r="E141" s="2" t="s">
        <v>33</v>
      </c>
      <c r="F141" s="2" t="s">
        <v>289</v>
      </c>
      <c r="G141" s="2"/>
      <c r="H141" s="3">
        <f>PRODUCT(H142)</f>
        <v>3532.6</v>
      </c>
      <c r="I141" s="8"/>
    </row>
    <row r="142" spans="1:9" s="9" customFormat="1" ht="22.5" customHeight="1">
      <c r="A142" s="10"/>
      <c r="B142" s="7" t="s">
        <v>199</v>
      </c>
      <c r="C142" s="110" t="s">
        <v>31</v>
      </c>
      <c r="D142" s="2" t="s">
        <v>44</v>
      </c>
      <c r="E142" s="2" t="s">
        <v>33</v>
      </c>
      <c r="F142" s="2" t="s">
        <v>289</v>
      </c>
      <c r="G142" s="2" t="s">
        <v>139</v>
      </c>
      <c r="H142" s="3">
        <v>3532.6</v>
      </c>
      <c r="I142" s="8"/>
    </row>
    <row r="143" spans="1:9" s="9" customFormat="1" ht="55.5" customHeight="1">
      <c r="A143" s="10"/>
      <c r="B143" s="7" t="s">
        <v>59</v>
      </c>
      <c r="C143" s="110" t="s">
        <v>31</v>
      </c>
      <c r="D143" s="2" t="s">
        <v>44</v>
      </c>
      <c r="E143" s="2" t="s">
        <v>33</v>
      </c>
      <c r="F143" s="2" t="s">
        <v>201</v>
      </c>
      <c r="G143" s="2"/>
      <c r="H143" s="3">
        <f>SUM(H144+H146)</f>
        <v>6900</v>
      </c>
      <c r="I143" s="8"/>
    </row>
    <row r="144" spans="1:9" s="9" customFormat="1" ht="122.25" customHeight="1">
      <c r="A144" s="10"/>
      <c r="B144" s="56" t="s">
        <v>293</v>
      </c>
      <c r="C144" s="110" t="s">
        <v>31</v>
      </c>
      <c r="D144" s="2" t="s">
        <v>44</v>
      </c>
      <c r="E144" s="2" t="s">
        <v>33</v>
      </c>
      <c r="F144" s="2" t="s">
        <v>289</v>
      </c>
      <c r="G144" s="2"/>
      <c r="H144" s="3">
        <f>SUM(H145)</f>
        <v>5508.7</v>
      </c>
      <c r="I144" s="8"/>
    </row>
    <row r="145" spans="1:9" s="9" customFormat="1" ht="19.5" customHeight="1">
      <c r="A145" s="10"/>
      <c r="B145" s="7" t="s">
        <v>199</v>
      </c>
      <c r="C145" s="110" t="s">
        <v>31</v>
      </c>
      <c r="D145" s="2" t="s">
        <v>44</v>
      </c>
      <c r="E145" s="2" t="s">
        <v>33</v>
      </c>
      <c r="F145" s="2" t="s">
        <v>289</v>
      </c>
      <c r="G145" s="2" t="s">
        <v>139</v>
      </c>
      <c r="H145" s="3">
        <f>SUM('распр.б.а.13'!G145)</f>
        <v>5508.7</v>
      </c>
      <c r="I145" s="8"/>
    </row>
    <row r="146" spans="1:9" s="9" customFormat="1" ht="138" customHeight="1">
      <c r="A146" s="10"/>
      <c r="B146" s="56" t="s">
        <v>342</v>
      </c>
      <c r="C146" s="110" t="s">
        <v>31</v>
      </c>
      <c r="D146" s="2" t="s">
        <v>44</v>
      </c>
      <c r="E146" s="2" t="s">
        <v>33</v>
      </c>
      <c r="F146" s="2" t="s">
        <v>341</v>
      </c>
      <c r="G146" s="2"/>
      <c r="H146" s="3">
        <f>SUM(H147)</f>
        <v>1391.3</v>
      </c>
      <c r="I146" s="8"/>
    </row>
    <row r="147" spans="1:9" s="9" customFormat="1" ht="19.5" customHeight="1">
      <c r="A147" s="10"/>
      <c r="B147" s="7" t="s">
        <v>199</v>
      </c>
      <c r="C147" s="110" t="s">
        <v>31</v>
      </c>
      <c r="D147" s="2" t="s">
        <v>44</v>
      </c>
      <c r="E147" s="2" t="s">
        <v>33</v>
      </c>
      <c r="F147" s="2" t="s">
        <v>341</v>
      </c>
      <c r="G147" s="2" t="s">
        <v>139</v>
      </c>
      <c r="H147" s="3">
        <f>SUM('распр.б.а.13'!G147)</f>
        <v>1391.3</v>
      </c>
      <c r="I147" s="8"/>
    </row>
    <row r="148" spans="1:9" s="9" customFormat="1" ht="68.25" customHeight="1">
      <c r="A148" s="10"/>
      <c r="B148" s="1" t="s">
        <v>203</v>
      </c>
      <c r="C148" s="110" t="s">
        <v>31</v>
      </c>
      <c r="D148" s="2" t="s">
        <v>44</v>
      </c>
      <c r="E148" s="2" t="s">
        <v>33</v>
      </c>
      <c r="F148" s="2" t="s">
        <v>202</v>
      </c>
      <c r="G148" s="2"/>
      <c r="H148" s="3">
        <f>SUM(H149+H152)</f>
        <v>9433</v>
      </c>
      <c r="I148" s="8"/>
    </row>
    <row r="149" spans="1:9" s="9" customFormat="1" ht="112.5" customHeight="1">
      <c r="A149" s="10"/>
      <c r="B149" s="1" t="s">
        <v>243</v>
      </c>
      <c r="C149" s="110" t="s">
        <v>31</v>
      </c>
      <c r="D149" s="2" t="s">
        <v>44</v>
      </c>
      <c r="E149" s="2" t="s">
        <v>33</v>
      </c>
      <c r="F149" s="2" t="s">
        <v>204</v>
      </c>
      <c r="G149" s="2"/>
      <c r="H149" s="3">
        <f>SUM(H150)</f>
        <v>1000</v>
      </c>
      <c r="I149" s="8"/>
    </row>
    <row r="150" spans="1:9" s="9" customFormat="1" ht="141.75" customHeight="1">
      <c r="A150" s="10"/>
      <c r="B150" s="7" t="s">
        <v>244</v>
      </c>
      <c r="C150" s="110" t="s">
        <v>31</v>
      </c>
      <c r="D150" s="2" t="s">
        <v>44</v>
      </c>
      <c r="E150" s="2" t="s">
        <v>33</v>
      </c>
      <c r="F150" s="2" t="s">
        <v>245</v>
      </c>
      <c r="G150" s="2"/>
      <c r="H150" s="3">
        <f>SUM(H151)</f>
        <v>1000</v>
      </c>
      <c r="I150" s="8"/>
    </row>
    <row r="151" spans="1:9" s="9" customFormat="1" ht="38.25" customHeight="1">
      <c r="A151" s="10"/>
      <c r="B151" s="7" t="s">
        <v>107</v>
      </c>
      <c r="C151" s="110" t="s">
        <v>31</v>
      </c>
      <c r="D151" s="2" t="s">
        <v>44</v>
      </c>
      <c r="E151" s="2" t="s">
        <v>33</v>
      </c>
      <c r="F151" s="2" t="s">
        <v>245</v>
      </c>
      <c r="G151" s="2" t="s">
        <v>108</v>
      </c>
      <c r="H151" s="3">
        <f>SUM('распр.б.а.13'!G151)</f>
        <v>1000</v>
      </c>
      <c r="I151" s="8"/>
    </row>
    <row r="152" spans="1:9" s="9" customFormat="1" ht="96" customHeight="1">
      <c r="A152" s="10"/>
      <c r="B152" s="1" t="s">
        <v>246</v>
      </c>
      <c r="C152" s="110" t="s">
        <v>31</v>
      </c>
      <c r="D152" s="2" t="s">
        <v>44</v>
      </c>
      <c r="E152" s="2" t="s">
        <v>33</v>
      </c>
      <c r="F152" s="2" t="s">
        <v>205</v>
      </c>
      <c r="G152" s="2"/>
      <c r="H152" s="3">
        <f>SUM(H153+H155+H157)</f>
        <v>8433</v>
      </c>
      <c r="I152" s="8"/>
    </row>
    <row r="153" spans="1:9" s="9" customFormat="1" ht="85.5" customHeight="1">
      <c r="A153" s="10"/>
      <c r="B153" s="1" t="s">
        <v>301</v>
      </c>
      <c r="C153" s="110" t="s">
        <v>31</v>
      </c>
      <c r="D153" s="2" t="s">
        <v>44</v>
      </c>
      <c r="E153" s="2" t="s">
        <v>33</v>
      </c>
      <c r="F153" s="2" t="s">
        <v>247</v>
      </c>
      <c r="G153" s="2"/>
      <c r="H153" s="3">
        <f>SUM(H154)</f>
        <v>1350</v>
      </c>
      <c r="I153" s="8"/>
    </row>
    <row r="154" spans="1:9" s="9" customFormat="1" ht="36.75" customHeight="1">
      <c r="A154" s="10"/>
      <c r="B154" s="7" t="s">
        <v>107</v>
      </c>
      <c r="C154" s="110" t="s">
        <v>31</v>
      </c>
      <c r="D154" s="2" t="s">
        <v>44</v>
      </c>
      <c r="E154" s="2" t="s">
        <v>33</v>
      </c>
      <c r="F154" s="2" t="s">
        <v>247</v>
      </c>
      <c r="G154" s="2" t="s">
        <v>108</v>
      </c>
      <c r="H154" s="3">
        <f>SUM('распр.б.а.13'!G154)</f>
        <v>1350</v>
      </c>
      <c r="I154" s="8"/>
    </row>
    <row r="155" spans="1:9" s="9" customFormat="1" ht="69" customHeight="1">
      <c r="A155" s="10"/>
      <c r="B155" s="7" t="s">
        <v>302</v>
      </c>
      <c r="C155" s="110" t="s">
        <v>31</v>
      </c>
      <c r="D155" s="2" t="s">
        <v>44</v>
      </c>
      <c r="E155" s="2" t="s">
        <v>33</v>
      </c>
      <c r="F155" s="2" t="s">
        <v>248</v>
      </c>
      <c r="G155" s="2"/>
      <c r="H155" s="3">
        <f>SUM(H156)</f>
        <v>1400</v>
      </c>
      <c r="I155" s="8"/>
    </row>
    <row r="156" spans="1:9" s="9" customFormat="1" ht="38.25" customHeight="1">
      <c r="A156" s="10"/>
      <c r="B156" s="7" t="s">
        <v>107</v>
      </c>
      <c r="C156" s="110" t="s">
        <v>31</v>
      </c>
      <c r="D156" s="2" t="s">
        <v>44</v>
      </c>
      <c r="E156" s="2" t="s">
        <v>33</v>
      </c>
      <c r="F156" s="2" t="s">
        <v>248</v>
      </c>
      <c r="G156" s="2" t="s">
        <v>108</v>
      </c>
      <c r="H156" s="3">
        <f>SUM('распр.б.а.13'!G156)</f>
        <v>1400</v>
      </c>
      <c r="I156" s="8"/>
    </row>
    <row r="157" spans="1:9" s="9" customFormat="1" ht="81" customHeight="1">
      <c r="A157" s="10"/>
      <c r="B157" s="7" t="s">
        <v>303</v>
      </c>
      <c r="C157" s="110" t="s">
        <v>31</v>
      </c>
      <c r="D157" s="2" t="s">
        <v>44</v>
      </c>
      <c r="E157" s="2" t="s">
        <v>33</v>
      </c>
      <c r="F157" s="2" t="s">
        <v>249</v>
      </c>
      <c r="G157" s="2"/>
      <c r="H157" s="3">
        <f>SUM(H158)</f>
        <v>5683</v>
      </c>
      <c r="I157" s="8"/>
    </row>
    <row r="158" spans="1:9" s="9" customFormat="1" ht="49.5" customHeight="1">
      <c r="A158" s="10"/>
      <c r="B158" s="7" t="s">
        <v>93</v>
      </c>
      <c r="C158" s="110" t="s">
        <v>31</v>
      </c>
      <c r="D158" s="2" t="s">
        <v>44</v>
      </c>
      <c r="E158" s="2" t="s">
        <v>33</v>
      </c>
      <c r="F158" s="2" t="s">
        <v>249</v>
      </c>
      <c r="G158" s="2" t="s">
        <v>66</v>
      </c>
      <c r="H158" s="3">
        <f>SUM('распр.б.а.13'!G158)</f>
        <v>5683</v>
      </c>
      <c r="I158" s="8"/>
    </row>
    <row r="159" spans="1:8" s="9" customFormat="1" ht="19.5" customHeight="1">
      <c r="A159" s="10"/>
      <c r="B159" s="63" t="s">
        <v>12</v>
      </c>
      <c r="C159" s="109" t="s">
        <v>31</v>
      </c>
      <c r="D159" s="6" t="s">
        <v>44</v>
      </c>
      <c r="E159" s="6" t="s">
        <v>38</v>
      </c>
      <c r="F159" s="6"/>
      <c r="G159" s="6"/>
      <c r="H159" s="5">
        <f>SUM(H160+H169)</f>
        <v>4400</v>
      </c>
    </row>
    <row r="160" spans="1:8" s="9" customFormat="1" ht="63.75" customHeight="1">
      <c r="A160" s="10"/>
      <c r="B160" s="1" t="s">
        <v>135</v>
      </c>
      <c r="C160" s="110" t="s">
        <v>31</v>
      </c>
      <c r="D160" s="2" t="s">
        <v>44</v>
      </c>
      <c r="E160" s="2" t="s">
        <v>38</v>
      </c>
      <c r="F160" s="2" t="s">
        <v>136</v>
      </c>
      <c r="G160" s="2"/>
      <c r="H160" s="3">
        <f>SUM(H161)</f>
        <v>4300</v>
      </c>
    </row>
    <row r="161" spans="1:8" s="9" customFormat="1" ht="99" customHeight="1">
      <c r="A161" s="10"/>
      <c r="B161" s="49" t="s">
        <v>287</v>
      </c>
      <c r="C161" s="110" t="s">
        <v>31</v>
      </c>
      <c r="D161" s="2" t="s">
        <v>44</v>
      </c>
      <c r="E161" s="2" t="s">
        <v>38</v>
      </c>
      <c r="F161" s="2" t="s">
        <v>137</v>
      </c>
      <c r="G161" s="2"/>
      <c r="H161" s="3">
        <f>SUM(H162+H164+H166)</f>
        <v>4300</v>
      </c>
    </row>
    <row r="162" spans="1:8" s="9" customFormat="1" ht="110.25" customHeight="1">
      <c r="A162" s="10"/>
      <c r="B162" s="65" t="s">
        <v>314</v>
      </c>
      <c r="C162" s="110" t="s">
        <v>31</v>
      </c>
      <c r="D162" s="2" t="s">
        <v>44</v>
      </c>
      <c r="E162" s="2" t="s">
        <v>38</v>
      </c>
      <c r="F162" s="2" t="s">
        <v>138</v>
      </c>
      <c r="G162" s="2"/>
      <c r="H162" s="3">
        <f>SUM(H163)</f>
        <v>4000</v>
      </c>
    </row>
    <row r="163" spans="1:8" s="9" customFormat="1" ht="21.75" customHeight="1">
      <c r="A163" s="10"/>
      <c r="B163" s="7" t="s">
        <v>18</v>
      </c>
      <c r="C163" s="110" t="s">
        <v>31</v>
      </c>
      <c r="D163" s="2" t="s">
        <v>44</v>
      </c>
      <c r="E163" s="2" t="s">
        <v>38</v>
      </c>
      <c r="F163" s="2" t="s">
        <v>138</v>
      </c>
      <c r="G163" s="2" t="s">
        <v>139</v>
      </c>
      <c r="H163" s="3">
        <f>SUM('распр.б.а.13'!G163)</f>
        <v>4000</v>
      </c>
    </row>
    <row r="164" spans="1:8" s="9" customFormat="1" ht="81.75" customHeight="1">
      <c r="A164" s="10"/>
      <c r="B164" s="1" t="s">
        <v>270</v>
      </c>
      <c r="C164" s="110" t="s">
        <v>31</v>
      </c>
      <c r="D164" s="2" t="s">
        <v>44</v>
      </c>
      <c r="E164" s="2" t="s">
        <v>38</v>
      </c>
      <c r="F164" s="2" t="s">
        <v>271</v>
      </c>
      <c r="G164" s="2"/>
      <c r="H164" s="3">
        <f>SUM(H165)</f>
        <v>300</v>
      </c>
    </row>
    <row r="165" spans="1:8" s="9" customFormat="1" ht="40.5" customHeight="1">
      <c r="A165" s="10"/>
      <c r="B165" s="7" t="s">
        <v>107</v>
      </c>
      <c r="C165" s="110" t="s">
        <v>31</v>
      </c>
      <c r="D165" s="2" t="s">
        <v>44</v>
      </c>
      <c r="E165" s="2" t="s">
        <v>38</v>
      </c>
      <c r="F165" s="2" t="s">
        <v>271</v>
      </c>
      <c r="G165" s="2" t="s">
        <v>108</v>
      </c>
      <c r="H165" s="3">
        <f>SUM('распр.б.а.13'!G165)</f>
        <v>300</v>
      </c>
    </row>
    <row r="166" spans="1:8" s="9" customFormat="1" ht="33.75" customHeight="1" hidden="1">
      <c r="A166" s="10"/>
      <c r="B166" s="7" t="s">
        <v>61</v>
      </c>
      <c r="C166" s="110" t="s">
        <v>31</v>
      </c>
      <c r="D166" s="2" t="s">
        <v>44</v>
      </c>
      <c r="E166" s="2" t="s">
        <v>38</v>
      </c>
      <c r="F166" s="2" t="s">
        <v>140</v>
      </c>
      <c r="G166" s="2"/>
      <c r="H166" s="3">
        <f>SUM(H167)</f>
        <v>0</v>
      </c>
    </row>
    <row r="167" spans="1:8" s="9" customFormat="1" ht="31.5" customHeight="1" hidden="1">
      <c r="A167" s="10"/>
      <c r="B167" s="7" t="s">
        <v>63</v>
      </c>
      <c r="C167" s="110" t="s">
        <v>31</v>
      </c>
      <c r="D167" s="2" t="s">
        <v>44</v>
      </c>
      <c r="E167" s="2" t="s">
        <v>38</v>
      </c>
      <c r="F167" s="2" t="s">
        <v>141</v>
      </c>
      <c r="G167" s="2"/>
      <c r="H167" s="3">
        <f>SUM(H168)</f>
        <v>0</v>
      </c>
    </row>
    <row r="168" spans="1:8" s="9" customFormat="1" ht="43.5" customHeight="1" hidden="1">
      <c r="A168" s="10"/>
      <c r="B168" s="7" t="s">
        <v>107</v>
      </c>
      <c r="C168" s="110" t="s">
        <v>31</v>
      </c>
      <c r="D168" s="2" t="s">
        <v>44</v>
      </c>
      <c r="E168" s="2" t="s">
        <v>38</v>
      </c>
      <c r="F168" s="2" t="s">
        <v>141</v>
      </c>
      <c r="G168" s="2" t="s">
        <v>108</v>
      </c>
      <c r="H168" s="3"/>
    </row>
    <row r="169" spans="1:8" s="9" customFormat="1" ht="41.25" customHeight="1">
      <c r="A169" s="10"/>
      <c r="B169" s="7" t="s">
        <v>103</v>
      </c>
      <c r="C169" s="110" t="s">
        <v>31</v>
      </c>
      <c r="D169" s="2" t="s">
        <v>44</v>
      </c>
      <c r="E169" s="2" t="s">
        <v>38</v>
      </c>
      <c r="F169" s="2" t="s">
        <v>51</v>
      </c>
      <c r="G169" s="90"/>
      <c r="H169" s="3">
        <f>SUM(H170)</f>
        <v>100</v>
      </c>
    </row>
    <row r="170" spans="1:8" s="9" customFormat="1" ht="45.75" customHeight="1">
      <c r="A170" s="10"/>
      <c r="B170" s="7" t="s">
        <v>126</v>
      </c>
      <c r="C170" s="110" t="s">
        <v>31</v>
      </c>
      <c r="D170" s="2" t="s">
        <v>44</v>
      </c>
      <c r="E170" s="2" t="s">
        <v>38</v>
      </c>
      <c r="F170" s="2" t="s">
        <v>52</v>
      </c>
      <c r="G170" s="2"/>
      <c r="H170" s="3">
        <f>SUM(H171)</f>
        <v>100</v>
      </c>
    </row>
    <row r="171" spans="1:8" s="9" customFormat="1" ht="30" customHeight="1">
      <c r="A171" s="10"/>
      <c r="B171" s="1" t="s">
        <v>112</v>
      </c>
      <c r="C171" s="110" t="s">
        <v>31</v>
      </c>
      <c r="D171" s="2" t="s">
        <v>44</v>
      </c>
      <c r="E171" s="2" t="s">
        <v>38</v>
      </c>
      <c r="F171" s="2" t="s">
        <v>113</v>
      </c>
      <c r="G171" s="2"/>
      <c r="H171" s="3">
        <f>SUM(H172+H173)</f>
        <v>100</v>
      </c>
    </row>
    <row r="172" spans="1:8" s="9" customFormat="1" ht="30" customHeight="1">
      <c r="A172" s="10"/>
      <c r="B172" s="7" t="s">
        <v>107</v>
      </c>
      <c r="C172" s="110" t="s">
        <v>31</v>
      </c>
      <c r="D172" s="2" t="s">
        <v>44</v>
      </c>
      <c r="E172" s="2" t="s">
        <v>38</v>
      </c>
      <c r="F172" s="2" t="s">
        <v>113</v>
      </c>
      <c r="G172" s="2" t="s">
        <v>108</v>
      </c>
      <c r="H172" s="3">
        <v>100</v>
      </c>
    </row>
    <row r="173" spans="1:8" s="9" customFormat="1" ht="48.75" customHeight="1" hidden="1">
      <c r="A173" s="10"/>
      <c r="B173" s="7" t="s">
        <v>93</v>
      </c>
      <c r="C173" s="110" t="s">
        <v>31</v>
      </c>
      <c r="D173" s="2" t="s">
        <v>44</v>
      </c>
      <c r="E173" s="2" t="s">
        <v>38</v>
      </c>
      <c r="F173" s="2" t="s">
        <v>113</v>
      </c>
      <c r="G173" s="2" t="s">
        <v>66</v>
      </c>
      <c r="H173" s="3">
        <f>SUM('распр.б.а.13'!G173)</f>
        <v>0</v>
      </c>
    </row>
    <row r="174" spans="1:8" s="9" customFormat="1" ht="19.5" customHeight="1">
      <c r="A174" s="10"/>
      <c r="B174" s="63" t="s">
        <v>85</v>
      </c>
      <c r="C174" s="109" t="s">
        <v>31</v>
      </c>
      <c r="D174" s="6" t="s">
        <v>44</v>
      </c>
      <c r="E174" s="6" t="s">
        <v>35</v>
      </c>
      <c r="F174" s="2"/>
      <c r="G174" s="2"/>
      <c r="H174" s="5">
        <f>SUM(H175+H179+H192+H222)</f>
        <v>12774.800000000001</v>
      </c>
    </row>
    <row r="175" spans="1:8" s="88" customFormat="1" ht="19.5" customHeight="1">
      <c r="A175" s="89"/>
      <c r="B175" s="66" t="s">
        <v>114</v>
      </c>
      <c r="C175" s="110" t="s">
        <v>31</v>
      </c>
      <c r="D175" s="2" t="s">
        <v>44</v>
      </c>
      <c r="E175" s="2" t="s">
        <v>35</v>
      </c>
      <c r="F175" s="2" t="s">
        <v>115</v>
      </c>
      <c r="G175" s="2"/>
      <c r="H175" s="3">
        <f>SUM(H176)</f>
        <v>300</v>
      </c>
    </row>
    <row r="176" spans="1:8" ht="80.25" customHeight="1">
      <c r="A176" s="8"/>
      <c r="B176" s="1" t="s">
        <v>236</v>
      </c>
      <c r="C176" s="110" t="s">
        <v>31</v>
      </c>
      <c r="D176" s="2" t="s">
        <v>44</v>
      </c>
      <c r="E176" s="2" t="s">
        <v>35</v>
      </c>
      <c r="F176" s="2" t="s">
        <v>117</v>
      </c>
      <c r="G176" s="2"/>
      <c r="H176" s="3">
        <f>SUM(H177)</f>
        <v>300</v>
      </c>
    </row>
    <row r="177" spans="1:8" ht="112.5" customHeight="1">
      <c r="A177" s="8"/>
      <c r="B177" s="7" t="s">
        <v>321</v>
      </c>
      <c r="C177" s="110" t="s">
        <v>31</v>
      </c>
      <c r="D177" s="2" t="s">
        <v>44</v>
      </c>
      <c r="E177" s="2" t="s">
        <v>35</v>
      </c>
      <c r="F177" s="2" t="s">
        <v>235</v>
      </c>
      <c r="G177" s="2"/>
      <c r="H177" s="3">
        <f>SUM(H178)</f>
        <v>300</v>
      </c>
    </row>
    <row r="178" spans="1:8" ht="35.25" customHeight="1">
      <c r="A178" s="8"/>
      <c r="B178" s="7" t="s">
        <v>107</v>
      </c>
      <c r="C178" s="110" t="s">
        <v>31</v>
      </c>
      <c r="D178" s="2" t="s">
        <v>44</v>
      </c>
      <c r="E178" s="2" t="s">
        <v>35</v>
      </c>
      <c r="F178" s="2" t="s">
        <v>235</v>
      </c>
      <c r="G178" s="2" t="s">
        <v>108</v>
      </c>
      <c r="H178" s="3">
        <f>SUM('распр.б.а.13'!G178)</f>
        <v>300</v>
      </c>
    </row>
    <row r="179" spans="1:8" ht="70.5" customHeight="1">
      <c r="A179" s="8"/>
      <c r="B179" s="1" t="s">
        <v>127</v>
      </c>
      <c r="C179" s="110" t="s">
        <v>31</v>
      </c>
      <c r="D179" s="2" t="s">
        <v>44</v>
      </c>
      <c r="E179" s="2" t="s">
        <v>35</v>
      </c>
      <c r="F179" s="2" t="s">
        <v>122</v>
      </c>
      <c r="G179" s="2"/>
      <c r="H179" s="3">
        <f>SUM(H180+H186)</f>
        <v>450.1</v>
      </c>
    </row>
    <row r="180" spans="1:8" ht="35.25" customHeight="1">
      <c r="A180" s="8"/>
      <c r="B180" s="7" t="s">
        <v>329</v>
      </c>
      <c r="C180" s="110" t="s">
        <v>31</v>
      </c>
      <c r="D180" s="2" t="s">
        <v>44</v>
      </c>
      <c r="E180" s="2" t="s">
        <v>35</v>
      </c>
      <c r="F180" s="2" t="s">
        <v>330</v>
      </c>
      <c r="G180" s="2"/>
      <c r="H180" s="3">
        <f>SUM(H181+H183)</f>
        <v>140.1</v>
      </c>
    </row>
    <row r="181" spans="1:8" ht="126.75" customHeight="1">
      <c r="A181" s="8"/>
      <c r="B181" s="56" t="s">
        <v>345</v>
      </c>
      <c r="C181" s="110" t="s">
        <v>31</v>
      </c>
      <c r="D181" s="2" t="s">
        <v>44</v>
      </c>
      <c r="E181" s="2" t="s">
        <v>35</v>
      </c>
      <c r="F181" s="2" t="s">
        <v>343</v>
      </c>
      <c r="G181" s="2"/>
      <c r="H181" s="3">
        <f>SUM(H182)</f>
        <v>127.3</v>
      </c>
    </row>
    <row r="182" spans="1:8" ht="35.25" customHeight="1">
      <c r="A182" s="8"/>
      <c r="B182" s="7" t="s">
        <v>107</v>
      </c>
      <c r="C182" s="110" t="s">
        <v>31</v>
      </c>
      <c r="D182" s="2" t="s">
        <v>44</v>
      </c>
      <c r="E182" s="2" t="s">
        <v>35</v>
      </c>
      <c r="F182" s="2" t="s">
        <v>343</v>
      </c>
      <c r="G182" s="2" t="s">
        <v>108</v>
      </c>
      <c r="H182" s="3">
        <v>127.3</v>
      </c>
    </row>
    <row r="183" spans="1:8" ht="57.75" customHeight="1">
      <c r="A183" s="8"/>
      <c r="B183" s="7" t="s">
        <v>59</v>
      </c>
      <c r="C183" s="110" t="s">
        <v>31</v>
      </c>
      <c r="D183" s="2" t="s">
        <v>44</v>
      </c>
      <c r="E183" s="2" t="s">
        <v>35</v>
      </c>
      <c r="F183" s="2" t="s">
        <v>331</v>
      </c>
      <c r="G183" s="2"/>
      <c r="H183" s="3">
        <f>SUM(H184)</f>
        <v>12.8</v>
      </c>
    </row>
    <row r="184" spans="1:8" ht="114.75" customHeight="1">
      <c r="A184" s="8"/>
      <c r="B184" s="56" t="s">
        <v>97</v>
      </c>
      <c r="C184" s="110" t="s">
        <v>31</v>
      </c>
      <c r="D184" s="2" t="s">
        <v>44</v>
      </c>
      <c r="E184" s="2" t="s">
        <v>35</v>
      </c>
      <c r="F184" s="2" t="s">
        <v>333</v>
      </c>
      <c r="G184" s="2"/>
      <c r="H184" s="3">
        <f>SUM(H185)</f>
        <v>12.8</v>
      </c>
    </row>
    <row r="185" spans="1:8" ht="35.25" customHeight="1">
      <c r="A185" s="8"/>
      <c r="B185" s="7" t="s">
        <v>107</v>
      </c>
      <c r="C185" s="110" t="s">
        <v>31</v>
      </c>
      <c r="D185" s="2" t="s">
        <v>44</v>
      </c>
      <c r="E185" s="2" t="s">
        <v>35</v>
      </c>
      <c r="F185" s="2" t="s">
        <v>333</v>
      </c>
      <c r="G185" s="2" t="s">
        <v>108</v>
      </c>
      <c r="H185" s="3">
        <v>12.8</v>
      </c>
    </row>
    <row r="186" spans="1:8" ht="35.25" customHeight="1">
      <c r="A186" s="8"/>
      <c r="B186" s="7" t="s">
        <v>338</v>
      </c>
      <c r="C186" s="110" t="s">
        <v>31</v>
      </c>
      <c r="D186" s="2" t="s">
        <v>44</v>
      </c>
      <c r="E186" s="2" t="s">
        <v>35</v>
      </c>
      <c r="F186" s="2" t="s">
        <v>335</v>
      </c>
      <c r="G186" s="2"/>
      <c r="H186" s="3">
        <f>SUM(H187+H189)</f>
        <v>310</v>
      </c>
    </row>
    <row r="187" spans="1:8" ht="139.5" customHeight="1">
      <c r="A187" s="8"/>
      <c r="B187" s="56" t="s">
        <v>346</v>
      </c>
      <c r="C187" s="110" t="s">
        <v>31</v>
      </c>
      <c r="D187" s="2" t="s">
        <v>44</v>
      </c>
      <c r="E187" s="2" t="s">
        <v>35</v>
      </c>
      <c r="F187" s="2" t="s">
        <v>344</v>
      </c>
      <c r="G187" s="2"/>
      <c r="H187" s="3">
        <f>SUM(H188)</f>
        <v>281.8</v>
      </c>
    </row>
    <row r="188" spans="1:8" ht="35.25" customHeight="1">
      <c r="A188" s="8"/>
      <c r="B188" s="7" t="s">
        <v>107</v>
      </c>
      <c r="C188" s="110" t="s">
        <v>31</v>
      </c>
      <c r="D188" s="2" t="s">
        <v>44</v>
      </c>
      <c r="E188" s="2" t="s">
        <v>35</v>
      </c>
      <c r="F188" s="2" t="s">
        <v>344</v>
      </c>
      <c r="G188" s="2" t="s">
        <v>108</v>
      </c>
      <c r="H188" s="3">
        <v>281.8</v>
      </c>
    </row>
    <row r="189" spans="1:8" ht="54.75" customHeight="1">
      <c r="A189" s="8"/>
      <c r="B189" s="7" t="s">
        <v>59</v>
      </c>
      <c r="C189" s="110" t="s">
        <v>31</v>
      </c>
      <c r="D189" s="2" t="s">
        <v>44</v>
      </c>
      <c r="E189" s="2" t="s">
        <v>35</v>
      </c>
      <c r="F189" s="2" t="s">
        <v>334</v>
      </c>
      <c r="G189" s="2"/>
      <c r="H189" s="3">
        <f>SUM(H190)</f>
        <v>28.2</v>
      </c>
    </row>
    <row r="190" spans="1:8" ht="108.75" customHeight="1">
      <c r="A190" s="8"/>
      <c r="B190" s="56" t="s">
        <v>97</v>
      </c>
      <c r="C190" s="110" t="s">
        <v>31</v>
      </c>
      <c r="D190" s="2" t="s">
        <v>44</v>
      </c>
      <c r="E190" s="2" t="s">
        <v>35</v>
      </c>
      <c r="F190" s="2" t="s">
        <v>332</v>
      </c>
      <c r="G190" s="2"/>
      <c r="H190" s="3">
        <f>SUM(H191)</f>
        <v>28.2</v>
      </c>
    </row>
    <row r="191" spans="1:8" ht="35.25" customHeight="1">
      <c r="A191" s="8"/>
      <c r="B191" s="7" t="s">
        <v>107</v>
      </c>
      <c r="C191" s="110" t="s">
        <v>31</v>
      </c>
      <c r="D191" s="2" t="s">
        <v>44</v>
      </c>
      <c r="E191" s="2" t="s">
        <v>35</v>
      </c>
      <c r="F191" s="2" t="s">
        <v>332</v>
      </c>
      <c r="G191" s="2" t="s">
        <v>108</v>
      </c>
      <c r="H191" s="3">
        <v>28.2</v>
      </c>
    </row>
    <row r="192" spans="1:8" ht="37.5" customHeight="1">
      <c r="A192" s="8"/>
      <c r="B192" s="66" t="s">
        <v>142</v>
      </c>
      <c r="C192" s="110" t="s">
        <v>31</v>
      </c>
      <c r="D192" s="2" t="s">
        <v>44</v>
      </c>
      <c r="E192" s="2" t="s">
        <v>35</v>
      </c>
      <c r="F192" s="2" t="s">
        <v>143</v>
      </c>
      <c r="G192" s="2"/>
      <c r="H192" s="3">
        <f>SUM(H193+H196+H199+H202+H206+H210+H213+H216+H219)</f>
        <v>12019.7</v>
      </c>
    </row>
    <row r="193" spans="1:8" s="9" customFormat="1" ht="66.75" customHeight="1">
      <c r="A193" s="10"/>
      <c r="B193" s="1" t="s">
        <v>254</v>
      </c>
      <c r="C193" s="110" t="s">
        <v>31</v>
      </c>
      <c r="D193" s="2" t="s">
        <v>44</v>
      </c>
      <c r="E193" s="2" t="s">
        <v>35</v>
      </c>
      <c r="F193" s="2" t="s">
        <v>144</v>
      </c>
      <c r="G193" s="2"/>
      <c r="H193" s="3">
        <f>SUM(H194)</f>
        <v>1711.4</v>
      </c>
    </row>
    <row r="194" spans="1:8" s="9" customFormat="1" ht="64.5" customHeight="1">
      <c r="A194" s="10"/>
      <c r="B194" s="1" t="s">
        <v>312</v>
      </c>
      <c r="C194" s="110" t="s">
        <v>31</v>
      </c>
      <c r="D194" s="2" t="s">
        <v>44</v>
      </c>
      <c r="E194" s="2" t="s">
        <v>35</v>
      </c>
      <c r="F194" s="2" t="s">
        <v>252</v>
      </c>
      <c r="G194" s="2"/>
      <c r="H194" s="3">
        <f>SUM(H195)</f>
        <v>1711.4</v>
      </c>
    </row>
    <row r="195" spans="1:8" s="9" customFormat="1" ht="36" customHeight="1">
      <c r="A195" s="10"/>
      <c r="B195" s="7" t="s">
        <v>107</v>
      </c>
      <c r="C195" s="110" t="s">
        <v>31</v>
      </c>
      <c r="D195" s="2" t="s">
        <v>44</v>
      </c>
      <c r="E195" s="2" t="s">
        <v>35</v>
      </c>
      <c r="F195" s="2" t="s">
        <v>252</v>
      </c>
      <c r="G195" s="2" t="s">
        <v>108</v>
      </c>
      <c r="H195" s="3">
        <f>SUM('распр.б.а.13'!G195)</f>
        <v>1711.4</v>
      </c>
    </row>
    <row r="196" spans="1:8" s="9" customFormat="1" ht="63.75" customHeight="1">
      <c r="A196" s="10"/>
      <c r="B196" s="1" t="s">
        <v>253</v>
      </c>
      <c r="C196" s="110" t="s">
        <v>31</v>
      </c>
      <c r="D196" s="2" t="s">
        <v>44</v>
      </c>
      <c r="E196" s="2" t="s">
        <v>35</v>
      </c>
      <c r="F196" s="2" t="s">
        <v>145</v>
      </c>
      <c r="G196" s="2"/>
      <c r="H196" s="3">
        <f>SUM(H197)</f>
        <v>2150</v>
      </c>
    </row>
    <row r="197" spans="1:8" s="9" customFormat="1" ht="42.75" customHeight="1">
      <c r="A197" s="10"/>
      <c r="B197" s="7" t="s">
        <v>311</v>
      </c>
      <c r="C197" s="110" t="s">
        <v>31</v>
      </c>
      <c r="D197" s="2" t="s">
        <v>44</v>
      </c>
      <c r="E197" s="2" t="s">
        <v>35</v>
      </c>
      <c r="F197" s="2" t="s">
        <v>255</v>
      </c>
      <c r="G197" s="2"/>
      <c r="H197" s="3">
        <f>SUM(H198)</f>
        <v>2150</v>
      </c>
    </row>
    <row r="198" spans="1:8" s="9" customFormat="1" ht="39" customHeight="1">
      <c r="A198" s="10"/>
      <c r="B198" s="7" t="s">
        <v>107</v>
      </c>
      <c r="C198" s="110" t="s">
        <v>31</v>
      </c>
      <c r="D198" s="2" t="s">
        <v>44</v>
      </c>
      <c r="E198" s="2" t="s">
        <v>35</v>
      </c>
      <c r="F198" s="2" t="s">
        <v>255</v>
      </c>
      <c r="G198" s="2" t="s">
        <v>108</v>
      </c>
      <c r="H198" s="3">
        <f>SUM('распр.б.а.13'!G198)</f>
        <v>2150</v>
      </c>
    </row>
    <row r="199" spans="1:8" s="9" customFormat="1" ht="54.75" customHeight="1">
      <c r="A199" s="10"/>
      <c r="B199" s="1" t="s">
        <v>256</v>
      </c>
      <c r="C199" s="110" t="s">
        <v>31</v>
      </c>
      <c r="D199" s="2" t="s">
        <v>44</v>
      </c>
      <c r="E199" s="2" t="s">
        <v>35</v>
      </c>
      <c r="F199" s="2" t="s">
        <v>146</v>
      </c>
      <c r="G199" s="2"/>
      <c r="H199" s="3">
        <f>SUM(H200)</f>
        <v>625</v>
      </c>
    </row>
    <row r="200" spans="1:8" s="9" customFormat="1" ht="37.5" customHeight="1">
      <c r="A200" s="10"/>
      <c r="B200" s="1" t="s">
        <v>310</v>
      </c>
      <c r="C200" s="110" t="s">
        <v>31</v>
      </c>
      <c r="D200" s="2" t="s">
        <v>44</v>
      </c>
      <c r="E200" s="2" t="s">
        <v>35</v>
      </c>
      <c r="F200" s="2" t="s">
        <v>257</v>
      </c>
      <c r="G200" s="2"/>
      <c r="H200" s="3">
        <f>SUM(H201)</f>
        <v>625</v>
      </c>
    </row>
    <row r="201" spans="1:8" s="9" customFormat="1" ht="32.25" customHeight="1">
      <c r="A201" s="10"/>
      <c r="B201" s="7" t="s">
        <v>107</v>
      </c>
      <c r="C201" s="110" t="s">
        <v>31</v>
      </c>
      <c r="D201" s="2" t="s">
        <v>44</v>
      </c>
      <c r="E201" s="2" t="s">
        <v>35</v>
      </c>
      <c r="F201" s="2" t="s">
        <v>257</v>
      </c>
      <c r="G201" s="2" t="s">
        <v>108</v>
      </c>
      <c r="H201" s="3">
        <f>SUM('распр.б.а.13'!G201)</f>
        <v>625</v>
      </c>
    </row>
    <row r="202" spans="1:8" s="9" customFormat="1" ht="63.75" customHeight="1">
      <c r="A202" s="10"/>
      <c r="B202" s="1" t="s">
        <v>258</v>
      </c>
      <c r="C202" s="110" t="s">
        <v>31</v>
      </c>
      <c r="D202" s="2" t="s">
        <v>44</v>
      </c>
      <c r="E202" s="2" t="s">
        <v>35</v>
      </c>
      <c r="F202" s="2" t="s">
        <v>147</v>
      </c>
      <c r="G202" s="2"/>
      <c r="H202" s="3">
        <f>SUM(H203)</f>
        <v>3753</v>
      </c>
    </row>
    <row r="203" spans="1:8" s="9" customFormat="1" ht="64.5" customHeight="1">
      <c r="A203" s="10"/>
      <c r="B203" s="7" t="s">
        <v>309</v>
      </c>
      <c r="C203" s="110" t="s">
        <v>31</v>
      </c>
      <c r="D203" s="2" t="s">
        <v>44</v>
      </c>
      <c r="E203" s="2" t="s">
        <v>35</v>
      </c>
      <c r="F203" s="2" t="s">
        <v>259</v>
      </c>
      <c r="G203" s="2"/>
      <c r="H203" s="3">
        <f>SUM(H204+H205)</f>
        <v>3753</v>
      </c>
    </row>
    <row r="204" spans="1:8" s="9" customFormat="1" ht="35.25" customHeight="1">
      <c r="A204" s="10"/>
      <c r="B204" s="7" t="s">
        <v>107</v>
      </c>
      <c r="C204" s="110" t="s">
        <v>31</v>
      </c>
      <c r="D204" s="2" t="s">
        <v>44</v>
      </c>
      <c r="E204" s="2" t="s">
        <v>35</v>
      </c>
      <c r="F204" s="2" t="s">
        <v>259</v>
      </c>
      <c r="G204" s="2" t="s">
        <v>108</v>
      </c>
      <c r="H204" s="3">
        <f>SUM('распр.б.а.13'!G204)</f>
        <v>3751</v>
      </c>
    </row>
    <row r="205" spans="1:8" s="9" customFormat="1" ht="21.75" customHeight="1">
      <c r="A205" s="10"/>
      <c r="B205" s="1" t="s">
        <v>109</v>
      </c>
      <c r="C205" s="110" t="s">
        <v>31</v>
      </c>
      <c r="D205" s="2" t="s">
        <v>44</v>
      </c>
      <c r="E205" s="2" t="s">
        <v>35</v>
      </c>
      <c r="F205" s="2" t="s">
        <v>259</v>
      </c>
      <c r="G205" s="2" t="s">
        <v>110</v>
      </c>
      <c r="H205" s="3">
        <f>SUM('распр.б.а.13'!G205)</f>
        <v>2</v>
      </c>
    </row>
    <row r="206" spans="1:8" s="9" customFormat="1" ht="67.5" customHeight="1">
      <c r="A206" s="10"/>
      <c r="B206" s="1" t="s">
        <v>260</v>
      </c>
      <c r="C206" s="110" t="s">
        <v>31</v>
      </c>
      <c r="D206" s="2" t="s">
        <v>44</v>
      </c>
      <c r="E206" s="2" t="s">
        <v>35</v>
      </c>
      <c r="F206" s="2" t="s">
        <v>148</v>
      </c>
      <c r="G206" s="2"/>
      <c r="H206" s="3">
        <f>SUM(H207)</f>
        <v>2690.3</v>
      </c>
    </row>
    <row r="207" spans="1:8" s="9" customFormat="1" ht="65.25" customHeight="1">
      <c r="A207" s="10"/>
      <c r="B207" s="1" t="s">
        <v>308</v>
      </c>
      <c r="C207" s="110" t="s">
        <v>31</v>
      </c>
      <c r="D207" s="2" t="s">
        <v>44</v>
      </c>
      <c r="E207" s="2" t="s">
        <v>35</v>
      </c>
      <c r="F207" s="2" t="s">
        <v>265</v>
      </c>
      <c r="G207" s="2"/>
      <c r="H207" s="3">
        <f>SUM(H208+H209)</f>
        <v>2690.3</v>
      </c>
    </row>
    <row r="208" spans="1:8" s="9" customFormat="1" ht="28.5" customHeight="1">
      <c r="A208" s="10"/>
      <c r="B208" s="7" t="s">
        <v>107</v>
      </c>
      <c r="C208" s="110" t="s">
        <v>31</v>
      </c>
      <c r="D208" s="2" t="s">
        <v>44</v>
      </c>
      <c r="E208" s="2" t="s">
        <v>35</v>
      </c>
      <c r="F208" s="2" t="s">
        <v>265</v>
      </c>
      <c r="G208" s="2" t="s">
        <v>108</v>
      </c>
      <c r="H208" s="3">
        <f>SUM('распр.б.а.13'!G208)</f>
        <v>2688.3</v>
      </c>
    </row>
    <row r="209" spans="1:8" s="9" customFormat="1" ht="22.5" customHeight="1">
      <c r="A209" s="10"/>
      <c r="B209" s="1" t="s">
        <v>109</v>
      </c>
      <c r="C209" s="110" t="s">
        <v>31</v>
      </c>
      <c r="D209" s="2" t="s">
        <v>44</v>
      </c>
      <c r="E209" s="2" t="s">
        <v>35</v>
      </c>
      <c r="F209" s="2" t="s">
        <v>265</v>
      </c>
      <c r="G209" s="2" t="s">
        <v>110</v>
      </c>
      <c r="H209" s="3">
        <f>SUM('распр.б.а.13'!G209)</f>
        <v>2</v>
      </c>
    </row>
    <row r="210" spans="1:8" s="9" customFormat="1" ht="81" customHeight="1">
      <c r="A210" s="10"/>
      <c r="B210" s="1" t="s">
        <v>261</v>
      </c>
      <c r="C210" s="110" t="s">
        <v>31</v>
      </c>
      <c r="D210" s="2" t="s">
        <v>44</v>
      </c>
      <c r="E210" s="2" t="s">
        <v>35</v>
      </c>
      <c r="F210" s="2" t="s">
        <v>149</v>
      </c>
      <c r="G210" s="2"/>
      <c r="H210" s="3">
        <f>SUM(H211)</f>
        <v>450</v>
      </c>
    </row>
    <row r="211" spans="1:8" s="9" customFormat="1" ht="80.25" customHeight="1">
      <c r="A211" s="10"/>
      <c r="B211" s="1" t="s">
        <v>307</v>
      </c>
      <c r="C211" s="110" t="s">
        <v>31</v>
      </c>
      <c r="D211" s="2" t="s">
        <v>44</v>
      </c>
      <c r="E211" s="2" t="s">
        <v>35</v>
      </c>
      <c r="F211" s="2" t="s">
        <v>266</v>
      </c>
      <c r="G211" s="2"/>
      <c r="H211" s="3">
        <f>SUM(H212)</f>
        <v>450</v>
      </c>
    </row>
    <row r="212" spans="1:8" s="9" customFormat="1" ht="31.5" customHeight="1">
      <c r="A212" s="10"/>
      <c r="B212" s="7" t="s">
        <v>107</v>
      </c>
      <c r="C212" s="110" t="s">
        <v>31</v>
      </c>
      <c r="D212" s="2" t="s">
        <v>44</v>
      </c>
      <c r="E212" s="2" t="s">
        <v>35</v>
      </c>
      <c r="F212" s="2" t="s">
        <v>266</v>
      </c>
      <c r="G212" s="2" t="s">
        <v>108</v>
      </c>
      <c r="H212" s="3">
        <f>SUM('распр.б.а.13'!G212)</f>
        <v>450</v>
      </c>
    </row>
    <row r="213" spans="1:8" s="9" customFormat="1" ht="72" customHeight="1">
      <c r="A213" s="10"/>
      <c r="B213" s="1" t="s">
        <v>262</v>
      </c>
      <c r="C213" s="110" t="s">
        <v>31</v>
      </c>
      <c r="D213" s="2" t="s">
        <v>44</v>
      </c>
      <c r="E213" s="2" t="s">
        <v>35</v>
      </c>
      <c r="F213" s="2" t="s">
        <v>150</v>
      </c>
      <c r="G213" s="20"/>
      <c r="H213" s="3">
        <f>SUM(H214)</f>
        <v>150</v>
      </c>
    </row>
    <row r="214" spans="1:8" s="9" customFormat="1" ht="50.25" customHeight="1">
      <c r="A214" s="10"/>
      <c r="B214" s="1" t="s">
        <v>306</v>
      </c>
      <c r="C214" s="110" t="s">
        <v>31</v>
      </c>
      <c r="D214" s="2" t="s">
        <v>44</v>
      </c>
      <c r="E214" s="2" t="s">
        <v>35</v>
      </c>
      <c r="F214" s="2" t="s">
        <v>267</v>
      </c>
      <c r="G214" s="2"/>
      <c r="H214" s="3">
        <f>SUM(H215)</f>
        <v>150</v>
      </c>
    </row>
    <row r="215" spans="1:8" s="9" customFormat="1" ht="35.25" customHeight="1">
      <c r="A215" s="10"/>
      <c r="B215" s="7" t="s">
        <v>107</v>
      </c>
      <c r="C215" s="110" t="s">
        <v>31</v>
      </c>
      <c r="D215" s="2" t="s">
        <v>44</v>
      </c>
      <c r="E215" s="2" t="s">
        <v>35</v>
      </c>
      <c r="F215" s="2" t="s">
        <v>267</v>
      </c>
      <c r="G215" s="2" t="s">
        <v>108</v>
      </c>
      <c r="H215" s="3">
        <f>SUM('распр.б.а.13'!G215)</f>
        <v>150</v>
      </c>
    </row>
    <row r="216" spans="1:8" s="9" customFormat="1" ht="70.5" customHeight="1">
      <c r="A216" s="10"/>
      <c r="B216" s="1" t="s">
        <v>263</v>
      </c>
      <c r="C216" s="110" t="s">
        <v>31</v>
      </c>
      <c r="D216" s="2" t="s">
        <v>44</v>
      </c>
      <c r="E216" s="2" t="s">
        <v>35</v>
      </c>
      <c r="F216" s="2" t="s">
        <v>151</v>
      </c>
      <c r="G216" s="6"/>
      <c r="H216" s="3">
        <f>SUM(H217)</f>
        <v>440</v>
      </c>
    </row>
    <row r="217" spans="1:8" s="9" customFormat="1" ht="52.5" customHeight="1">
      <c r="A217" s="10"/>
      <c r="B217" s="1" t="s">
        <v>305</v>
      </c>
      <c r="C217" s="110" t="s">
        <v>31</v>
      </c>
      <c r="D217" s="2" t="s">
        <v>44</v>
      </c>
      <c r="E217" s="2" t="s">
        <v>35</v>
      </c>
      <c r="F217" s="2" t="s">
        <v>268</v>
      </c>
      <c r="G217" s="2"/>
      <c r="H217" s="3">
        <f>SUM(H218)</f>
        <v>440</v>
      </c>
    </row>
    <row r="218" spans="1:8" s="9" customFormat="1" ht="35.25" customHeight="1">
      <c r="A218" s="10"/>
      <c r="B218" s="7" t="s">
        <v>107</v>
      </c>
      <c r="C218" s="110" t="s">
        <v>31</v>
      </c>
      <c r="D218" s="2" t="s">
        <v>44</v>
      </c>
      <c r="E218" s="2" t="s">
        <v>35</v>
      </c>
      <c r="F218" s="2" t="s">
        <v>268</v>
      </c>
      <c r="G218" s="2" t="s">
        <v>108</v>
      </c>
      <c r="H218" s="3">
        <f>SUM('распр.б.а.13'!G218)</f>
        <v>440</v>
      </c>
    </row>
    <row r="219" spans="1:8" s="9" customFormat="1" ht="63.75" customHeight="1">
      <c r="A219" s="10"/>
      <c r="B219" s="1" t="s">
        <v>288</v>
      </c>
      <c r="C219" s="110" t="s">
        <v>31</v>
      </c>
      <c r="D219" s="2" t="s">
        <v>44</v>
      </c>
      <c r="E219" s="2" t="s">
        <v>35</v>
      </c>
      <c r="F219" s="2" t="s">
        <v>152</v>
      </c>
      <c r="G219" s="2"/>
      <c r="H219" s="3">
        <f>SUM(H220)</f>
        <v>50</v>
      </c>
    </row>
    <row r="220" spans="1:8" s="9" customFormat="1" ht="52.5" customHeight="1">
      <c r="A220" s="10"/>
      <c r="B220" s="1" t="s">
        <v>313</v>
      </c>
      <c r="C220" s="110" t="s">
        <v>31</v>
      </c>
      <c r="D220" s="2" t="s">
        <v>44</v>
      </c>
      <c r="E220" s="2" t="s">
        <v>35</v>
      </c>
      <c r="F220" s="2" t="s">
        <v>269</v>
      </c>
      <c r="G220" s="2"/>
      <c r="H220" s="3">
        <f>SUM(H221)</f>
        <v>50</v>
      </c>
    </row>
    <row r="221" spans="1:8" s="9" customFormat="1" ht="34.5" customHeight="1">
      <c r="A221" s="10"/>
      <c r="B221" s="7" t="s">
        <v>107</v>
      </c>
      <c r="C221" s="110" t="s">
        <v>31</v>
      </c>
      <c r="D221" s="2" t="s">
        <v>44</v>
      </c>
      <c r="E221" s="2" t="s">
        <v>35</v>
      </c>
      <c r="F221" s="2" t="s">
        <v>269</v>
      </c>
      <c r="G221" s="2" t="s">
        <v>108</v>
      </c>
      <c r="H221" s="3">
        <f>SUM('распр.б.а.13'!G221)</f>
        <v>50</v>
      </c>
    </row>
    <row r="222" spans="1:8" s="9" customFormat="1" ht="34.5" customHeight="1">
      <c r="A222" s="10"/>
      <c r="B222" s="7" t="s">
        <v>103</v>
      </c>
      <c r="C222" s="110" t="s">
        <v>31</v>
      </c>
      <c r="D222" s="2" t="s">
        <v>44</v>
      </c>
      <c r="E222" s="2" t="s">
        <v>35</v>
      </c>
      <c r="F222" s="2" t="s">
        <v>51</v>
      </c>
      <c r="G222" s="90"/>
      <c r="H222" s="3">
        <f>SUM(H223)</f>
        <v>5</v>
      </c>
    </row>
    <row r="223" spans="1:8" s="9" customFormat="1" ht="54" customHeight="1">
      <c r="A223" s="10"/>
      <c r="B223" s="7" t="s">
        <v>126</v>
      </c>
      <c r="C223" s="110" t="s">
        <v>31</v>
      </c>
      <c r="D223" s="2" t="s">
        <v>44</v>
      </c>
      <c r="E223" s="2" t="s">
        <v>35</v>
      </c>
      <c r="F223" s="2" t="s">
        <v>52</v>
      </c>
      <c r="G223" s="2"/>
      <c r="H223" s="3">
        <f>SUM(H224)</f>
        <v>5</v>
      </c>
    </row>
    <row r="224" spans="1:8" s="9" customFormat="1" ht="34.5" customHeight="1">
      <c r="A224" s="10"/>
      <c r="B224" s="1" t="s">
        <v>112</v>
      </c>
      <c r="C224" s="110" t="s">
        <v>31</v>
      </c>
      <c r="D224" s="2" t="s">
        <v>44</v>
      </c>
      <c r="E224" s="2" t="s">
        <v>35</v>
      </c>
      <c r="F224" s="2" t="s">
        <v>113</v>
      </c>
      <c r="G224" s="2"/>
      <c r="H224" s="3">
        <f>SUM(H225)</f>
        <v>5</v>
      </c>
    </row>
    <row r="225" spans="1:8" s="9" customFormat="1" ht="39.75" customHeight="1">
      <c r="A225" s="10"/>
      <c r="B225" s="7" t="s">
        <v>107</v>
      </c>
      <c r="C225" s="110" t="s">
        <v>31</v>
      </c>
      <c r="D225" s="2" t="s">
        <v>44</v>
      </c>
      <c r="E225" s="2" t="s">
        <v>35</v>
      </c>
      <c r="F225" s="2" t="s">
        <v>113</v>
      </c>
      <c r="G225" s="2" t="s">
        <v>108</v>
      </c>
      <c r="H225" s="3">
        <v>5</v>
      </c>
    </row>
    <row r="226" spans="1:8" s="9" customFormat="1" ht="19.5" customHeight="1">
      <c r="A226" s="10"/>
      <c r="B226" s="61" t="s">
        <v>27</v>
      </c>
      <c r="C226" s="109" t="s">
        <v>31</v>
      </c>
      <c r="D226" s="6" t="s">
        <v>45</v>
      </c>
      <c r="E226" s="6" t="s">
        <v>34</v>
      </c>
      <c r="F226" s="6"/>
      <c r="G226" s="6"/>
      <c r="H226" s="5">
        <f>SUM(H227)</f>
        <v>222</v>
      </c>
    </row>
    <row r="227" spans="1:8" s="9" customFormat="1" ht="19.5" customHeight="1">
      <c r="A227" s="10"/>
      <c r="B227" s="61" t="s">
        <v>28</v>
      </c>
      <c r="C227" s="109" t="s">
        <v>31</v>
      </c>
      <c r="D227" s="6" t="s">
        <v>45</v>
      </c>
      <c r="E227" s="6" t="s">
        <v>45</v>
      </c>
      <c r="F227" s="6"/>
      <c r="G227" s="6"/>
      <c r="H227" s="5">
        <f>SUM(H228)</f>
        <v>222</v>
      </c>
    </row>
    <row r="228" spans="1:8" s="9" customFormat="1" ht="82.5" customHeight="1">
      <c r="A228" s="10"/>
      <c r="B228" s="1" t="s">
        <v>153</v>
      </c>
      <c r="C228" s="110" t="s">
        <v>31</v>
      </c>
      <c r="D228" s="2" t="s">
        <v>45</v>
      </c>
      <c r="E228" s="2" t="s">
        <v>45</v>
      </c>
      <c r="F228" s="2" t="s">
        <v>154</v>
      </c>
      <c r="G228" s="2"/>
      <c r="H228" s="3">
        <f>SUM(H229)</f>
        <v>222</v>
      </c>
    </row>
    <row r="229" spans="1:8" s="9" customFormat="1" ht="96.75" customHeight="1">
      <c r="A229" s="10"/>
      <c r="B229" s="1" t="s">
        <v>280</v>
      </c>
      <c r="C229" s="110" t="s">
        <v>31</v>
      </c>
      <c r="D229" s="2" t="s">
        <v>45</v>
      </c>
      <c r="E229" s="2" t="s">
        <v>45</v>
      </c>
      <c r="F229" s="2" t="s">
        <v>155</v>
      </c>
      <c r="G229" s="2"/>
      <c r="H229" s="3">
        <f>SUM(H230)</f>
        <v>222</v>
      </c>
    </row>
    <row r="230" spans="1:8" s="9" customFormat="1" ht="154.5" customHeight="1">
      <c r="A230" s="10"/>
      <c r="B230" s="1" t="s">
        <v>223</v>
      </c>
      <c r="C230" s="110" t="s">
        <v>31</v>
      </c>
      <c r="D230" s="2" t="s">
        <v>45</v>
      </c>
      <c r="E230" s="2" t="s">
        <v>45</v>
      </c>
      <c r="F230" s="2" t="s">
        <v>222</v>
      </c>
      <c r="G230" s="2"/>
      <c r="H230" s="3">
        <f>SUM(H231)</f>
        <v>222</v>
      </c>
    </row>
    <row r="231" spans="1:8" s="9" customFormat="1" ht="31.5" customHeight="1">
      <c r="A231" s="10"/>
      <c r="B231" s="7" t="s">
        <v>107</v>
      </c>
      <c r="C231" s="110" t="s">
        <v>31</v>
      </c>
      <c r="D231" s="2" t="s">
        <v>45</v>
      </c>
      <c r="E231" s="2" t="s">
        <v>45</v>
      </c>
      <c r="F231" s="2" t="s">
        <v>222</v>
      </c>
      <c r="G231" s="2" t="s">
        <v>108</v>
      </c>
      <c r="H231" s="3">
        <f>SUM('распр.б.а.13'!G231)</f>
        <v>222</v>
      </c>
    </row>
    <row r="232" spans="1:8" s="9" customFormat="1" ht="19.5" customHeight="1">
      <c r="A232" s="10"/>
      <c r="B232" s="63" t="s">
        <v>86</v>
      </c>
      <c r="C232" s="109" t="s">
        <v>31</v>
      </c>
      <c r="D232" s="6" t="s">
        <v>46</v>
      </c>
      <c r="E232" s="6" t="s">
        <v>34</v>
      </c>
      <c r="F232" s="6"/>
      <c r="G232" s="6"/>
      <c r="H232" s="5">
        <f>SUM(H233+H258)</f>
        <v>20738.9</v>
      </c>
    </row>
    <row r="233" spans="1:8" s="9" customFormat="1" ht="19.5" customHeight="1">
      <c r="A233" s="10"/>
      <c r="B233" s="63" t="s">
        <v>5</v>
      </c>
      <c r="C233" s="109" t="s">
        <v>31</v>
      </c>
      <c r="D233" s="6" t="s">
        <v>46</v>
      </c>
      <c r="E233" s="6" t="s">
        <v>33</v>
      </c>
      <c r="F233" s="6"/>
      <c r="G233" s="6"/>
      <c r="H233" s="5">
        <f>SUM(H234+H241)</f>
        <v>19771.9</v>
      </c>
    </row>
    <row r="234" spans="1:8" s="8" customFormat="1" ht="85.5" customHeight="1">
      <c r="A234" s="19"/>
      <c r="B234" s="1" t="s">
        <v>169</v>
      </c>
      <c r="C234" s="110" t="s">
        <v>31</v>
      </c>
      <c r="D234" s="2" t="s">
        <v>46</v>
      </c>
      <c r="E234" s="2" t="s">
        <v>33</v>
      </c>
      <c r="F234" s="2" t="s">
        <v>167</v>
      </c>
      <c r="G234" s="2"/>
      <c r="H234" s="3">
        <f>SUM(H235)</f>
        <v>5873</v>
      </c>
    </row>
    <row r="235" spans="1:8" s="8" customFormat="1" ht="108.75" customHeight="1">
      <c r="A235" s="19"/>
      <c r="B235" s="49" t="s">
        <v>277</v>
      </c>
      <c r="C235" s="110" t="s">
        <v>31</v>
      </c>
      <c r="D235" s="2" t="s">
        <v>46</v>
      </c>
      <c r="E235" s="2" t="s">
        <v>33</v>
      </c>
      <c r="F235" s="2" t="s">
        <v>213</v>
      </c>
      <c r="G235" s="2"/>
      <c r="H235" s="3">
        <f>SUM(H236+H238)</f>
        <v>5873</v>
      </c>
    </row>
    <row r="236" spans="1:8" s="8" customFormat="1" ht="117.75" customHeight="1">
      <c r="A236" s="19"/>
      <c r="B236" s="100" t="s">
        <v>348</v>
      </c>
      <c r="C236" s="110" t="s">
        <v>31</v>
      </c>
      <c r="D236" s="2" t="s">
        <v>46</v>
      </c>
      <c r="E236" s="2" t="s">
        <v>33</v>
      </c>
      <c r="F236" s="2" t="s">
        <v>347</v>
      </c>
      <c r="G236" s="2"/>
      <c r="H236" s="3">
        <f>SUM(H237)</f>
        <v>5000</v>
      </c>
    </row>
    <row r="237" spans="1:8" s="8" customFormat="1" ht="27.75" customHeight="1">
      <c r="A237" s="19"/>
      <c r="B237" s="7" t="s">
        <v>18</v>
      </c>
      <c r="C237" s="110" t="s">
        <v>31</v>
      </c>
      <c r="D237" s="2" t="s">
        <v>46</v>
      </c>
      <c r="E237" s="2" t="s">
        <v>33</v>
      </c>
      <c r="F237" s="2" t="s">
        <v>347</v>
      </c>
      <c r="G237" s="2" t="s">
        <v>139</v>
      </c>
      <c r="H237" s="3">
        <v>5000</v>
      </c>
    </row>
    <row r="238" spans="1:8" s="8" customFormat="1" ht="50.25" customHeight="1">
      <c r="A238" s="19"/>
      <c r="B238" s="7" t="s">
        <v>59</v>
      </c>
      <c r="C238" s="110" t="s">
        <v>31</v>
      </c>
      <c r="D238" s="2" t="s">
        <v>46</v>
      </c>
      <c r="E238" s="2" t="s">
        <v>33</v>
      </c>
      <c r="F238" s="20" t="s">
        <v>275</v>
      </c>
      <c r="G238" s="2"/>
      <c r="H238" s="3">
        <f>SUM(H239)</f>
        <v>873</v>
      </c>
    </row>
    <row r="239" spans="1:8" s="8" customFormat="1" ht="96.75" customHeight="1">
      <c r="A239" s="19"/>
      <c r="B239" s="68" t="s">
        <v>272</v>
      </c>
      <c r="C239" s="110" t="s">
        <v>31</v>
      </c>
      <c r="D239" s="2" t="s">
        <v>46</v>
      </c>
      <c r="E239" s="2" t="s">
        <v>33</v>
      </c>
      <c r="F239" s="2" t="s">
        <v>273</v>
      </c>
      <c r="G239" s="2"/>
      <c r="H239" s="3">
        <f>SUM(H240)</f>
        <v>873</v>
      </c>
    </row>
    <row r="240" spans="1:8" s="8" customFormat="1" ht="19.5" customHeight="1">
      <c r="A240" s="19"/>
      <c r="B240" s="7" t="s">
        <v>18</v>
      </c>
      <c r="C240" s="110" t="s">
        <v>31</v>
      </c>
      <c r="D240" s="2" t="s">
        <v>46</v>
      </c>
      <c r="E240" s="2" t="s">
        <v>33</v>
      </c>
      <c r="F240" s="2" t="s">
        <v>273</v>
      </c>
      <c r="G240" s="2" t="s">
        <v>139</v>
      </c>
      <c r="H240" s="3">
        <f>SUM('распр.б.а.13'!G240)</f>
        <v>873</v>
      </c>
    </row>
    <row r="241" spans="1:8" s="9" customFormat="1" ht="81.75" customHeight="1">
      <c r="A241" s="10"/>
      <c r="B241" s="1" t="s">
        <v>153</v>
      </c>
      <c r="C241" s="110" t="s">
        <v>31</v>
      </c>
      <c r="D241" s="2" t="s">
        <v>46</v>
      </c>
      <c r="E241" s="2" t="s">
        <v>33</v>
      </c>
      <c r="F241" s="2" t="s">
        <v>154</v>
      </c>
      <c r="G241" s="6"/>
      <c r="H241" s="3">
        <f>SUM(H242)</f>
        <v>13898.9</v>
      </c>
    </row>
    <row r="242" spans="1:8" s="9" customFormat="1" ht="81.75" customHeight="1">
      <c r="A242" s="10"/>
      <c r="B242" s="1" t="s">
        <v>278</v>
      </c>
      <c r="C242" s="110" t="s">
        <v>31</v>
      </c>
      <c r="D242" s="2" t="s">
        <v>46</v>
      </c>
      <c r="E242" s="2" t="s">
        <v>33</v>
      </c>
      <c r="F242" s="2" t="s">
        <v>156</v>
      </c>
      <c r="G242" s="2"/>
      <c r="H242" s="3">
        <f>SUM(H243+H246+H249)</f>
        <v>13898.9</v>
      </c>
    </row>
    <row r="243" spans="1:8" s="9" customFormat="1" ht="35.25" customHeight="1">
      <c r="A243" s="10"/>
      <c r="B243" s="49" t="s">
        <v>69</v>
      </c>
      <c r="C243" s="110" t="s">
        <v>31</v>
      </c>
      <c r="D243" s="2" t="s">
        <v>46</v>
      </c>
      <c r="E243" s="2" t="s">
        <v>33</v>
      </c>
      <c r="F243" s="20" t="s">
        <v>157</v>
      </c>
      <c r="G243" s="20" t="s">
        <v>32</v>
      </c>
      <c r="H243" s="3">
        <f>H244</f>
        <v>1207.8</v>
      </c>
    </row>
    <row r="244" spans="1:8" s="9" customFormat="1" ht="66.75" customHeight="1">
      <c r="A244" s="10"/>
      <c r="B244" s="49" t="s">
        <v>297</v>
      </c>
      <c r="C244" s="110" t="s">
        <v>31</v>
      </c>
      <c r="D244" s="2" t="s">
        <v>46</v>
      </c>
      <c r="E244" s="2" t="s">
        <v>33</v>
      </c>
      <c r="F244" s="20" t="s">
        <v>158</v>
      </c>
      <c r="G244" s="20"/>
      <c r="H244" s="3">
        <f>SUM(H245)</f>
        <v>1207.8</v>
      </c>
    </row>
    <row r="245" spans="1:8" s="9" customFormat="1" ht="21.75" customHeight="1">
      <c r="A245" s="10"/>
      <c r="B245" s="49" t="s">
        <v>159</v>
      </c>
      <c r="C245" s="110" t="s">
        <v>31</v>
      </c>
      <c r="D245" s="2" t="s">
        <v>46</v>
      </c>
      <c r="E245" s="2" t="s">
        <v>33</v>
      </c>
      <c r="F245" s="20" t="s">
        <v>158</v>
      </c>
      <c r="G245" s="20" t="s">
        <v>160</v>
      </c>
      <c r="H245" s="3">
        <f>SUM('распр.б.а.13'!G245)</f>
        <v>1207.8</v>
      </c>
    </row>
    <row r="246" spans="1:8" s="9" customFormat="1" ht="19.5" customHeight="1">
      <c r="A246" s="10"/>
      <c r="B246" s="7" t="s">
        <v>87</v>
      </c>
      <c r="C246" s="110" t="s">
        <v>31</v>
      </c>
      <c r="D246" s="2" t="s">
        <v>46</v>
      </c>
      <c r="E246" s="2" t="s">
        <v>33</v>
      </c>
      <c r="F246" s="20" t="s">
        <v>162</v>
      </c>
      <c r="G246" s="20"/>
      <c r="H246" s="3">
        <f>SUM(H247)</f>
        <v>11242.1</v>
      </c>
    </row>
    <row r="247" spans="1:8" s="9" customFormat="1" ht="65.25" customHeight="1">
      <c r="A247" s="10"/>
      <c r="B247" s="49" t="s">
        <v>298</v>
      </c>
      <c r="C247" s="110" t="s">
        <v>31</v>
      </c>
      <c r="D247" s="2" t="s">
        <v>46</v>
      </c>
      <c r="E247" s="2" t="s">
        <v>33</v>
      </c>
      <c r="F247" s="20" t="s">
        <v>163</v>
      </c>
      <c r="G247" s="20"/>
      <c r="H247" s="3">
        <f>SUM(H248)</f>
        <v>11242.1</v>
      </c>
    </row>
    <row r="248" spans="1:8" s="9" customFormat="1" ht="17.25" customHeight="1">
      <c r="A248" s="10"/>
      <c r="B248" s="49" t="s">
        <v>159</v>
      </c>
      <c r="C248" s="110" t="s">
        <v>31</v>
      </c>
      <c r="D248" s="2" t="s">
        <v>46</v>
      </c>
      <c r="E248" s="2" t="s">
        <v>33</v>
      </c>
      <c r="F248" s="20" t="s">
        <v>163</v>
      </c>
      <c r="G248" s="20" t="s">
        <v>160</v>
      </c>
      <c r="H248" s="3">
        <f>SUM('распр.б.а.13'!G248)</f>
        <v>11242.1</v>
      </c>
    </row>
    <row r="249" spans="1:8" s="9" customFormat="1" ht="19.5" customHeight="1">
      <c r="A249" s="10"/>
      <c r="B249" s="7" t="s">
        <v>209</v>
      </c>
      <c r="C249" s="110" t="s">
        <v>31</v>
      </c>
      <c r="D249" s="2" t="s">
        <v>46</v>
      </c>
      <c r="E249" s="2" t="s">
        <v>33</v>
      </c>
      <c r="F249" s="20" t="s">
        <v>207</v>
      </c>
      <c r="G249" s="20"/>
      <c r="H249" s="3">
        <f>SUM(H250)</f>
        <v>1449</v>
      </c>
    </row>
    <row r="250" spans="1:8" s="9" customFormat="1" ht="62.25" customHeight="1">
      <c r="A250" s="10"/>
      <c r="B250" s="49" t="s">
        <v>316</v>
      </c>
      <c r="C250" s="110" t="s">
        <v>31</v>
      </c>
      <c r="D250" s="2" t="s">
        <v>46</v>
      </c>
      <c r="E250" s="2" t="s">
        <v>33</v>
      </c>
      <c r="F250" s="20" t="s">
        <v>208</v>
      </c>
      <c r="G250" s="20"/>
      <c r="H250" s="3">
        <f>SUM(H251)</f>
        <v>1449</v>
      </c>
    </row>
    <row r="251" spans="1:8" s="9" customFormat="1" ht="17.25" customHeight="1">
      <c r="A251" s="10"/>
      <c r="B251" s="49" t="s">
        <v>159</v>
      </c>
      <c r="C251" s="110" t="s">
        <v>31</v>
      </c>
      <c r="D251" s="2" t="s">
        <v>46</v>
      </c>
      <c r="E251" s="2" t="s">
        <v>33</v>
      </c>
      <c r="F251" s="20" t="s">
        <v>208</v>
      </c>
      <c r="G251" s="20" t="s">
        <v>160</v>
      </c>
      <c r="H251" s="3">
        <f>SUM('распр.б.а.13'!G251)</f>
        <v>1449</v>
      </c>
    </row>
    <row r="252" spans="1:8" s="8" customFormat="1" ht="114" customHeight="1" hidden="1">
      <c r="A252" s="19"/>
      <c r="B252" s="69" t="s">
        <v>165</v>
      </c>
      <c r="C252" s="110" t="s">
        <v>31</v>
      </c>
      <c r="D252" s="2" t="s">
        <v>46</v>
      </c>
      <c r="E252" s="2" t="s">
        <v>33</v>
      </c>
      <c r="F252" s="20" t="s">
        <v>161</v>
      </c>
      <c r="G252" s="20"/>
      <c r="H252" s="3">
        <f>H253</f>
        <v>0</v>
      </c>
    </row>
    <row r="253" spans="1:8" s="8" customFormat="1" ht="21" customHeight="1" hidden="1">
      <c r="A253" s="19"/>
      <c r="B253" s="49" t="s">
        <v>159</v>
      </c>
      <c r="C253" s="110" t="s">
        <v>31</v>
      </c>
      <c r="D253" s="2" t="s">
        <v>46</v>
      </c>
      <c r="E253" s="2" t="s">
        <v>33</v>
      </c>
      <c r="F253" s="20" t="s">
        <v>161</v>
      </c>
      <c r="G253" s="20" t="s">
        <v>160</v>
      </c>
      <c r="H253" s="3"/>
    </row>
    <row r="254" spans="1:8" s="8" customFormat="1" ht="114.75" customHeight="1" hidden="1">
      <c r="A254" s="19"/>
      <c r="B254" s="69" t="s">
        <v>166</v>
      </c>
      <c r="C254" s="110" t="s">
        <v>31</v>
      </c>
      <c r="D254" s="2" t="s">
        <v>46</v>
      </c>
      <c r="E254" s="2" t="s">
        <v>33</v>
      </c>
      <c r="F254" s="20" t="s">
        <v>161</v>
      </c>
      <c r="G254" s="20"/>
      <c r="H254" s="3">
        <f>H255</f>
        <v>0</v>
      </c>
    </row>
    <row r="255" spans="1:8" s="8" customFormat="1" ht="21" customHeight="1" hidden="1">
      <c r="A255" s="19"/>
      <c r="B255" s="49" t="s">
        <v>159</v>
      </c>
      <c r="C255" s="110" t="s">
        <v>31</v>
      </c>
      <c r="D255" s="2" t="s">
        <v>46</v>
      </c>
      <c r="E255" s="2" t="s">
        <v>33</v>
      </c>
      <c r="F255" s="20" t="s">
        <v>161</v>
      </c>
      <c r="G255" s="20" t="s">
        <v>160</v>
      </c>
      <c r="H255" s="3"/>
    </row>
    <row r="256" spans="1:8" s="8" customFormat="1" ht="68.25" customHeight="1" hidden="1">
      <c r="A256" s="19"/>
      <c r="B256" s="1" t="s">
        <v>98</v>
      </c>
      <c r="C256" s="110" t="s">
        <v>31</v>
      </c>
      <c r="D256" s="2" t="s">
        <v>46</v>
      </c>
      <c r="E256" s="2" t="s">
        <v>33</v>
      </c>
      <c r="F256" s="20" t="s">
        <v>164</v>
      </c>
      <c r="G256" s="20"/>
      <c r="H256" s="3">
        <f>SUM(H257)</f>
        <v>0</v>
      </c>
    </row>
    <row r="257" spans="1:8" s="8" customFormat="1" ht="20.25" customHeight="1" hidden="1">
      <c r="A257" s="19"/>
      <c r="B257" s="49" t="s">
        <v>159</v>
      </c>
      <c r="C257" s="110" t="s">
        <v>31</v>
      </c>
      <c r="D257" s="2" t="s">
        <v>46</v>
      </c>
      <c r="E257" s="2" t="s">
        <v>33</v>
      </c>
      <c r="F257" s="20" t="s">
        <v>164</v>
      </c>
      <c r="G257" s="20" t="s">
        <v>160</v>
      </c>
      <c r="H257" s="3"/>
    </row>
    <row r="258" spans="1:8" s="8" customFormat="1" ht="20.25" customHeight="1">
      <c r="A258" s="19"/>
      <c r="B258" s="111" t="s">
        <v>318</v>
      </c>
      <c r="C258" s="110" t="s">
        <v>31</v>
      </c>
      <c r="D258" s="112" t="s">
        <v>46</v>
      </c>
      <c r="E258" s="112" t="s">
        <v>36</v>
      </c>
      <c r="F258" s="112"/>
      <c r="G258" s="20"/>
      <c r="H258" s="3">
        <f>SUM(H259)</f>
        <v>967</v>
      </c>
    </row>
    <row r="259" spans="1:8" s="8" customFormat="1" ht="30.75" customHeight="1">
      <c r="A259" s="19"/>
      <c r="B259" s="113" t="s">
        <v>103</v>
      </c>
      <c r="C259" s="110" t="s">
        <v>31</v>
      </c>
      <c r="D259" s="114" t="s">
        <v>46</v>
      </c>
      <c r="E259" s="114" t="s">
        <v>36</v>
      </c>
      <c r="F259" s="114" t="s">
        <v>51</v>
      </c>
      <c r="G259" s="20"/>
      <c r="H259" s="3">
        <f>SUM(H260)</f>
        <v>967</v>
      </c>
    </row>
    <row r="260" spans="1:8" s="8" customFormat="1" ht="51.75" customHeight="1">
      <c r="A260" s="19"/>
      <c r="B260" s="113" t="s">
        <v>126</v>
      </c>
      <c r="C260" s="110" t="s">
        <v>31</v>
      </c>
      <c r="D260" s="114" t="s">
        <v>46</v>
      </c>
      <c r="E260" s="114" t="s">
        <v>36</v>
      </c>
      <c r="F260" s="114" t="s">
        <v>52</v>
      </c>
      <c r="G260" s="20"/>
      <c r="H260" s="3">
        <f>SUM(H261)</f>
        <v>967</v>
      </c>
    </row>
    <row r="261" spans="1:8" s="8" customFormat="1" ht="34.5" customHeight="1">
      <c r="A261" s="19"/>
      <c r="B261" s="64" t="s">
        <v>319</v>
      </c>
      <c r="C261" s="110" t="s">
        <v>31</v>
      </c>
      <c r="D261" s="2" t="s">
        <v>46</v>
      </c>
      <c r="E261" s="2" t="s">
        <v>36</v>
      </c>
      <c r="F261" s="20" t="s">
        <v>320</v>
      </c>
      <c r="G261" s="20"/>
      <c r="H261" s="3">
        <f>SUM(H262)</f>
        <v>967</v>
      </c>
    </row>
    <row r="262" spans="1:8" s="8" customFormat="1" ht="20.25" customHeight="1">
      <c r="A262" s="19"/>
      <c r="B262" s="49" t="s">
        <v>159</v>
      </c>
      <c r="C262" s="110" t="s">
        <v>31</v>
      </c>
      <c r="D262" s="2" t="s">
        <v>46</v>
      </c>
      <c r="E262" s="2" t="s">
        <v>36</v>
      </c>
      <c r="F262" s="20" t="s">
        <v>320</v>
      </c>
      <c r="G262" s="20" t="s">
        <v>160</v>
      </c>
      <c r="H262" s="3">
        <v>967</v>
      </c>
    </row>
    <row r="263" spans="1:8" s="27" customFormat="1" ht="19.5" customHeight="1">
      <c r="A263" s="10"/>
      <c r="B263" s="63" t="s">
        <v>68</v>
      </c>
      <c r="C263" s="109" t="s">
        <v>31</v>
      </c>
      <c r="D263" s="6" t="s">
        <v>41</v>
      </c>
      <c r="E263" s="6" t="s">
        <v>34</v>
      </c>
      <c r="F263" s="6"/>
      <c r="G263" s="6"/>
      <c r="H263" s="5">
        <f>SUM(H264+H269)</f>
        <v>4306.7</v>
      </c>
    </row>
    <row r="264" spans="1:8" s="27" customFormat="1" ht="19.5" customHeight="1">
      <c r="A264" s="10"/>
      <c r="B264" s="63" t="s">
        <v>3</v>
      </c>
      <c r="C264" s="109" t="s">
        <v>31</v>
      </c>
      <c r="D264" s="6" t="s">
        <v>41</v>
      </c>
      <c r="E264" s="6" t="s">
        <v>33</v>
      </c>
      <c r="F264" s="6"/>
      <c r="G264" s="6"/>
      <c r="H264" s="5">
        <f>SUM(H265)</f>
        <v>333.9</v>
      </c>
    </row>
    <row r="265" spans="1:8" ht="37.5" customHeight="1">
      <c r="A265" s="19"/>
      <c r="B265" s="7" t="s">
        <v>103</v>
      </c>
      <c r="C265" s="110" t="s">
        <v>31</v>
      </c>
      <c r="D265" s="2" t="s">
        <v>41</v>
      </c>
      <c r="E265" s="2" t="s">
        <v>33</v>
      </c>
      <c r="F265" s="2" t="s">
        <v>51</v>
      </c>
      <c r="G265" s="2"/>
      <c r="H265" s="3">
        <f>SUM(H266)</f>
        <v>333.9</v>
      </c>
    </row>
    <row r="266" spans="1:8" ht="48.75" customHeight="1">
      <c r="A266" s="19"/>
      <c r="B266" s="7" t="s">
        <v>126</v>
      </c>
      <c r="C266" s="110" t="s">
        <v>31</v>
      </c>
      <c r="D266" s="20" t="s">
        <v>41</v>
      </c>
      <c r="E266" s="20" t="s">
        <v>33</v>
      </c>
      <c r="F266" s="20" t="s">
        <v>52</v>
      </c>
      <c r="G266" s="20"/>
      <c r="H266" s="3">
        <f>SUM(H267)</f>
        <v>333.9</v>
      </c>
    </row>
    <row r="267" spans="1:8" ht="19.5" customHeight="1">
      <c r="A267" s="19"/>
      <c r="B267" s="7" t="s">
        <v>172</v>
      </c>
      <c r="C267" s="110" t="s">
        <v>31</v>
      </c>
      <c r="D267" s="2" t="s">
        <v>41</v>
      </c>
      <c r="E267" s="2" t="s">
        <v>33</v>
      </c>
      <c r="F267" s="2" t="s">
        <v>315</v>
      </c>
      <c r="G267" s="6"/>
      <c r="H267" s="3">
        <f>SUM(H268)</f>
        <v>333.9</v>
      </c>
    </row>
    <row r="268" spans="1:8" ht="30" customHeight="1">
      <c r="A268" s="19"/>
      <c r="B268" s="7" t="s">
        <v>170</v>
      </c>
      <c r="C268" s="110" t="s">
        <v>31</v>
      </c>
      <c r="D268" s="2" t="s">
        <v>41</v>
      </c>
      <c r="E268" s="2" t="s">
        <v>33</v>
      </c>
      <c r="F268" s="2" t="s">
        <v>315</v>
      </c>
      <c r="G268" s="2" t="s">
        <v>171</v>
      </c>
      <c r="H268" s="3">
        <v>333.9</v>
      </c>
    </row>
    <row r="269" spans="1:8" s="27" customFormat="1" ht="19.5" customHeight="1">
      <c r="A269" s="10"/>
      <c r="B269" s="63" t="s">
        <v>1</v>
      </c>
      <c r="C269" s="109" t="s">
        <v>31</v>
      </c>
      <c r="D269" s="6" t="s">
        <v>41</v>
      </c>
      <c r="E269" s="6" t="s">
        <v>35</v>
      </c>
      <c r="F269" s="6"/>
      <c r="G269" s="6"/>
      <c r="H269" s="5">
        <f>SUM(H270+H277+H288)</f>
        <v>3972.8</v>
      </c>
    </row>
    <row r="270" spans="1:8" ht="85.5" customHeight="1">
      <c r="A270" s="19"/>
      <c r="B270" s="1" t="s">
        <v>169</v>
      </c>
      <c r="C270" s="110" t="s">
        <v>31</v>
      </c>
      <c r="D270" s="2" t="s">
        <v>41</v>
      </c>
      <c r="E270" s="2" t="s">
        <v>35</v>
      </c>
      <c r="F270" s="2" t="s">
        <v>167</v>
      </c>
      <c r="G270" s="2"/>
      <c r="H270" s="3">
        <f>SUM(H271)</f>
        <v>1062.5</v>
      </c>
    </row>
    <row r="271" spans="1:8" ht="134.25" customHeight="1">
      <c r="A271" s="19"/>
      <c r="B271" s="50" t="s">
        <v>276</v>
      </c>
      <c r="C271" s="110" t="s">
        <v>31</v>
      </c>
      <c r="D271" s="2" t="s">
        <v>41</v>
      </c>
      <c r="E271" s="2" t="s">
        <v>35</v>
      </c>
      <c r="F271" s="2" t="s">
        <v>168</v>
      </c>
      <c r="G271" s="2"/>
      <c r="H271" s="3">
        <f>SUM(H272+H274)</f>
        <v>1062.5</v>
      </c>
    </row>
    <row r="272" spans="1:8" ht="115.5" customHeight="1" hidden="1">
      <c r="A272" s="19"/>
      <c r="B272" s="69" t="s">
        <v>176</v>
      </c>
      <c r="C272" s="110" t="s">
        <v>31</v>
      </c>
      <c r="D272" s="20" t="s">
        <v>41</v>
      </c>
      <c r="E272" s="20" t="s">
        <v>35</v>
      </c>
      <c r="F272" s="20" t="s">
        <v>177</v>
      </c>
      <c r="G272" s="20"/>
      <c r="H272" s="3">
        <f>SUM(H273)</f>
        <v>0</v>
      </c>
    </row>
    <row r="273" spans="1:8" ht="30.75" customHeight="1" hidden="1">
      <c r="A273" s="19"/>
      <c r="B273" s="7" t="s">
        <v>173</v>
      </c>
      <c r="C273" s="110" t="s">
        <v>31</v>
      </c>
      <c r="D273" s="20" t="s">
        <v>41</v>
      </c>
      <c r="E273" s="20" t="s">
        <v>35</v>
      </c>
      <c r="F273" s="20" t="s">
        <v>177</v>
      </c>
      <c r="G273" s="20" t="s">
        <v>174</v>
      </c>
      <c r="H273" s="3"/>
    </row>
    <row r="274" spans="1:8" ht="49.5" customHeight="1">
      <c r="A274" s="19"/>
      <c r="B274" s="7" t="s">
        <v>59</v>
      </c>
      <c r="C274" s="110" t="s">
        <v>31</v>
      </c>
      <c r="D274" s="20" t="s">
        <v>41</v>
      </c>
      <c r="E274" s="20" t="s">
        <v>35</v>
      </c>
      <c r="F274" s="20" t="s">
        <v>178</v>
      </c>
      <c r="G274" s="20"/>
      <c r="H274" s="3">
        <f>SUM(H275)</f>
        <v>1062.5</v>
      </c>
    </row>
    <row r="275" spans="1:8" ht="113.25" customHeight="1">
      <c r="A275" s="19"/>
      <c r="B275" s="55" t="s">
        <v>274</v>
      </c>
      <c r="C275" s="110" t="s">
        <v>31</v>
      </c>
      <c r="D275" s="20" t="s">
        <v>41</v>
      </c>
      <c r="E275" s="20" t="s">
        <v>35</v>
      </c>
      <c r="F275" s="20" t="s">
        <v>175</v>
      </c>
      <c r="G275" s="20"/>
      <c r="H275" s="3">
        <f>SUM(H276)</f>
        <v>1062.5</v>
      </c>
    </row>
    <row r="276" spans="1:8" ht="40.5" customHeight="1">
      <c r="A276" s="19"/>
      <c r="B276" s="7" t="s">
        <v>173</v>
      </c>
      <c r="C276" s="110" t="s">
        <v>31</v>
      </c>
      <c r="D276" s="20" t="s">
        <v>41</v>
      </c>
      <c r="E276" s="20" t="s">
        <v>35</v>
      </c>
      <c r="F276" s="20" t="s">
        <v>175</v>
      </c>
      <c r="G276" s="20" t="s">
        <v>174</v>
      </c>
      <c r="H276" s="3">
        <f>SUM('распр.б.а.13'!G276)</f>
        <v>1062.5</v>
      </c>
    </row>
    <row r="277" spans="1:8" ht="69.75" customHeight="1">
      <c r="A277" s="19"/>
      <c r="B277" s="1" t="s">
        <v>179</v>
      </c>
      <c r="C277" s="110" t="s">
        <v>31</v>
      </c>
      <c r="D277" s="20" t="s">
        <v>41</v>
      </c>
      <c r="E277" s="20" t="s">
        <v>35</v>
      </c>
      <c r="F277" s="20" t="s">
        <v>180</v>
      </c>
      <c r="G277" s="20"/>
      <c r="H277" s="3">
        <f>SUM(H278+H284)</f>
        <v>2567</v>
      </c>
    </row>
    <row r="278" spans="1:8" ht="84.75" customHeight="1">
      <c r="A278" s="19"/>
      <c r="B278" s="1" t="s">
        <v>184</v>
      </c>
      <c r="C278" s="110" t="s">
        <v>31</v>
      </c>
      <c r="D278" s="20" t="s">
        <v>41</v>
      </c>
      <c r="E278" s="20" t="s">
        <v>35</v>
      </c>
      <c r="F278" s="20" t="s">
        <v>181</v>
      </c>
      <c r="G278" s="20"/>
      <c r="H278" s="3">
        <f>SUM(H279+H281)</f>
        <v>2484.5</v>
      </c>
    </row>
    <row r="279" spans="1:8" ht="30.75" customHeight="1">
      <c r="A279" s="19"/>
      <c r="B279" s="1" t="s">
        <v>95</v>
      </c>
      <c r="C279" s="110" t="s">
        <v>31</v>
      </c>
      <c r="D279" s="20" t="s">
        <v>41</v>
      </c>
      <c r="E279" s="20" t="s">
        <v>35</v>
      </c>
      <c r="F279" s="20" t="s">
        <v>185</v>
      </c>
      <c r="G279" s="20"/>
      <c r="H279" s="3">
        <f>SUM(H280)</f>
        <v>2122.5</v>
      </c>
    </row>
    <row r="280" spans="1:8" ht="30.75" customHeight="1">
      <c r="A280" s="19"/>
      <c r="B280" s="7" t="s">
        <v>173</v>
      </c>
      <c r="C280" s="110" t="s">
        <v>31</v>
      </c>
      <c r="D280" s="20" t="s">
        <v>41</v>
      </c>
      <c r="E280" s="20" t="s">
        <v>35</v>
      </c>
      <c r="F280" s="20" t="s">
        <v>185</v>
      </c>
      <c r="G280" s="20" t="s">
        <v>174</v>
      </c>
      <c r="H280" s="3">
        <f>SUM('распр.б.а.13'!G280)</f>
        <v>2122.5</v>
      </c>
    </row>
    <row r="281" spans="1:8" ht="48.75" customHeight="1">
      <c r="A281" s="19"/>
      <c r="B281" s="7" t="s">
        <v>59</v>
      </c>
      <c r="C281" s="110" t="s">
        <v>31</v>
      </c>
      <c r="D281" s="20" t="s">
        <v>41</v>
      </c>
      <c r="E281" s="20" t="s">
        <v>35</v>
      </c>
      <c r="F281" s="20" t="s">
        <v>183</v>
      </c>
      <c r="G281" s="20"/>
      <c r="H281" s="3">
        <f>SUM(H282)</f>
        <v>362</v>
      </c>
    </row>
    <row r="282" spans="1:8" ht="47.25" customHeight="1">
      <c r="A282" s="19"/>
      <c r="B282" s="7" t="s">
        <v>294</v>
      </c>
      <c r="C282" s="110" t="s">
        <v>31</v>
      </c>
      <c r="D282" s="2" t="s">
        <v>41</v>
      </c>
      <c r="E282" s="2" t="s">
        <v>35</v>
      </c>
      <c r="F282" s="2" t="s">
        <v>182</v>
      </c>
      <c r="G282" s="2"/>
      <c r="H282" s="3">
        <f>SUM(H283)</f>
        <v>362</v>
      </c>
    </row>
    <row r="283" spans="1:8" ht="40.5" customHeight="1">
      <c r="A283" s="19"/>
      <c r="B283" s="7" t="s">
        <v>173</v>
      </c>
      <c r="C283" s="110" t="s">
        <v>31</v>
      </c>
      <c r="D283" s="2" t="s">
        <v>41</v>
      </c>
      <c r="E283" s="2" t="s">
        <v>35</v>
      </c>
      <c r="F283" s="2" t="s">
        <v>182</v>
      </c>
      <c r="G283" s="2" t="s">
        <v>174</v>
      </c>
      <c r="H283" s="3">
        <f>SUM('распр.б.а.13'!G283)</f>
        <v>362</v>
      </c>
    </row>
    <row r="284" spans="1:8" ht="129.75" customHeight="1">
      <c r="A284" s="19"/>
      <c r="B284" s="7" t="s">
        <v>186</v>
      </c>
      <c r="C284" s="110" t="s">
        <v>31</v>
      </c>
      <c r="D284" s="2" t="s">
        <v>41</v>
      </c>
      <c r="E284" s="2" t="s">
        <v>35</v>
      </c>
      <c r="F284" s="2" t="s">
        <v>187</v>
      </c>
      <c r="G284" s="2"/>
      <c r="H284" s="3">
        <f>SUM(H285)</f>
        <v>82.5</v>
      </c>
    </row>
    <row r="285" spans="1:8" ht="52.5" customHeight="1">
      <c r="A285" s="19"/>
      <c r="B285" s="7" t="s">
        <v>59</v>
      </c>
      <c r="C285" s="110" t="s">
        <v>31</v>
      </c>
      <c r="D285" s="2" t="s">
        <v>41</v>
      </c>
      <c r="E285" s="2" t="s">
        <v>35</v>
      </c>
      <c r="F285" s="2" t="s">
        <v>189</v>
      </c>
      <c r="G285" s="2"/>
      <c r="H285" s="3">
        <f>SUM(H286)</f>
        <v>82.5</v>
      </c>
    </row>
    <row r="286" spans="1:8" ht="99.75" customHeight="1">
      <c r="A286" s="19"/>
      <c r="B286" s="7" t="s">
        <v>295</v>
      </c>
      <c r="C286" s="110" t="s">
        <v>31</v>
      </c>
      <c r="D286" s="2" t="s">
        <v>41</v>
      </c>
      <c r="E286" s="2" t="s">
        <v>35</v>
      </c>
      <c r="F286" s="2" t="s">
        <v>188</v>
      </c>
      <c r="G286" s="2"/>
      <c r="H286" s="3">
        <f>SUM(H287)</f>
        <v>82.5</v>
      </c>
    </row>
    <row r="287" spans="1:8" ht="39" customHeight="1">
      <c r="A287" s="19"/>
      <c r="B287" s="7" t="s">
        <v>173</v>
      </c>
      <c r="C287" s="110" t="s">
        <v>31</v>
      </c>
      <c r="D287" s="2" t="s">
        <v>41</v>
      </c>
      <c r="E287" s="2" t="s">
        <v>35</v>
      </c>
      <c r="F287" s="2" t="s">
        <v>188</v>
      </c>
      <c r="G287" s="2" t="s">
        <v>174</v>
      </c>
      <c r="H287" s="3">
        <f>SUM('распр.б.а.13'!G287)</f>
        <v>82.5</v>
      </c>
    </row>
    <row r="288" spans="1:8" ht="30.75" customHeight="1">
      <c r="A288" s="19"/>
      <c r="B288" s="1" t="s">
        <v>193</v>
      </c>
      <c r="C288" s="110" t="s">
        <v>31</v>
      </c>
      <c r="D288" s="2" t="s">
        <v>41</v>
      </c>
      <c r="E288" s="2" t="s">
        <v>35</v>
      </c>
      <c r="F288" s="2" t="s">
        <v>194</v>
      </c>
      <c r="G288" s="2"/>
      <c r="H288" s="3">
        <f>SUM(H289+H291+H293)</f>
        <v>343.3</v>
      </c>
    </row>
    <row r="289" spans="1:8" ht="64.5" customHeight="1">
      <c r="A289" s="19"/>
      <c r="B289" s="1" t="s">
        <v>226</v>
      </c>
      <c r="C289" s="110" t="s">
        <v>31</v>
      </c>
      <c r="D289" s="2" t="s">
        <v>41</v>
      </c>
      <c r="E289" s="2" t="s">
        <v>35</v>
      </c>
      <c r="F289" s="2" t="s">
        <v>227</v>
      </c>
      <c r="G289" s="2"/>
      <c r="H289" s="3">
        <f>SUM(H290)</f>
        <v>98.5</v>
      </c>
    </row>
    <row r="290" spans="1:8" ht="39" customHeight="1">
      <c r="A290" s="19"/>
      <c r="B290" s="7" t="s">
        <v>107</v>
      </c>
      <c r="C290" s="110" t="s">
        <v>31</v>
      </c>
      <c r="D290" s="2" t="s">
        <v>41</v>
      </c>
      <c r="E290" s="2" t="s">
        <v>35</v>
      </c>
      <c r="F290" s="2" t="s">
        <v>227</v>
      </c>
      <c r="G290" s="2" t="s">
        <v>108</v>
      </c>
      <c r="H290" s="3">
        <v>98.5</v>
      </c>
    </row>
    <row r="291" spans="1:8" ht="76.5" customHeight="1">
      <c r="A291" s="19"/>
      <c r="B291" s="1" t="s">
        <v>228</v>
      </c>
      <c r="C291" s="110" t="s">
        <v>31</v>
      </c>
      <c r="D291" s="2" t="s">
        <v>41</v>
      </c>
      <c r="E291" s="2" t="s">
        <v>35</v>
      </c>
      <c r="F291" s="2" t="s">
        <v>229</v>
      </c>
      <c r="G291" s="2"/>
      <c r="H291" s="3">
        <f>SUM(H292)</f>
        <v>123.8</v>
      </c>
    </row>
    <row r="292" spans="1:8" ht="39" customHeight="1">
      <c r="A292" s="19"/>
      <c r="B292" s="7" t="s">
        <v>107</v>
      </c>
      <c r="C292" s="110" t="s">
        <v>31</v>
      </c>
      <c r="D292" s="2" t="s">
        <v>41</v>
      </c>
      <c r="E292" s="2" t="s">
        <v>35</v>
      </c>
      <c r="F292" s="2" t="s">
        <v>229</v>
      </c>
      <c r="G292" s="2" t="s">
        <v>108</v>
      </c>
      <c r="H292" s="3">
        <v>123.8</v>
      </c>
    </row>
    <row r="293" spans="1:8" ht="59.25" customHeight="1">
      <c r="A293" s="19"/>
      <c r="B293" s="1" t="s">
        <v>231</v>
      </c>
      <c r="C293" s="110" t="s">
        <v>31</v>
      </c>
      <c r="D293" s="2" t="s">
        <v>41</v>
      </c>
      <c r="E293" s="2" t="s">
        <v>35</v>
      </c>
      <c r="F293" s="2" t="s">
        <v>230</v>
      </c>
      <c r="G293" s="2"/>
      <c r="H293" s="3">
        <f>SUM(H294)</f>
        <v>121</v>
      </c>
    </row>
    <row r="294" spans="1:8" ht="39" customHeight="1">
      <c r="A294" s="19"/>
      <c r="B294" s="7" t="s">
        <v>107</v>
      </c>
      <c r="C294" s="110" t="s">
        <v>31</v>
      </c>
      <c r="D294" s="2" t="s">
        <v>41</v>
      </c>
      <c r="E294" s="2" t="s">
        <v>35</v>
      </c>
      <c r="F294" s="2" t="s">
        <v>230</v>
      </c>
      <c r="G294" s="2" t="s">
        <v>108</v>
      </c>
      <c r="H294" s="3">
        <v>121</v>
      </c>
    </row>
    <row r="295" spans="1:8" ht="30.75" customHeight="1" hidden="1">
      <c r="A295" s="19"/>
      <c r="B295" s="7" t="s">
        <v>13</v>
      </c>
      <c r="C295" s="110" t="s">
        <v>31</v>
      </c>
      <c r="D295" s="2" t="s">
        <v>41</v>
      </c>
      <c r="E295" s="2" t="s">
        <v>35</v>
      </c>
      <c r="F295" s="2" t="s">
        <v>62</v>
      </c>
      <c r="G295" s="20"/>
      <c r="H295" s="3">
        <f>SUM(H296)</f>
        <v>0</v>
      </c>
    </row>
    <row r="296" spans="1:8" ht="30.75" customHeight="1" hidden="1">
      <c r="A296" s="19"/>
      <c r="B296" s="7" t="s">
        <v>63</v>
      </c>
      <c r="C296" s="110" t="s">
        <v>31</v>
      </c>
      <c r="D296" s="2" t="s">
        <v>41</v>
      </c>
      <c r="E296" s="2" t="s">
        <v>35</v>
      </c>
      <c r="F296" s="2" t="s">
        <v>64</v>
      </c>
      <c r="G296" s="20"/>
      <c r="H296" s="3">
        <f>SUM(H297)</f>
        <v>0</v>
      </c>
    </row>
    <row r="297" spans="1:8" ht="30.75" customHeight="1" hidden="1">
      <c r="A297" s="19"/>
      <c r="B297" s="70" t="s">
        <v>88</v>
      </c>
      <c r="C297" s="110" t="s">
        <v>31</v>
      </c>
      <c r="D297" s="2" t="s">
        <v>41</v>
      </c>
      <c r="E297" s="2" t="s">
        <v>35</v>
      </c>
      <c r="F297" s="2" t="s">
        <v>64</v>
      </c>
      <c r="G297" s="20" t="s">
        <v>89</v>
      </c>
      <c r="H297" s="3">
        <v>0</v>
      </c>
    </row>
    <row r="298" spans="1:8" s="27" customFormat="1" ht="19.5" customHeight="1">
      <c r="A298" s="10"/>
      <c r="B298" s="63" t="s">
        <v>4</v>
      </c>
      <c r="C298" s="109" t="s">
        <v>31</v>
      </c>
      <c r="D298" s="6" t="s">
        <v>37</v>
      </c>
      <c r="E298" s="6" t="s">
        <v>34</v>
      </c>
      <c r="F298" s="6"/>
      <c r="G298" s="6"/>
      <c r="H298" s="5">
        <f>SUM(H299)</f>
        <v>5528.5</v>
      </c>
    </row>
    <row r="299" spans="1:8" s="27" customFormat="1" ht="19.5" customHeight="1">
      <c r="A299" s="10"/>
      <c r="B299" s="63" t="s">
        <v>90</v>
      </c>
      <c r="C299" s="109" t="s">
        <v>31</v>
      </c>
      <c r="D299" s="6" t="s">
        <v>37</v>
      </c>
      <c r="E299" s="6" t="s">
        <v>33</v>
      </c>
      <c r="F299" s="6"/>
      <c r="G299" s="6"/>
      <c r="H299" s="5">
        <f>SUM(H300)</f>
        <v>5528.5</v>
      </c>
    </row>
    <row r="300" spans="1:8" ht="83.25" customHeight="1">
      <c r="A300" s="19"/>
      <c r="B300" s="1" t="s">
        <v>153</v>
      </c>
      <c r="C300" s="110" t="s">
        <v>31</v>
      </c>
      <c r="D300" s="2" t="s">
        <v>37</v>
      </c>
      <c r="E300" s="2" t="s">
        <v>33</v>
      </c>
      <c r="F300" s="2" t="s">
        <v>154</v>
      </c>
      <c r="G300" s="2"/>
      <c r="H300" s="3">
        <f>SUM(H301)</f>
        <v>5528.5</v>
      </c>
    </row>
    <row r="301" spans="1:8" ht="101.25" customHeight="1">
      <c r="A301" s="19"/>
      <c r="B301" s="1" t="s">
        <v>279</v>
      </c>
      <c r="C301" s="110" t="s">
        <v>31</v>
      </c>
      <c r="D301" s="2" t="s">
        <v>37</v>
      </c>
      <c r="E301" s="2" t="s">
        <v>33</v>
      </c>
      <c r="F301" s="2" t="s">
        <v>190</v>
      </c>
      <c r="G301" s="2"/>
      <c r="H301" s="3">
        <f>SUM(H302+H304)</f>
        <v>5528.5</v>
      </c>
    </row>
    <row r="302" spans="1:8" ht="66" customHeight="1">
      <c r="A302" s="19"/>
      <c r="B302" s="49" t="s">
        <v>299</v>
      </c>
      <c r="C302" s="110" t="s">
        <v>31</v>
      </c>
      <c r="D302" s="2" t="s">
        <v>37</v>
      </c>
      <c r="E302" s="2" t="s">
        <v>33</v>
      </c>
      <c r="F302" s="20" t="s">
        <v>191</v>
      </c>
      <c r="G302" s="20"/>
      <c r="H302" s="3">
        <f>SUM(H303)</f>
        <v>5528.5</v>
      </c>
    </row>
    <row r="303" spans="1:8" ht="24.75" customHeight="1">
      <c r="A303" s="19"/>
      <c r="B303" s="49" t="s">
        <v>159</v>
      </c>
      <c r="C303" s="110" t="s">
        <v>31</v>
      </c>
      <c r="D303" s="2" t="s">
        <v>37</v>
      </c>
      <c r="E303" s="2" t="s">
        <v>33</v>
      </c>
      <c r="F303" s="20" t="s">
        <v>191</v>
      </c>
      <c r="G303" s="20" t="s">
        <v>160</v>
      </c>
      <c r="H303" s="3">
        <v>5528.5</v>
      </c>
    </row>
    <row r="304" spans="1:8" ht="83.25" customHeight="1" hidden="1">
      <c r="A304" s="19"/>
      <c r="B304" s="1" t="s">
        <v>99</v>
      </c>
      <c r="C304" s="110" t="s">
        <v>31</v>
      </c>
      <c r="D304" s="2" t="s">
        <v>37</v>
      </c>
      <c r="E304" s="2" t="s">
        <v>33</v>
      </c>
      <c r="F304" s="20" t="s">
        <v>192</v>
      </c>
      <c r="G304" s="20"/>
      <c r="H304" s="3">
        <f>SUM(H305)</f>
        <v>0</v>
      </c>
    </row>
    <row r="305" spans="1:8" ht="19.5" customHeight="1" hidden="1">
      <c r="A305" s="19"/>
      <c r="B305" s="49" t="s">
        <v>159</v>
      </c>
      <c r="C305" s="110" t="s">
        <v>31</v>
      </c>
      <c r="D305" s="2" t="s">
        <v>37</v>
      </c>
      <c r="E305" s="2" t="s">
        <v>33</v>
      </c>
      <c r="F305" s="20" t="s">
        <v>192</v>
      </c>
      <c r="G305" s="20" t="s">
        <v>160</v>
      </c>
      <c r="H305" s="3"/>
    </row>
    <row r="306" spans="1:8" s="27" customFormat="1" ht="19.5" customHeight="1">
      <c r="A306" s="10"/>
      <c r="B306" s="63" t="s">
        <v>29</v>
      </c>
      <c r="C306" s="109" t="s">
        <v>31</v>
      </c>
      <c r="D306" s="6" t="s">
        <v>43</v>
      </c>
      <c r="E306" s="6" t="s">
        <v>34</v>
      </c>
      <c r="F306" s="6"/>
      <c r="G306" s="6"/>
      <c r="H306" s="5">
        <f>SUM(H307)</f>
        <v>1061.1</v>
      </c>
    </row>
    <row r="307" spans="1:8" s="27" customFormat="1" ht="19.5" customHeight="1">
      <c r="A307" s="10"/>
      <c r="B307" s="71" t="s">
        <v>21</v>
      </c>
      <c r="C307" s="109" t="s">
        <v>31</v>
      </c>
      <c r="D307" s="6" t="s">
        <v>43</v>
      </c>
      <c r="E307" s="6" t="s">
        <v>38</v>
      </c>
      <c r="F307" s="6"/>
      <c r="G307" s="6"/>
      <c r="H307" s="5">
        <f>SUM(H308)</f>
        <v>1061.1</v>
      </c>
    </row>
    <row r="308" spans="1:8" ht="32.25" customHeight="1">
      <c r="A308" s="19"/>
      <c r="B308" s="7" t="s">
        <v>103</v>
      </c>
      <c r="C308" s="110" t="s">
        <v>31</v>
      </c>
      <c r="D308" s="2" t="s">
        <v>43</v>
      </c>
      <c r="E308" s="2" t="s">
        <v>38</v>
      </c>
      <c r="F308" s="2" t="s">
        <v>51</v>
      </c>
      <c r="G308" s="2"/>
      <c r="H308" s="3">
        <f>SUM(H309)</f>
        <v>1061.1</v>
      </c>
    </row>
    <row r="309" spans="1:8" ht="48" customHeight="1">
      <c r="A309" s="19"/>
      <c r="B309" s="7" t="s">
        <v>126</v>
      </c>
      <c r="C309" s="110" t="s">
        <v>31</v>
      </c>
      <c r="D309" s="2" t="s">
        <v>43</v>
      </c>
      <c r="E309" s="2" t="s">
        <v>38</v>
      </c>
      <c r="F309" s="2" t="s">
        <v>52</v>
      </c>
      <c r="G309" s="2"/>
      <c r="H309" s="3">
        <f>SUM(H310)</f>
        <v>1061.1</v>
      </c>
    </row>
    <row r="310" spans="1:8" ht="32.25" customHeight="1">
      <c r="A310" s="19"/>
      <c r="B310" s="1" t="s">
        <v>112</v>
      </c>
      <c r="C310" s="110" t="s">
        <v>31</v>
      </c>
      <c r="D310" s="2" t="s">
        <v>43</v>
      </c>
      <c r="E310" s="2" t="s">
        <v>38</v>
      </c>
      <c r="F310" s="2" t="s">
        <v>113</v>
      </c>
      <c r="G310" s="93"/>
      <c r="H310" s="3">
        <f>SUM(H311)</f>
        <v>1061.1</v>
      </c>
    </row>
    <row r="311" spans="1:8" ht="32.25" customHeight="1" thickBot="1">
      <c r="A311" s="45"/>
      <c r="B311" s="7" t="s">
        <v>107</v>
      </c>
      <c r="C311" s="110" t="s">
        <v>31</v>
      </c>
      <c r="D311" s="2" t="s">
        <v>43</v>
      </c>
      <c r="E311" s="2" t="s">
        <v>38</v>
      </c>
      <c r="F311" s="2" t="s">
        <v>113</v>
      </c>
      <c r="G311" s="2" t="s">
        <v>108</v>
      </c>
      <c r="H311" s="3">
        <v>1061.1</v>
      </c>
    </row>
    <row r="312" spans="1:8" s="27" customFormat="1" ht="29.25" customHeight="1">
      <c r="A312" s="9"/>
      <c r="B312" s="63" t="s">
        <v>73</v>
      </c>
      <c r="C312" s="109" t="s">
        <v>31</v>
      </c>
      <c r="D312" s="6" t="s">
        <v>39</v>
      </c>
      <c r="E312" s="6" t="s">
        <v>34</v>
      </c>
      <c r="F312" s="6"/>
      <c r="G312" s="6"/>
      <c r="H312" s="5">
        <f>SUM(H313)</f>
        <v>20</v>
      </c>
    </row>
    <row r="313" spans="1:8" s="27" customFormat="1" ht="30.75" customHeight="1">
      <c r="A313" s="9"/>
      <c r="B313" s="63" t="s">
        <v>91</v>
      </c>
      <c r="C313" s="109" t="s">
        <v>31</v>
      </c>
      <c r="D313" s="6" t="s">
        <v>39</v>
      </c>
      <c r="E313" s="6" t="s">
        <v>33</v>
      </c>
      <c r="F313" s="6"/>
      <c r="G313" s="6"/>
      <c r="H313" s="5">
        <f>SUM(H314)</f>
        <v>20</v>
      </c>
    </row>
    <row r="314" spans="2:8" s="9" customFormat="1" ht="36.75" customHeight="1">
      <c r="B314" s="7" t="s">
        <v>103</v>
      </c>
      <c r="C314" s="110" t="s">
        <v>31</v>
      </c>
      <c r="D314" s="2" t="s">
        <v>39</v>
      </c>
      <c r="E314" s="2" t="s">
        <v>33</v>
      </c>
      <c r="F314" s="2" t="s">
        <v>51</v>
      </c>
      <c r="G314" s="6"/>
      <c r="H314" s="3">
        <f>SUM(H315)</f>
        <v>20</v>
      </c>
    </row>
    <row r="315" spans="1:8" ht="50.25" customHeight="1">
      <c r="A315" s="8"/>
      <c r="B315" s="7" t="s">
        <v>126</v>
      </c>
      <c r="C315" s="110" t="s">
        <v>31</v>
      </c>
      <c r="D315" s="2" t="s">
        <v>39</v>
      </c>
      <c r="E315" s="2" t="s">
        <v>33</v>
      </c>
      <c r="F315" s="2" t="s">
        <v>52</v>
      </c>
      <c r="G315" s="6"/>
      <c r="H315" s="3">
        <f>SUM(H316)</f>
        <v>20</v>
      </c>
    </row>
    <row r="316" spans="1:8" ht="39.75" customHeight="1">
      <c r="A316" s="8"/>
      <c r="B316" s="1" t="s">
        <v>112</v>
      </c>
      <c r="C316" s="110" t="s">
        <v>31</v>
      </c>
      <c r="D316" s="2" t="s">
        <v>39</v>
      </c>
      <c r="E316" s="2" t="s">
        <v>33</v>
      </c>
      <c r="F316" s="2" t="s">
        <v>113</v>
      </c>
      <c r="G316" s="6"/>
      <c r="H316" s="3">
        <f>SUM(H317)</f>
        <v>20</v>
      </c>
    </row>
    <row r="317" spans="1:8" ht="20.25" customHeight="1">
      <c r="A317" s="8"/>
      <c r="B317" s="7" t="s">
        <v>74</v>
      </c>
      <c r="C317" s="110" t="s">
        <v>31</v>
      </c>
      <c r="D317" s="2" t="s">
        <v>39</v>
      </c>
      <c r="E317" s="2" t="s">
        <v>33</v>
      </c>
      <c r="F317" s="2" t="s">
        <v>113</v>
      </c>
      <c r="G317" s="2" t="s">
        <v>75</v>
      </c>
      <c r="H317" s="3">
        <f>SUM('распр.б.а.13'!G317)</f>
        <v>20</v>
      </c>
    </row>
    <row r="318" spans="1:7" ht="19.5" customHeight="1">
      <c r="A318" s="8"/>
      <c r="B318" s="72"/>
      <c r="C318" s="115"/>
      <c r="D318" s="94"/>
      <c r="E318" s="94"/>
      <c r="F318" s="94"/>
      <c r="G318" s="94"/>
    </row>
    <row r="319" spans="1:7" ht="19.5" customHeight="1">
      <c r="A319" s="8"/>
      <c r="B319" s="72"/>
      <c r="C319" s="115"/>
      <c r="D319" s="94"/>
      <c r="E319" s="94"/>
      <c r="F319" s="94"/>
      <c r="G319" s="94"/>
    </row>
    <row r="320" spans="1:7" ht="19.5" customHeight="1">
      <c r="A320" s="8"/>
      <c r="B320" s="72"/>
      <c r="C320" s="115"/>
      <c r="D320" s="94"/>
      <c r="E320" s="94"/>
      <c r="F320" s="94"/>
      <c r="G320" s="94"/>
    </row>
    <row r="321" spans="2:7" s="8" customFormat="1" ht="19.5" customHeight="1">
      <c r="B321" s="73"/>
      <c r="C321" s="115"/>
      <c r="D321" s="48"/>
      <c r="E321" s="48"/>
      <c r="F321" s="48"/>
      <c r="G321" s="48"/>
    </row>
    <row r="322" spans="1:7" ht="19.5" customHeight="1">
      <c r="A322" s="8"/>
      <c r="B322" s="72"/>
      <c r="C322" s="115"/>
      <c r="D322" s="48"/>
      <c r="E322" s="48"/>
      <c r="F322" s="48"/>
      <c r="G322" s="48"/>
    </row>
    <row r="323" spans="1:7" ht="19.5" customHeight="1">
      <c r="A323" s="8"/>
      <c r="B323" s="73"/>
      <c r="C323" s="115"/>
      <c r="D323" s="48"/>
      <c r="E323" s="48"/>
      <c r="F323" s="48"/>
      <c r="G323" s="48"/>
    </row>
    <row r="324" spans="1:7" ht="19.5" customHeight="1">
      <c r="A324" s="8"/>
      <c r="B324" s="73"/>
      <c r="C324" s="115"/>
      <c r="D324" s="48"/>
      <c r="E324" s="48"/>
      <c r="F324" s="48"/>
      <c r="G324" s="48"/>
    </row>
    <row r="325" spans="1:7" ht="19.5" customHeight="1">
      <c r="A325" s="8"/>
      <c r="B325" s="73"/>
      <c r="C325" s="115"/>
      <c r="D325" s="48"/>
      <c r="E325" s="48"/>
      <c r="F325" s="48"/>
      <c r="G325" s="48"/>
    </row>
    <row r="326" spans="1:7" ht="19.5" customHeight="1">
      <c r="A326" s="8"/>
      <c r="B326" s="73"/>
      <c r="C326" s="115"/>
      <c r="D326" s="48"/>
      <c r="E326" s="48"/>
      <c r="F326" s="48"/>
      <c r="G326" s="48"/>
    </row>
    <row r="327" spans="1:7" ht="19.5" customHeight="1">
      <c r="A327" s="8"/>
      <c r="B327" s="73"/>
      <c r="C327" s="115"/>
      <c r="D327" s="48"/>
      <c r="E327" s="48"/>
      <c r="F327" s="48"/>
      <c r="G327" s="48"/>
    </row>
    <row r="328" spans="1:214" ht="19.5" customHeight="1">
      <c r="A328" s="8"/>
      <c r="B328" s="72"/>
      <c r="C328" s="116"/>
      <c r="D328" s="95"/>
      <c r="E328" s="95"/>
      <c r="F328" s="95"/>
      <c r="G328" s="95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</row>
    <row r="329" spans="1:214" ht="19.5" customHeight="1">
      <c r="A329" s="8"/>
      <c r="B329" s="72"/>
      <c r="C329" s="116"/>
      <c r="D329" s="95"/>
      <c r="E329" s="95"/>
      <c r="F329" s="95"/>
      <c r="G329" s="95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</row>
    <row r="330" spans="1:214" ht="19.5" customHeight="1">
      <c r="A330" s="8"/>
      <c r="B330" s="72"/>
      <c r="C330" s="115"/>
      <c r="D330" s="94"/>
      <c r="E330" s="94"/>
      <c r="F330" s="94"/>
      <c r="G330" s="94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</row>
    <row r="331" spans="1:214" ht="19.5" customHeight="1">
      <c r="A331" s="8"/>
      <c r="B331" s="72"/>
      <c r="C331" s="115"/>
      <c r="D331" s="94"/>
      <c r="E331" s="94"/>
      <c r="F331" s="94"/>
      <c r="G331" s="94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</row>
    <row r="332" spans="1:214" ht="19.5" customHeight="1">
      <c r="A332" s="8"/>
      <c r="B332" s="72"/>
      <c r="C332" s="115"/>
      <c r="D332" s="94"/>
      <c r="E332" s="94"/>
      <c r="F332" s="94"/>
      <c r="G332" s="94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</row>
    <row r="333" spans="1:214" ht="19.5" customHeight="1">
      <c r="A333" s="8"/>
      <c r="B333" s="72"/>
      <c r="C333" s="115"/>
      <c r="D333" s="94"/>
      <c r="E333" s="94"/>
      <c r="F333" s="94"/>
      <c r="G333" s="94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</row>
    <row r="334" spans="1:214" ht="19.5" customHeight="1">
      <c r="A334" s="8"/>
      <c r="B334" s="73"/>
      <c r="C334" s="115"/>
      <c r="D334" s="48"/>
      <c r="E334" s="48"/>
      <c r="F334" s="48"/>
      <c r="G334" s="4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2:7" s="8" customFormat="1" ht="19.5" customHeight="1">
      <c r="B335" s="73"/>
      <c r="C335" s="115"/>
      <c r="D335" s="48"/>
      <c r="E335" s="48"/>
      <c r="F335" s="48"/>
      <c r="G335" s="48"/>
    </row>
    <row r="336" spans="2:7" s="8" customFormat="1" ht="19.5" customHeight="1">
      <c r="B336" s="73"/>
      <c r="C336" s="115"/>
      <c r="D336" s="48"/>
      <c r="E336" s="48"/>
      <c r="F336" s="48"/>
      <c r="G336" s="48"/>
    </row>
    <row r="337" spans="2:7" s="8" customFormat="1" ht="19.5" customHeight="1">
      <c r="B337" s="73"/>
      <c r="C337" s="115"/>
      <c r="D337" s="48"/>
      <c r="E337" s="48"/>
      <c r="F337" s="48"/>
      <c r="G337" s="48"/>
    </row>
    <row r="338" spans="2:7" s="8" customFormat="1" ht="19.5" customHeight="1">
      <c r="B338" s="73"/>
      <c r="C338" s="115"/>
      <c r="D338" s="48"/>
      <c r="E338" s="48"/>
      <c r="F338" s="48"/>
      <c r="G338" s="48"/>
    </row>
    <row r="339" spans="2:7" s="8" customFormat="1" ht="19.5" customHeight="1">
      <c r="B339" s="73"/>
      <c r="C339" s="115"/>
      <c r="D339" s="48"/>
      <c r="E339" s="48"/>
      <c r="F339" s="48"/>
      <c r="G339" s="48"/>
    </row>
    <row r="340" spans="2:7" s="8" customFormat="1" ht="19.5" customHeight="1">
      <c r="B340" s="73"/>
      <c r="C340" s="115"/>
      <c r="D340" s="48"/>
      <c r="E340" s="48"/>
      <c r="F340" s="48"/>
      <c r="G340" s="48"/>
    </row>
    <row r="341" spans="2:7" s="8" customFormat="1" ht="19.5" customHeight="1">
      <c r="B341" s="73"/>
      <c r="C341" s="115"/>
      <c r="D341" s="48"/>
      <c r="E341" s="48"/>
      <c r="F341" s="48"/>
      <c r="G341" s="48"/>
    </row>
    <row r="342" spans="2:7" s="8" customFormat="1" ht="19.5" customHeight="1">
      <c r="B342" s="73"/>
      <c r="C342" s="115"/>
      <c r="D342" s="48"/>
      <c r="E342" s="48"/>
      <c r="F342" s="48"/>
      <c r="G342" s="48"/>
    </row>
    <row r="343" spans="2:7" s="8" customFormat="1" ht="19.5" customHeight="1">
      <c r="B343" s="73"/>
      <c r="C343" s="115"/>
      <c r="D343" s="48"/>
      <c r="E343" s="48"/>
      <c r="F343" s="48"/>
      <c r="G343" s="48"/>
    </row>
    <row r="344" spans="2:7" s="8" customFormat="1" ht="19.5" customHeight="1">
      <c r="B344" s="73"/>
      <c r="C344" s="115"/>
      <c r="D344" s="48"/>
      <c r="E344" s="48"/>
      <c r="F344" s="48"/>
      <c r="G344" s="48"/>
    </row>
    <row r="345" spans="2:7" s="8" customFormat="1" ht="19.5" customHeight="1">
      <c r="B345" s="73"/>
      <c r="C345" s="115"/>
      <c r="D345" s="48"/>
      <c r="E345" s="48"/>
      <c r="F345" s="48"/>
      <c r="G345" s="48"/>
    </row>
    <row r="346" spans="2:7" s="8" customFormat="1" ht="19.5" customHeight="1">
      <c r="B346" s="73"/>
      <c r="C346" s="115"/>
      <c r="D346" s="48"/>
      <c r="E346" s="48"/>
      <c r="F346" s="48"/>
      <c r="G346" s="48"/>
    </row>
    <row r="347" spans="2:7" s="8" customFormat="1" ht="19.5" customHeight="1">
      <c r="B347" s="73"/>
      <c r="C347" s="115"/>
      <c r="D347" s="48"/>
      <c r="E347" s="48"/>
      <c r="F347" s="48"/>
      <c r="G347" s="48"/>
    </row>
    <row r="348" spans="2:7" s="8" customFormat="1" ht="19.5" customHeight="1">
      <c r="B348" s="73"/>
      <c r="C348" s="115"/>
      <c r="D348" s="48"/>
      <c r="E348" s="48"/>
      <c r="F348" s="48"/>
      <c r="G348" s="48"/>
    </row>
    <row r="349" spans="2:7" s="8" customFormat="1" ht="19.5" customHeight="1">
      <c r="B349" s="73"/>
      <c r="C349" s="115"/>
      <c r="D349" s="48"/>
      <c r="E349" s="48"/>
      <c r="F349" s="48"/>
      <c r="G349" s="48"/>
    </row>
    <row r="350" spans="2:7" s="8" customFormat="1" ht="19.5" customHeight="1">
      <c r="B350" s="73"/>
      <c r="C350" s="115"/>
      <c r="D350" s="48"/>
      <c r="E350" s="48"/>
      <c r="F350" s="48"/>
      <c r="G350" s="48"/>
    </row>
    <row r="351" spans="1:214" ht="19.5" customHeight="1">
      <c r="A351" s="8"/>
      <c r="B351" s="73"/>
      <c r="C351" s="115"/>
      <c r="D351" s="48"/>
      <c r="E351" s="48"/>
      <c r="F351" s="48"/>
      <c r="G351" s="4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</row>
    <row r="352" spans="1:214" ht="19.5" customHeight="1">
      <c r="A352" s="8"/>
      <c r="B352" s="73"/>
      <c r="C352" s="115"/>
      <c r="D352" s="48"/>
      <c r="E352" s="48"/>
      <c r="F352" s="48"/>
      <c r="G352" s="4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</row>
    <row r="353" spans="1:214" ht="19.5" customHeight="1">
      <c r="A353" s="8"/>
      <c r="B353" s="73"/>
      <c r="C353" s="115"/>
      <c r="D353" s="48"/>
      <c r="E353" s="48"/>
      <c r="F353" s="48"/>
      <c r="G353" s="4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</row>
    <row r="354" spans="1:214" ht="19.5" customHeight="1">
      <c r="A354" s="8"/>
      <c r="B354" s="73"/>
      <c r="C354" s="115"/>
      <c r="D354" s="48"/>
      <c r="E354" s="48"/>
      <c r="F354" s="48"/>
      <c r="G354" s="4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</row>
    <row r="355" spans="1:214" ht="19.5" customHeight="1">
      <c r="A355" s="8"/>
      <c r="B355" s="73"/>
      <c r="C355" s="115"/>
      <c r="D355" s="48"/>
      <c r="E355" s="48"/>
      <c r="F355" s="48"/>
      <c r="G355" s="4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</row>
    <row r="356" spans="1:214" ht="19.5" customHeight="1">
      <c r="A356" s="8"/>
      <c r="B356" s="73"/>
      <c r="C356" s="115"/>
      <c r="D356" s="48"/>
      <c r="E356" s="48"/>
      <c r="F356" s="48"/>
      <c r="G356" s="4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</row>
    <row r="357" spans="1:214" ht="19.5" customHeight="1">
      <c r="A357" s="8"/>
      <c r="B357" s="73"/>
      <c r="C357" s="115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73"/>
      <c r="C358" s="115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73"/>
      <c r="C359" s="115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7" ht="19.5" customHeight="1">
      <c r="A360" s="8"/>
      <c r="B360" s="73"/>
      <c r="C360" s="115"/>
      <c r="D360" s="48"/>
      <c r="E360" s="48"/>
      <c r="F360" s="48"/>
      <c r="G360" s="48"/>
    </row>
    <row r="361" spans="1:7" ht="19.5" customHeight="1">
      <c r="A361" s="8"/>
      <c r="B361" s="73"/>
      <c r="C361" s="115"/>
      <c r="D361" s="48"/>
      <c r="E361" s="48"/>
      <c r="F361" s="48"/>
      <c r="G361" s="48"/>
    </row>
    <row r="362" spans="1:7" ht="19.5" customHeight="1">
      <c r="A362" s="8"/>
      <c r="B362" s="73"/>
      <c r="C362" s="115"/>
      <c r="D362" s="48"/>
      <c r="E362" s="48"/>
      <c r="F362" s="48"/>
      <c r="G362" s="48"/>
    </row>
    <row r="363" spans="1:7" ht="19.5" customHeight="1">
      <c r="A363" s="8"/>
      <c r="B363" s="73"/>
      <c r="C363" s="115"/>
      <c r="D363" s="48"/>
      <c r="E363" s="48"/>
      <c r="F363" s="48"/>
      <c r="G363" s="48"/>
    </row>
    <row r="364" spans="1:7" ht="19.5" customHeight="1">
      <c r="A364" s="8"/>
      <c r="B364" s="73"/>
      <c r="C364" s="115"/>
      <c r="D364" s="48"/>
      <c r="E364" s="48"/>
      <c r="F364" s="48"/>
      <c r="G364" s="48"/>
    </row>
    <row r="365" spans="1:7" ht="19.5" customHeight="1">
      <c r="A365" s="8"/>
      <c r="B365" s="73"/>
      <c r="C365" s="115"/>
      <c r="D365" s="48"/>
      <c r="E365" s="48"/>
      <c r="F365" s="48"/>
      <c r="G365" s="48"/>
    </row>
    <row r="366" spans="1:7" ht="19.5" customHeight="1">
      <c r="A366" s="8"/>
      <c r="B366" s="73"/>
      <c r="C366" s="115"/>
      <c r="D366" s="48"/>
      <c r="E366" s="48"/>
      <c r="F366" s="48"/>
      <c r="G366" s="48"/>
    </row>
    <row r="367" spans="1:7" ht="19.5" customHeight="1">
      <c r="A367" s="8"/>
      <c r="B367" s="73"/>
      <c r="C367" s="115"/>
      <c r="D367" s="48"/>
      <c r="E367" s="48"/>
      <c r="F367" s="48"/>
      <c r="G367" s="48"/>
    </row>
    <row r="368" spans="1:7" ht="19.5" customHeight="1">
      <c r="A368" s="8"/>
      <c r="B368" s="73"/>
      <c r="C368" s="115"/>
      <c r="D368" s="48"/>
      <c r="E368" s="48"/>
      <c r="F368" s="48"/>
      <c r="G368" s="48"/>
    </row>
    <row r="369" spans="1:7" ht="19.5" customHeight="1">
      <c r="A369" s="8"/>
      <c r="B369" s="73"/>
      <c r="C369" s="115"/>
      <c r="D369" s="48"/>
      <c r="E369" s="48"/>
      <c r="F369" s="48"/>
      <c r="G369" s="48"/>
    </row>
    <row r="370" spans="1:7" ht="19.5" customHeight="1">
      <c r="A370" s="8"/>
      <c r="B370" s="73"/>
      <c r="C370" s="115"/>
      <c r="D370" s="48"/>
      <c r="E370" s="48"/>
      <c r="F370" s="48"/>
      <c r="G370" s="48"/>
    </row>
    <row r="371" spans="1:7" ht="19.5" customHeight="1">
      <c r="A371" s="8"/>
      <c r="B371" s="73"/>
      <c r="C371" s="115"/>
      <c r="D371" s="48"/>
      <c r="E371" s="48"/>
      <c r="F371" s="48"/>
      <c r="G371" s="48"/>
    </row>
    <row r="372" spans="1:7" ht="19.5" customHeight="1">
      <c r="A372" s="8"/>
      <c r="B372" s="73"/>
      <c r="C372" s="115"/>
      <c r="D372" s="48"/>
      <c r="E372" s="48"/>
      <c r="F372" s="48"/>
      <c r="G372" s="48"/>
    </row>
    <row r="373" spans="1:7" ht="19.5" customHeight="1">
      <c r="A373" s="8"/>
      <c r="B373" s="73"/>
      <c r="C373" s="115"/>
      <c r="D373" s="48"/>
      <c r="E373" s="48"/>
      <c r="F373" s="48"/>
      <c r="G373" s="48"/>
    </row>
    <row r="374" spans="1:7" ht="19.5" customHeight="1">
      <c r="A374" s="8"/>
      <c r="B374" s="73"/>
      <c r="C374" s="115"/>
      <c r="D374" s="48"/>
      <c r="E374" s="48"/>
      <c r="F374" s="48"/>
      <c r="G374" s="48"/>
    </row>
    <row r="375" spans="1:7" ht="19.5" customHeight="1">
      <c r="A375" s="8"/>
      <c r="B375" s="73"/>
      <c r="C375" s="115"/>
      <c r="D375" s="48"/>
      <c r="E375" s="48"/>
      <c r="F375" s="48"/>
      <c r="G375" s="48"/>
    </row>
    <row r="376" spans="1:7" ht="19.5" customHeight="1">
      <c r="A376" s="8"/>
      <c r="B376" s="73"/>
      <c r="C376" s="115"/>
      <c r="D376" s="48"/>
      <c r="E376" s="48"/>
      <c r="F376" s="48"/>
      <c r="G376" s="48"/>
    </row>
    <row r="377" spans="1:7" ht="19.5" customHeight="1">
      <c r="A377" s="8"/>
      <c r="B377" s="73"/>
      <c r="C377" s="115"/>
      <c r="D377" s="48"/>
      <c r="E377" s="48"/>
      <c r="F377" s="48"/>
      <c r="G377" s="48"/>
    </row>
    <row r="378" spans="1:7" ht="19.5" customHeight="1">
      <c r="A378" s="8"/>
      <c r="B378" s="73"/>
      <c r="C378" s="115"/>
      <c r="D378" s="48"/>
      <c r="E378" s="48"/>
      <c r="F378" s="48"/>
      <c r="G378" s="48"/>
    </row>
    <row r="379" spans="1:7" ht="19.5" customHeight="1">
      <c r="A379" s="8"/>
      <c r="B379" s="73"/>
      <c r="C379" s="115"/>
      <c r="D379" s="48"/>
      <c r="E379" s="48"/>
      <c r="F379" s="48"/>
      <c r="G379" s="48"/>
    </row>
    <row r="380" spans="1:7" ht="19.5" customHeight="1">
      <c r="A380" s="8"/>
      <c r="B380" s="73"/>
      <c r="C380" s="115"/>
      <c r="D380" s="48"/>
      <c r="E380" s="48"/>
      <c r="F380" s="48"/>
      <c r="G380" s="48"/>
    </row>
    <row r="381" spans="1:7" ht="19.5" customHeight="1">
      <c r="A381" s="8"/>
      <c r="B381" s="73"/>
      <c r="C381" s="115"/>
      <c r="D381" s="48"/>
      <c r="E381" s="48"/>
      <c r="F381" s="48"/>
      <c r="G381" s="48"/>
    </row>
    <row r="382" spans="1:7" ht="19.5" customHeight="1">
      <c r="A382" s="8"/>
      <c r="B382" s="73"/>
      <c r="C382" s="115"/>
      <c r="D382" s="48"/>
      <c r="E382" s="48"/>
      <c r="F382" s="48"/>
      <c r="G382" s="48"/>
    </row>
    <row r="383" spans="1:7" ht="19.5" customHeight="1">
      <c r="A383" s="8"/>
      <c r="B383" s="73"/>
      <c r="C383" s="115"/>
      <c r="D383" s="48"/>
      <c r="E383" s="48"/>
      <c r="F383" s="48"/>
      <c r="G383" s="48"/>
    </row>
    <row r="384" spans="1:7" ht="19.5" customHeight="1">
      <c r="A384" s="8"/>
      <c r="B384" s="73"/>
      <c r="C384" s="115"/>
      <c r="D384" s="48"/>
      <c r="E384" s="48"/>
      <c r="F384" s="48"/>
      <c r="G384" s="48"/>
    </row>
    <row r="385" spans="1:7" ht="19.5" customHeight="1">
      <c r="A385" s="8"/>
      <c r="B385" s="73"/>
      <c r="C385" s="115"/>
      <c r="D385" s="48"/>
      <c r="E385" s="48"/>
      <c r="F385" s="48"/>
      <c r="G385" s="48"/>
    </row>
    <row r="386" spans="1:7" ht="19.5" customHeight="1">
      <c r="A386" s="8"/>
      <c r="B386" s="73"/>
      <c r="C386" s="115"/>
      <c r="D386" s="48"/>
      <c r="E386" s="48"/>
      <c r="F386" s="48"/>
      <c r="G386" s="48"/>
    </row>
    <row r="387" spans="1:7" ht="19.5" customHeight="1">
      <c r="A387" s="8"/>
      <c r="B387" s="73"/>
      <c r="C387" s="115"/>
      <c r="D387" s="48"/>
      <c r="E387" s="48"/>
      <c r="F387" s="48"/>
      <c r="G387" s="48"/>
    </row>
    <row r="388" spans="1:7" ht="19.5" customHeight="1">
      <c r="A388" s="8"/>
      <c r="B388" s="73"/>
      <c r="C388" s="115"/>
      <c r="D388" s="48"/>
      <c r="E388" s="48"/>
      <c r="F388" s="48"/>
      <c r="G388" s="48"/>
    </row>
    <row r="389" spans="1:7" ht="19.5" customHeight="1">
      <c r="A389" s="8"/>
      <c r="B389" s="73"/>
      <c r="C389" s="115"/>
      <c r="D389" s="48"/>
      <c r="E389" s="48"/>
      <c r="F389" s="48"/>
      <c r="G389" s="48"/>
    </row>
    <row r="390" spans="1:7" ht="19.5" customHeight="1">
      <c r="A390" s="8"/>
      <c r="B390" s="73"/>
      <c r="C390" s="115"/>
      <c r="D390" s="48"/>
      <c r="E390" s="48"/>
      <c r="F390" s="48"/>
      <c r="G390" s="48"/>
    </row>
    <row r="391" spans="1:7" ht="19.5" customHeight="1">
      <c r="A391" s="8"/>
      <c r="B391" s="73"/>
      <c r="C391" s="115"/>
      <c r="D391" s="48"/>
      <c r="E391" s="48"/>
      <c r="F391" s="48"/>
      <c r="G391" s="48"/>
    </row>
    <row r="392" spans="1:7" ht="19.5" customHeight="1">
      <c r="A392" s="8"/>
      <c r="B392" s="73"/>
      <c r="C392" s="115"/>
      <c r="D392" s="48"/>
      <c r="E392" s="48"/>
      <c r="F392" s="48"/>
      <c r="G392" s="48"/>
    </row>
    <row r="393" spans="1:7" ht="19.5" customHeight="1">
      <c r="A393" s="8"/>
      <c r="B393" s="73"/>
      <c r="C393" s="115"/>
      <c r="D393" s="48"/>
      <c r="E393" s="48"/>
      <c r="F393" s="48"/>
      <c r="G393" s="48"/>
    </row>
    <row r="394" spans="1:7" ht="19.5" customHeight="1">
      <c r="A394" s="8"/>
      <c r="B394" s="73"/>
      <c r="C394" s="115"/>
      <c r="D394" s="48"/>
      <c r="E394" s="48"/>
      <c r="F394" s="48"/>
      <c r="G394" s="48"/>
    </row>
    <row r="395" spans="1:7" ht="19.5" customHeight="1">
      <c r="A395" s="8"/>
      <c r="B395" s="73"/>
      <c r="C395" s="115"/>
      <c r="D395" s="48"/>
      <c r="E395" s="48"/>
      <c r="F395" s="48"/>
      <c r="G395" s="48"/>
    </row>
    <row r="396" spans="1:7" ht="19.5" customHeight="1">
      <c r="A396" s="8"/>
      <c r="B396" s="73"/>
      <c r="C396" s="115"/>
      <c r="D396" s="48"/>
      <c r="E396" s="48"/>
      <c r="F396" s="48"/>
      <c r="G396" s="48"/>
    </row>
    <row r="397" spans="1:7" ht="19.5" customHeight="1">
      <c r="A397" s="8"/>
      <c r="B397" s="73"/>
      <c r="C397" s="115"/>
      <c r="D397" s="48"/>
      <c r="E397" s="48"/>
      <c r="F397" s="48"/>
      <c r="G397" s="48"/>
    </row>
    <row r="398" spans="1:7" ht="19.5" customHeight="1">
      <c r="A398" s="8"/>
      <c r="B398" s="73"/>
      <c r="C398" s="115"/>
      <c r="D398" s="48"/>
      <c r="E398" s="48"/>
      <c r="F398" s="48"/>
      <c r="G398" s="48"/>
    </row>
    <row r="399" spans="1:7" ht="19.5" customHeight="1">
      <c r="A399" s="8"/>
      <c r="B399" s="73"/>
      <c r="C399" s="115"/>
      <c r="D399" s="48"/>
      <c r="E399" s="48"/>
      <c r="F399" s="48"/>
      <c r="G399" s="48"/>
    </row>
    <row r="400" spans="1:7" ht="19.5" customHeight="1">
      <c r="A400" s="8"/>
      <c r="B400" s="73"/>
      <c r="C400" s="115"/>
      <c r="D400" s="48"/>
      <c r="E400" s="48"/>
      <c r="F400" s="48"/>
      <c r="G400" s="48"/>
    </row>
    <row r="401" spans="1:7" ht="19.5" customHeight="1">
      <c r="A401" s="8"/>
      <c r="B401" s="73"/>
      <c r="C401" s="115"/>
      <c r="D401" s="48"/>
      <c r="E401" s="48"/>
      <c r="F401" s="48"/>
      <c r="G401" s="48"/>
    </row>
    <row r="402" spans="1:7" ht="19.5" customHeight="1">
      <c r="A402" s="8"/>
      <c r="B402" s="73"/>
      <c r="C402" s="115"/>
      <c r="D402" s="48"/>
      <c r="E402" s="48"/>
      <c r="F402" s="48"/>
      <c r="G402" s="48"/>
    </row>
    <row r="403" spans="1:7" ht="19.5" customHeight="1">
      <c r="A403" s="8"/>
      <c r="B403" s="73"/>
      <c r="C403" s="115"/>
      <c r="D403" s="48"/>
      <c r="E403" s="48"/>
      <c r="F403" s="48"/>
      <c r="G403" s="48"/>
    </row>
    <row r="404" spans="1:7" ht="19.5" customHeight="1">
      <c r="A404" s="8"/>
      <c r="B404" s="73"/>
      <c r="C404" s="115"/>
      <c r="D404" s="48"/>
      <c r="E404" s="48"/>
      <c r="F404" s="48"/>
      <c r="G404" s="48"/>
    </row>
    <row r="405" spans="1:7" ht="19.5" customHeight="1">
      <c r="A405" s="8"/>
      <c r="B405" s="73"/>
      <c r="C405" s="115"/>
      <c r="D405" s="48"/>
      <c r="E405" s="48"/>
      <c r="F405" s="48"/>
      <c r="G405" s="48"/>
    </row>
    <row r="406" spans="1:7" ht="19.5" customHeight="1">
      <c r="A406" s="8"/>
      <c r="B406" s="73"/>
      <c r="C406" s="115"/>
      <c r="D406" s="48"/>
      <c r="E406" s="48"/>
      <c r="F406" s="48"/>
      <c r="G406" s="48"/>
    </row>
    <row r="407" spans="1:7" ht="19.5" customHeight="1">
      <c r="A407" s="8"/>
      <c r="B407" s="73"/>
      <c r="C407" s="115"/>
      <c r="D407" s="48"/>
      <c r="E407" s="48"/>
      <c r="F407" s="48"/>
      <c r="G407" s="48"/>
    </row>
    <row r="408" spans="1:7" ht="19.5" customHeight="1">
      <c r="A408" s="8"/>
      <c r="B408" s="73"/>
      <c r="C408" s="115"/>
      <c r="D408" s="48"/>
      <c r="E408" s="48"/>
      <c r="F408" s="48"/>
      <c r="G408" s="48"/>
    </row>
    <row r="409" spans="1:7" ht="19.5" customHeight="1">
      <c r="A409" s="8"/>
      <c r="B409" s="73"/>
      <c r="C409" s="115"/>
      <c r="D409" s="48"/>
      <c r="E409" s="48"/>
      <c r="F409" s="48"/>
      <c r="G409" s="48"/>
    </row>
    <row r="410" spans="1:7" ht="19.5" customHeight="1">
      <c r="A410" s="8"/>
      <c r="B410" s="73"/>
      <c r="C410" s="115"/>
      <c r="D410" s="48"/>
      <c r="E410" s="48"/>
      <c r="F410" s="48"/>
      <c r="G410" s="48"/>
    </row>
    <row r="411" spans="1:7" ht="19.5" customHeight="1">
      <c r="A411" s="8"/>
      <c r="B411" s="73"/>
      <c r="C411" s="115"/>
      <c r="D411" s="48"/>
      <c r="E411" s="48"/>
      <c r="F411" s="48"/>
      <c r="G411" s="48"/>
    </row>
    <row r="412" spans="1:7" ht="19.5" customHeight="1">
      <c r="A412" s="8"/>
      <c r="B412" s="73"/>
      <c r="C412" s="115"/>
      <c r="D412" s="48"/>
      <c r="E412" s="48"/>
      <c r="F412" s="48"/>
      <c r="G412" s="48"/>
    </row>
    <row r="413" spans="1:7" ht="19.5" customHeight="1">
      <c r="A413" s="8"/>
      <c r="B413" s="73"/>
      <c r="C413" s="115"/>
      <c r="D413" s="48"/>
      <c r="E413" s="48"/>
      <c r="F413" s="48"/>
      <c r="G413" s="48"/>
    </row>
    <row r="414" spans="1:7" ht="19.5" customHeight="1">
      <c r="A414" s="8"/>
      <c r="B414" s="73"/>
      <c r="C414" s="115"/>
      <c r="D414" s="48"/>
      <c r="E414" s="48"/>
      <c r="F414" s="48"/>
      <c r="G414" s="48"/>
    </row>
    <row r="415" spans="1:7" ht="19.5" customHeight="1">
      <c r="A415" s="8"/>
      <c r="B415" s="73"/>
      <c r="C415" s="115"/>
      <c r="D415" s="48"/>
      <c r="E415" s="48"/>
      <c r="F415" s="48"/>
      <c r="G415" s="48"/>
    </row>
    <row r="416" spans="1:7" ht="19.5" customHeight="1">
      <c r="A416" s="8"/>
      <c r="B416" s="73"/>
      <c r="C416" s="115"/>
      <c r="D416" s="48"/>
      <c r="E416" s="48"/>
      <c r="F416" s="48"/>
      <c r="G416" s="48"/>
    </row>
    <row r="417" spans="1:7" ht="19.5" customHeight="1">
      <c r="A417" s="8"/>
      <c r="B417" s="73"/>
      <c r="C417" s="115"/>
      <c r="D417" s="48"/>
      <c r="E417" s="48"/>
      <c r="F417" s="48"/>
      <c r="G417" s="48"/>
    </row>
    <row r="418" spans="1:7" ht="19.5" customHeight="1">
      <c r="A418" s="8"/>
      <c r="B418" s="73"/>
      <c r="C418" s="115"/>
      <c r="D418" s="48"/>
      <c r="E418" s="48"/>
      <c r="F418" s="48"/>
      <c r="G418" s="48"/>
    </row>
    <row r="419" spans="1:7" ht="19.5" customHeight="1">
      <c r="A419" s="8"/>
      <c r="B419" s="73"/>
      <c r="C419" s="115"/>
      <c r="D419" s="48"/>
      <c r="E419" s="48"/>
      <c r="F419" s="48"/>
      <c r="G419" s="48"/>
    </row>
    <row r="420" spans="1:7" ht="19.5" customHeight="1">
      <c r="A420" s="8"/>
      <c r="B420" s="73"/>
      <c r="C420" s="115"/>
      <c r="D420" s="48"/>
      <c r="E420" s="48"/>
      <c r="F420" s="48"/>
      <c r="G420" s="48"/>
    </row>
    <row r="421" spans="1:7" ht="19.5" customHeight="1">
      <c r="A421" s="8"/>
      <c r="B421" s="73"/>
      <c r="C421" s="115"/>
      <c r="D421" s="48"/>
      <c r="E421" s="48"/>
      <c r="F421" s="48"/>
      <c r="G421" s="48"/>
    </row>
    <row r="422" spans="1:7" ht="19.5" customHeight="1">
      <c r="A422" s="8"/>
      <c r="B422" s="73"/>
      <c r="C422" s="115"/>
      <c r="D422" s="48"/>
      <c r="E422" s="48"/>
      <c r="F422" s="48"/>
      <c r="G422" s="48"/>
    </row>
    <row r="423" spans="1:7" ht="19.5" customHeight="1">
      <c r="A423" s="8"/>
      <c r="B423" s="73"/>
      <c r="C423" s="115"/>
      <c r="D423" s="48"/>
      <c r="E423" s="48"/>
      <c r="F423" s="48"/>
      <c r="G423" s="48"/>
    </row>
    <row r="424" spans="1:7" ht="19.5" customHeight="1">
      <c r="A424" s="8"/>
      <c r="B424" s="73"/>
      <c r="C424" s="115"/>
      <c r="D424" s="48"/>
      <c r="E424" s="48"/>
      <c r="F424" s="48"/>
      <c r="G424" s="48"/>
    </row>
    <row r="425" spans="1:7" ht="19.5" customHeight="1">
      <c r="A425" s="8"/>
      <c r="B425" s="73"/>
      <c r="C425" s="115"/>
      <c r="D425" s="48"/>
      <c r="E425" s="48"/>
      <c r="F425" s="48"/>
      <c r="G425" s="48"/>
    </row>
    <row r="426" spans="1:7" ht="19.5" customHeight="1">
      <c r="A426" s="8"/>
      <c r="B426" s="73"/>
      <c r="C426" s="115"/>
      <c r="D426" s="48"/>
      <c r="E426" s="48"/>
      <c r="F426" s="48"/>
      <c r="G426" s="48"/>
    </row>
    <row r="427" spans="1:7" ht="19.5" customHeight="1">
      <c r="A427" s="8"/>
      <c r="B427" s="73"/>
      <c r="C427" s="115"/>
      <c r="D427" s="48"/>
      <c r="E427" s="48"/>
      <c r="F427" s="48"/>
      <c r="G427" s="48"/>
    </row>
    <row r="428" spans="1:7" ht="19.5" customHeight="1">
      <c r="A428" s="8"/>
      <c r="B428" s="73"/>
      <c r="C428" s="115"/>
      <c r="D428" s="48"/>
      <c r="E428" s="48"/>
      <c r="F428" s="48"/>
      <c r="G428" s="48"/>
    </row>
    <row r="429" spans="1:7" ht="19.5" customHeight="1">
      <c r="A429" s="8"/>
      <c r="B429" s="73"/>
      <c r="C429" s="115"/>
      <c r="D429" s="48"/>
      <c r="E429" s="48"/>
      <c r="F429" s="48"/>
      <c r="G429" s="48"/>
    </row>
    <row r="430" spans="1:7" ht="19.5" customHeight="1">
      <c r="A430" s="8"/>
      <c r="B430" s="73"/>
      <c r="C430" s="115"/>
      <c r="D430" s="48"/>
      <c r="E430" s="48"/>
      <c r="F430" s="48"/>
      <c r="G430" s="48"/>
    </row>
    <row r="431" spans="1:7" ht="19.5" customHeight="1">
      <c r="A431" s="8"/>
      <c r="B431" s="73"/>
      <c r="C431" s="115"/>
      <c r="D431" s="48"/>
      <c r="E431" s="48"/>
      <c r="F431" s="48"/>
      <c r="G431" s="48"/>
    </row>
    <row r="432" spans="1:7" ht="19.5" customHeight="1">
      <c r="A432" s="8"/>
      <c r="B432" s="73"/>
      <c r="C432" s="115"/>
      <c r="D432" s="48"/>
      <c r="E432" s="48"/>
      <c r="F432" s="48"/>
      <c r="G432" s="48"/>
    </row>
    <row r="433" spans="1:7" ht="19.5" customHeight="1">
      <c r="A433" s="8"/>
      <c r="B433" s="73"/>
      <c r="C433" s="115"/>
      <c r="D433" s="48"/>
      <c r="E433" s="48"/>
      <c r="F433" s="48"/>
      <c r="G433" s="48"/>
    </row>
    <row r="434" spans="1:7" ht="19.5" customHeight="1">
      <c r="A434" s="8"/>
      <c r="B434" s="73"/>
      <c r="C434" s="115"/>
      <c r="D434" s="48"/>
      <c r="E434" s="48"/>
      <c r="F434" s="48"/>
      <c r="G434" s="48"/>
    </row>
    <row r="435" spans="1:7" ht="19.5" customHeight="1">
      <c r="A435" s="8"/>
      <c r="B435" s="73"/>
      <c r="C435" s="115"/>
      <c r="D435" s="48"/>
      <c r="E435" s="48"/>
      <c r="F435" s="48"/>
      <c r="G435" s="48"/>
    </row>
    <row r="436" spans="1:7" ht="19.5" customHeight="1">
      <c r="A436" s="8"/>
      <c r="B436" s="73"/>
      <c r="C436" s="115"/>
      <c r="D436" s="48"/>
      <c r="E436" s="48"/>
      <c r="F436" s="48"/>
      <c r="G436" s="48"/>
    </row>
    <row r="437" spans="1:7" ht="19.5" customHeight="1">
      <c r="A437" s="8"/>
      <c r="B437" s="73"/>
      <c r="C437" s="115"/>
      <c r="D437" s="48"/>
      <c r="E437" s="48"/>
      <c r="F437" s="48"/>
      <c r="G437" s="48"/>
    </row>
    <row r="438" spans="1:7" ht="19.5" customHeight="1">
      <c r="A438" s="8"/>
      <c r="B438" s="73"/>
      <c r="C438" s="115"/>
      <c r="D438" s="48"/>
      <c r="E438" s="48"/>
      <c r="F438" s="48"/>
      <c r="G438" s="48"/>
    </row>
    <row r="439" spans="1:7" ht="19.5" customHeight="1">
      <c r="A439" s="8"/>
      <c r="B439" s="73"/>
      <c r="C439" s="115"/>
      <c r="D439" s="48"/>
      <c r="E439" s="48"/>
      <c r="F439" s="48"/>
      <c r="G439" s="48"/>
    </row>
    <row r="440" spans="1:7" ht="19.5" customHeight="1">
      <c r="A440" s="8"/>
      <c r="B440" s="73"/>
      <c r="C440" s="115"/>
      <c r="D440" s="48"/>
      <c r="E440" s="48"/>
      <c r="F440" s="48"/>
      <c r="G440" s="48"/>
    </row>
    <row r="441" spans="1:7" ht="19.5" customHeight="1">
      <c r="A441" s="8"/>
      <c r="B441" s="73"/>
      <c r="C441" s="115"/>
      <c r="D441" s="48"/>
      <c r="E441" s="48"/>
      <c r="F441" s="48"/>
      <c r="G441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2015-06-01T14:51:13Z</cp:lastPrinted>
  <dcterms:created xsi:type="dcterms:W3CDTF">2007-09-04T08:08:49Z</dcterms:created>
  <dcterms:modified xsi:type="dcterms:W3CDTF">2015-06-08T07:41:55Z</dcterms:modified>
  <cp:category/>
  <cp:version/>
  <cp:contentType/>
  <cp:contentStatus/>
</cp:coreProperties>
</file>