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540" windowWidth="19440" windowHeight="9195" tabRatio="948"/>
  </bookViews>
  <sheets>
    <sheet name="характеристика мкд" sheetId="5" r:id="rId1"/>
    <sheet name="виды работ " sheetId="3" r:id="rId2"/>
  </sheets>
  <definedNames>
    <definedName name="_xlnm._FilterDatabase" localSheetId="1" hidden="1">'виды работ '!$A$8:$AC$15</definedName>
    <definedName name="_xlnm._FilterDatabase" localSheetId="0" hidden="1">'характеристика мкд'!$A$14:$X$14</definedName>
    <definedName name="_xlnm.Print_Titles" localSheetId="1">'виды работ '!$3:$8</definedName>
    <definedName name="_xlnm.Print_Area" localSheetId="1">'виды работ '!$A$1:$X$15</definedName>
    <definedName name="_xlnm.Print_Area" localSheetId="0">'характеристика мкд'!$A$1:$T$20</definedName>
  </definedNames>
  <calcPr calcId="114210" fullCalcOnLoad="1"/>
</workbook>
</file>

<file path=xl/calcChain.xml><?xml version="1.0" encoding="utf-8"?>
<calcChain xmlns="http://schemas.openxmlformats.org/spreadsheetml/2006/main">
  <c r="N20" i="5"/>
  <c r="O20"/>
  <c r="M20"/>
  <c r="D17" i="3"/>
  <c r="C17"/>
  <c r="O19" i="5"/>
  <c r="N19"/>
  <c r="M19"/>
  <c r="K19"/>
  <c r="J19"/>
  <c r="I19"/>
  <c r="H19"/>
  <c r="Q12" i="3"/>
  <c r="J13"/>
  <c r="K13"/>
  <c r="L13"/>
  <c r="M13"/>
  <c r="P13"/>
  <c r="Q13"/>
  <c r="C11"/>
  <c r="L17" i="5"/>
  <c r="Q17"/>
  <c r="P17"/>
  <c r="X13" i="3"/>
  <c r="W13"/>
  <c r="C12"/>
  <c r="L18" i="5"/>
  <c r="Q18"/>
  <c r="P18"/>
  <c r="C10" i="3"/>
  <c r="L16" i="5"/>
  <c r="L19"/>
  <c r="P16"/>
  <c r="P19"/>
  <c r="Q16"/>
  <c r="C13" i="3"/>
  <c r="Q19" i="5"/>
  <c r="C15" i="3"/>
  <c r="L20" i="5"/>
  <c r="P20"/>
  <c r="A11" i="3"/>
  <c r="A12"/>
  <c r="A17" i="5"/>
  <c r="A18"/>
</calcChain>
</file>

<file path=xl/sharedStrings.xml><?xml version="1.0" encoding="utf-8"?>
<sst xmlns="http://schemas.openxmlformats.org/spreadsheetml/2006/main" count="125" uniqueCount="69">
  <si>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</si>
  <si>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</si>
  <si>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</si>
  <si>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</si>
  <si>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</si>
  <si>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</si>
  <si>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</si>
  <si>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</si>
  <si>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</si>
  <si>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</si>
  <si>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</si>
  <si>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</si>
  <si>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</si>
  <si>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</si>
  <si>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</si>
  <si>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</si>
  <si>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</si>
  <si>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Муниципальное образование Аннинское сельское поселение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</si>
  <si>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</si>
  <si>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</si>
  <si>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</si>
  <si>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</si>
  <si>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</si>
  <si>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</si>
  <si>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</si>
  <si>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</si>
  <si>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</si>
  <si>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УТВЕРЖДЕН</t>
  </si>
  <si>
    <t>(приложение)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</si>
  <si>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</si>
  <si>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</si>
  <si>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</si>
  <si>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</si>
  <si>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</si>
  <si>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</si>
  <si>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</si>
  <si>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</si>
  <si>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</si>
  <si>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</si>
  <si>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</si>
  <si>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</si>
  <si>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</si>
  <si>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</si>
  <si>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</si>
  <si>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</si>
  <si>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</si>
  <si>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</si>
  <si>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</si>
  <si>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</si>
  <si>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</si>
  <si>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</si>
  <si>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</si>
  <si>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</si>
  <si>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</si>
  <si>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</si>
  <si>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Панель</t>
  </si>
  <si>
    <t>РО</t>
  </si>
  <si>
    <t>30.12.2017</t>
  </si>
  <si>
    <t>Пос. Новоселье, д. 15</t>
  </si>
  <si>
    <t>Пос. Новоселье, д. 4а</t>
  </si>
  <si>
    <t>Пос. Новоселье, д. 5</t>
  </si>
  <si>
    <t>Работы по предпроектной подготовке</t>
  </si>
  <si>
    <t>II. Реестр многоквартирных домов, которые подлежат капитальному ремонту в 2016 году</t>
  </si>
  <si>
    <t>Итого по муниципальному образованию со строительным контролем</t>
  </si>
  <si>
    <t>I. Перечень многоквартирных домов, которые подлежат капитальному ремонту в 2016 году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</si>
  <si>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муниципального образования Аннинское сельское поселение Ленинградской области</t>
  </si>
  <si>
    <t>постановлением местной администрации</t>
  </si>
  <si>
    <t xml:space="preserve"> МО Аннинское сельское поселение</t>
  </si>
  <si>
    <t>от 20.10.2015 № 485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</si>
</sst>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0"/>
      <color indexed="9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6" fillId="0" borderId="0"/>
    <xf numFmtId="0" fontId="7" fillId="0" borderId="0"/>
    <xf numFmtId="0" fontId="10" fillId="0" borderId="0"/>
    <xf numFmtId="0" fontId="5" fillId="0" borderId="0"/>
    <xf numFmtId="0" fontId="11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4" fontId="9" fillId="0" borderId="0" xfId="0" applyNumberFormat="1" applyFont="1" applyAlignment="1">
      <alignment horizontal="right" vertical="center" inden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 indent="1"/>
    </xf>
    <xf numFmtId="0" fontId="4" fillId="2" borderId="0" xfId="0" applyFont="1" applyFill="1"/>
    <xf numFmtId="0" fontId="3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" xfId="1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right" vertical="center" indent="1"/>
    </xf>
    <xf numFmtId="1" fontId="4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horizontal="right" vertical="center" indent="1"/>
    </xf>
    <xf numFmtId="0" fontId="4" fillId="2" borderId="0" xfId="0" applyFont="1" applyFill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11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</cellXfs>
  <cellStyles count="46">
    <cellStyle name="Excel Built-in Normal" xfId="1"/>
    <cellStyle name="Excel Built-in Normal 2" xfId="2"/>
    <cellStyle name="Excel Built-in Normal 2 2" xfId="3"/>
    <cellStyle name="Excel Built-in Normal 3" xfId="4"/>
    <cellStyle name="TableStyleLight1" xfId="5"/>
    <cellStyle name="Обычный" xfId="0" builtinId="0"/>
    <cellStyle name="Обычный 10" xfId="6"/>
    <cellStyle name="Обычный 10 2" xfId="7"/>
    <cellStyle name="Обычный 11" xfId="8"/>
    <cellStyle name="Обычный 12" xfId="9"/>
    <cellStyle name="Обычный 13" xfId="10"/>
    <cellStyle name="Обычный 2" xfId="11"/>
    <cellStyle name="Обычный 2 2" xfId="12"/>
    <cellStyle name="Обычный 2 2 2" xfId="13"/>
    <cellStyle name="Обычный 2 3" xfId="14"/>
    <cellStyle name="Обычный 2 4" xfId="15"/>
    <cellStyle name="Обычный 3" xfId="16"/>
    <cellStyle name="Обычный 3 2" xfId="17"/>
    <cellStyle name="Обычный 3 2 2" xfId="18"/>
    <cellStyle name="Обычный 3 3" xfId="19"/>
    <cellStyle name="Обычный 3 4" xfId="20"/>
    <cellStyle name="Обычный 3 5" xfId="21"/>
    <cellStyle name="Обычный 4" xfId="22"/>
    <cellStyle name="Обычный 4 2" xfId="23"/>
    <cellStyle name="Обычный 4 3" xfId="24"/>
    <cellStyle name="Обычный 4 4" xfId="25"/>
    <cellStyle name="Обычный 4 5" xfId="26"/>
    <cellStyle name="Обычный 5" xfId="27"/>
    <cellStyle name="Обычный 5 2" xfId="28"/>
    <cellStyle name="Обычный 6" xfId="29"/>
    <cellStyle name="Обычный 6 2" xfId="30"/>
    <cellStyle name="Обычный 6 3" xfId="31"/>
    <cellStyle name="Обычный 6 4" xfId="32"/>
    <cellStyle name="Обычный 6 5" xfId="33"/>
    <cellStyle name="Обычный 7" xfId="34"/>
    <cellStyle name="Обычный 7 2" xfId="35"/>
    <cellStyle name="Обычный 7 3" xfId="36"/>
    <cellStyle name="Обычный 7 4" xfId="37"/>
    <cellStyle name="Обычный 7 5" xfId="38"/>
    <cellStyle name="Обычный 8" xfId="39"/>
    <cellStyle name="Обычный 8 2" xfId="40"/>
    <cellStyle name="Обычный 9" xfId="41"/>
    <cellStyle name="Обычный 9 2" xfId="42"/>
    <cellStyle name="Обычный 9 3" xfId="43"/>
    <cellStyle name="Финансовый 2" xfId="44"/>
    <cellStyle name="Финансовый 3" xfId="4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topLeftCell="D1" zoomScaleSheetLayoutView="100" workbookViewId="0">
      <selection activeCell="I16" sqref="I16"/>
    </sheetView>
  </sheetViews>
  <sheetFormatPr defaultRowHeight="15"/>
  <cols>
    <col min="1" max="1" width="6.85546875" style="9" customWidth="1"/>
    <col min="2" max="2" width="46.7109375" style="10" customWidth="1"/>
    <col min="3" max="3" width="10.5703125" style="9" customWidth="1"/>
    <col min="4" max="4" width="9.42578125" style="9" bestFit="1" customWidth="1"/>
    <col min="5" max="5" width="9.28515625" style="9" bestFit="1" customWidth="1"/>
    <col min="6" max="7" width="9.42578125" style="9" bestFit="1" customWidth="1"/>
    <col min="8" max="8" width="13.140625" style="9" bestFit="1" customWidth="1"/>
    <col min="9" max="9" width="11" style="9" customWidth="1"/>
    <col min="10" max="11" width="11.42578125" style="9" customWidth="1"/>
    <col min="12" max="12" width="17.5703125" style="9" customWidth="1"/>
    <col min="13" max="15" width="9.42578125" style="9" bestFit="1" customWidth="1"/>
    <col min="16" max="16" width="16.7109375" style="9" customWidth="1"/>
    <col min="17" max="17" width="10.85546875" style="9" customWidth="1"/>
    <col min="18" max="18" width="12.42578125" style="9" customWidth="1"/>
    <col min="19" max="19" width="11.42578125" style="9" customWidth="1"/>
    <col min="20" max="20" width="9.28515625" style="9" bestFit="1" customWidth="1"/>
  </cols>
  <sheetData>
    <row r="1" spans="1:20" s="7" customFormat="1" ht="15" customHeight="1">
      <c r="A1" s="22"/>
      <c r="B1" s="2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 t="s">
        <v>27</v>
      </c>
      <c r="R1" s="22"/>
      <c r="S1" s="22"/>
      <c r="T1" s="22"/>
    </row>
    <row r="2" spans="1:20" s="7" customFormat="1" ht="15" customHeight="1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 t="s">
        <v>66</v>
      </c>
      <c r="R2" s="22"/>
      <c r="S2" s="22"/>
      <c r="T2" s="22"/>
    </row>
    <row r="3" spans="1:20" s="7" customFormat="1" ht="15" customHeight="1">
      <c r="A3" s="22"/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 t="s">
        <v>67</v>
      </c>
      <c r="R3" s="22"/>
      <c r="S3" s="22"/>
      <c r="T3" s="22"/>
    </row>
    <row r="4" spans="1:20" s="7" customFormat="1" ht="15" customHeight="1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 t="s">
        <v>68</v>
      </c>
      <c r="R4" s="22"/>
      <c r="S4" s="22"/>
      <c r="T4" s="22"/>
    </row>
    <row r="5" spans="1:20" s="7" customFormat="1" ht="15" customHeight="1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 t="s">
        <v>28</v>
      </c>
      <c r="R5" s="22"/>
      <c r="S5" s="22"/>
      <c r="T5" s="22"/>
    </row>
    <row r="6" spans="1:20" s="7" customFormat="1" ht="15" customHeight="1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2"/>
      <c r="S6" s="22"/>
      <c r="T6" s="22"/>
    </row>
    <row r="7" spans="1:20" s="7" customFormat="1" ht="15" customHeight="1">
      <c r="A7" s="45" t="s">
        <v>65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22"/>
    </row>
    <row r="8" spans="1:20" s="7" customFormat="1" ht="15" customHeight="1">
      <c r="A8" s="22"/>
      <c r="B8" s="23"/>
      <c r="C8" s="22"/>
      <c r="D8" s="46" t="s">
        <v>64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22"/>
      <c r="S8" s="22"/>
      <c r="T8" s="22"/>
    </row>
    <row r="9" spans="1:20" s="7" customFormat="1" ht="12.75">
      <c r="A9" s="22"/>
      <c r="B9" s="23"/>
      <c r="C9" s="2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22"/>
      <c r="S9" s="22"/>
      <c r="T9" s="22"/>
    </row>
    <row r="10" spans="1:20" s="7" customFormat="1" ht="30" customHeight="1">
      <c r="A10" s="47" t="s">
        <v>29</v>
      </c>
      <c r="B10" s="47" t="s">
        <v>1</v>
      </c>
      <c r="C10" s="48" t="s">
        <v>30</v>
      </c>
      <c r="D10" s="48"/>
      <c r="E10" s="49" t="s">
        <v>31</v>
      </c>
      <c r="F10" s="49" t="s">
        <v>32</v>
      </c>
      <c r="G10" s="49" t="s">
        <v>33</v>
      </c>
      <c r="H10" s="44" t="s">
        <v>34</v>
      </c>
      <c r="I10" s="47" t="s">
        <v>35</v>
      </c>
      <c r="J10" s="47"/>
      <c r="K10" s="44" t="s">
        <v>36</v>
      </c>
      <c r="L10" s="47" t="s">
        <v>37</v>
      </c>
      <c r="M10" s="47"/>
      <c r="N10" s="47"/>
      <c r="O10" s="47"/>
      <c r="P10" s="47"/>
      <c r="Q10" s="50" t="s">
        <v>38</v>
      </c>
      <c r="R10" s="50" t="s">
        <v>39</v>
      </c>
      <c r="S10" s="44" t="s">
        <v>40</v>
      </c>
      <c r="T10" s="44" t="s">
        <v>41</v>
      </c>
    </row>
    <row r="11" spans="1:20" s="7" customFormat="1" ht="15" customHeight="1">
      <c r="A11" s="47"/>
      <c r="B11" s="47"/>
      <c r="C11" s="44" t="s">
        <v>42</v>
      </c>
      <c r="D11" s="44" t="s">
        <v>43</v>
      </c>
      <c r="E11" s="49"/>
      <c r="F11" s="49"/>
      <c r="G11" s="49"/>
      <c r="H11" s="44"/>
      <c r="I11" s="44" t="s">
        <v>44</v>
      </c>
      <c r="J11" s="44" t="s">
        <v>45</v>
      </c>
      <c r="K11" s="44"/>
      <c r="L11" s="44" t="s">
        <v>44</v>
      </c>
      <c r="M11" s="41"/>
      <c r="N11" s="41"/>
      <c r="O11" s="39"/>
      <c r="P11" s="39"/>
      <c r="Q11" s="50"/>
      <c r="R11" s="50"/>
      <c r="S11" s="44"/>
      <c r="T11" s="44"/>
    </row>
    <row r="12" spans="1:20" s="7" customFormat="1" ht="173.45" customHeight="1">
      <c r="A12" s="47"/>
      <c r="B12" s="47"/>
      <c r="C12" s="44"/>
      <c r="D12" s="44"/>
      <c r="E12" s="49"/>
      <c r="F12" s="49"/>
      <c r="G12" s="49"/>
      <c r="H12" s="44"/>
      <c r="I12" s="44"/>
      <c r="J12" s="44"/>
      <c r="K12" s="44"/>
      <c r="L12" s="44"/>
      <c r="M12" s="41" t="s">
        <v>46</v>
      </c>
      <c r="N12" s="41" t="s">
        <v>47</v>
      </c>
      <c r="O12" s="41" t="s">
        <v>48</v>
      </c>
      <c r="P12" s="41" t="s">
        <v>49</v>
      </c>
      <c r="Q12" s="50"/>
      <c r="R12" s="50"/>
      <c r="S12" s="44"/>
      <c r="T12" s="44"/>
    </row>
    <row r="13" spans="1:20" s="7" customFormat="1" ht="19.149999999999999" customHeight="1">
      <c r="A13" s="47"/>
      <c r="B13" s="47"/>
      <c r="C13" s="44"/>
      <c r="D13" s="44"/>
      <c r="E13" s="49"/>
      <c r="F13" s="49"/>
      <c r="G13" s="49"/>
      <c r="H13" s="39" t="s">
        <v>50</v>
      </c>
      <c r="I13" s="39" t="s">
        <v>50</v>
      </c>
      <c r="J13" s="39" t="s">
        <v>50</v>
      </c>
      <c r="K13" s="39" t="s">
        <v>51</v>
      </c>
      <c r="L13" s="39" t="s">
        <v>12</v>
      </c>
      <c r="M13" s="39"/>
      <c r="N13" s="39"/>
      <c r="O13" s="39" t="s">
        <v>12</v>
      </c>
      <c r="P13" s="39" t="s">
        <v>12</v>
      </c>
      <c r="Q13" s="24" t="s">
        <v>52</v>
      </c>
      <c r="R13" s="24" t="s">
        <v>52</v>
      </c>
      <c r="S13" s="44"/>
      <c r="T13" s="44"/>
    </row>
    <row r="14" spans="1:20" s="7" customFormat="1" ht="12.75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N14" s="38">
        <v>14</v>
      </c>
      <c r="O14" s="38">
        <v>15</v>
      </c>
      <c r="P14" s="38">
        <v>16</v>
      </c>
      <c r="Q14" s="38">
        <v>17</v>
      </c>
      <c r="R14" s="38">
        <v>18</v>
      </c>
      <c r="S14" s="38">
        <v>19</v>
      </c>
      <c r="T14" s="39">
        <v>20</v>
      </c>
    </row>
    <row r="15" spans="1:20" s="7" customFormat="1" ht="15.75" customHeight="1">
      <c r="A15" s="52" t="s">
        <v>17</v>
      </c>
      <c r="B15" s="53"/>
      <c r="C15" s="53"/>
      <c r="D15" s="53"/>
      <c r="E15" s="54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s="7" customFormat="1" ht="12.75">
      <c r="A16" s="18">
        <v>1</v>
      </c>
      <c r="B16" s="20" t="s">
        <v>58</v>
      </c>
      <c r="C16" s="38">
        <v>1981</v>
      </c>
      <c r="D16" s="38"/>
      <c r="E16" s="39" t="s">
        <v>55</v>
      </c>
      <c r="F16" s="38">
        <v>5</v>
      </c>
      <c r="G16" s="38">
        <v>6</v>
      </c>
      <c r="H16" s="38">
        <v>4862.5</v>
      </c>
      <c r="I16" s="38">
        <v>4862.5</v>
      </c>
      <c r="J16" s="38">
        <v>4014.79</v>
      </c>
      <c r="K16" s="38">
        <v>245</v>
      </c>
      <c r="L16" s="35">
        <f ca="1">'виды работ '!C10</f>
        <v>6410983</v>
      </c>
      <c r="M16" s="40">
        <v>0</v>
      </c>
      <c r="N16" s="40">
        <v>0</v>
      </c>
      <c r="O16" s="40">
        <v>0</v>
      </c>
      <c r="P16" s="40">
        <f>L16</f>
        <v>6410983</v>
      </c>
      <c r="Q16" s="40">
        <f>L16/H16</f>
        <v>1318.454087403599</v>
      </c>
      <c r="R16" s="35">
        <v>14593.7</v>
      </c>
      <c r="S16" s="16" t="s">
        <v>57</v>
      </c>
      <c r="T16" s="39" t="s">
        <v>56</v>
      </c>
    </row>
    <row r="17" spans="1:20" s="7" customFormat="1" ht="12.75">
      <c r="A17" s="26">
        <f>A16+1</f>
        <v>2</v>
      </c>
      <c r="B17" s="20" t="s">
        <v>59</v>
      </c>
      <c r="C17" s="38">
        <v>1985</v>
      </c>
      <c r="D17" s="38"/>
      <c r="E17" s="39" t="s">
        <v>53</v>
      </c>
      <c r="F17" s="38">
        <v>10</v>
      </c>
      <c r="G17" s="38">
        <v>1</v>
      </c>
      <c r="H17" s="38">
        <v>2881.2</v>
      </c>
      <c r="I17" s="38">
        <v>2881.2</v>
      </c>
      <c r="J17" s="38">
        <v>2670.1</v>
      </c>
      <c r="K17" s="38">
        <v>129</v>
      </c>
      <c r="L17" s="35">
        <f ca="1">'виды работ '!C11</f>
        <v>2552240</v>
      </c>
      <c r="M17" s="40">
        <v>0</v>
      </c>
      <c r="N17" s="40">
        <v>0</v>
      </c>
      <c r="O17" s="40">
        <v>0</v>
      </c>
      <c r="P17" s="40">
        <f>L17</f>
        <v>2552240</v>
      </c>
      <c r="Q17" s="40">
        <f>L17/H17</f>
        <v>885.82535054838263</v>
      </c>
      <c r="R17" s="35">
        <v>14593.7</v>
      </c>
      <c r="S17" s="16" t="s">
        <v>57</v>
      </c>
      <c r="T17" s="39" t="s">
        <v>56</v>
      </c>
    </row>
    <row r="18" spans="1:20" s="7" customFormat="1" ht="12.75">
      <c r="A18" s="26">
        <f>A17+1</f>
        <v>3</v>
      </c>
      <c r="B18" s="20" t="s">
        <v>60</v>
      </c>
      <c r="C18" s="38">
        <v>1976</v>
      </c>
      <c r="D18" s="38"/>
      <c r="E18" s="39" t="s">
        <v>55</v>
      </c>
      <c r="F18" s="38">
        <v>5</v>
      </c>
      <c r="G18" s="38">
        <v>6</v>
      </c>
      <c r="H18" s="38">
        <v>4913.6000000000004</v>
      </c>
      <c r="I18" s="38">
        <v>4913.6000000000004</v>
      </c>
      <c r="J18" s="38">
        <v>4052.01</v>
      </c>
      <c r="K18" s="38">
        <v>186</v>
      </c>
      <c r="L18" s="35">
        <f ca="1">'виды работ '!C12</f>
        <v>8929356</v>
      </c>
      <c r="M18" s="40">
        <v>0</v>
      </c>
      <c r="N18" s="40">
        <v>0</v>
      </c>
      <c r="O18" s="40">
        <v>0</v>
      </c>
      <c r="P18" s="40">
        <f>L18</f>
        <v>8929356</v>
      </c>
      <c r="Q18" s="40">
        <f>L18/H18</f>
        <v>1817.2736893520025</v>
      </c>
      <c r="R18" s="35">
        <v>14593.7</v>
      </c>
      <c r="S18" s="16" t="s">
        <v>57</v>
      </c>
      <c r="T18" s="39" t="s">
        <v>56</v>
      </c>
    </row>
    <row r="19" spans="1:20" s="7" customFormat="1" ht="12.75">
      <c r="A19" s="55" t="s">
        <v>16</v>
      </c>
      <c r="B19" s="56"/>
      <c r="C19" s="37" t="s">
        <v>54</v>
      </c>
      <c r="D19" s="37" t="s">
        <v>54</v>
      </c>
      <c r="E19" s="37" t="s">
        <v>54</v>
      </c>
      <c r="F19" s="37" t="s">
        <v>54</v>
      </c>
      <c r="G19" s="37" t="s">
        <v>54</v>
      </c>
      <c r="H19" s="35">
        <f>SUM(H16:H18)</f>
        <v>12657.3</v>
      </c>
      <c r="I19" s="35">
        <f t="shared" ref="I19:O19" si="0">SUM(I16:I18)</f>
        <v>12657.3</v>
      </c>
      <c r="J19" s="35">
        <f t="shared" si="0"/>
        <v>10736.9</v>
      </c>
      <c r="K19" s="29">
        <f t="shared" si="0"/>
        <v>560</v>
      </c>
      <c r="L19" s="35">
        <f ca="1">SUM(L16:L18)</f>
        <v>17892579</v>
      </c>
      <c r="M19" s="35">
        <f t="shared" si="0"/>
        <v>0</v>
      </c>
      <c r="N19" s="35">
        <f t="shared" si="0"/>
        <v>0</v>
      </c>
      <c r="O19" s="35">
        <f t="shared" si="0"/>
        <v>0</v>
      </c>
      <c r="P19" s="35">
        <f>SUM(P16:P18)</f>
        <v>17892579</v>
      </c>
      <c r="Q19" s="40">
        <f>L19/H19</f>
        <v>1413.6173591524259</v>
      </c>
      <c r="R19" s="17" t="s">
        <v>54</v>
      </c>
      <c r="S19" s="16" t="s">
        <v>54</v>
      </c>
      <c r="T19" s="16" t="s">
        <v>54</v>
      </c>
    </row>
    <row r="20" spans="1:20" s="8" customFormat="1" ht="12.75" customHeight="1">
      <c r="A20" s="51" t="s">
        <v>63</v>
      </c>
      <c r="B20" s="51"/>
      <c r="C20" s="51"/>
      <c r="D20" s="36" t="s">
        <v>54</v>
      </c>
      <c r="E20" s="36" t="s">
        <v>54</v>
      </c>
      <c r="F20" s="36" t="s">
        <v>54</v>
      </c>
      <c r="G20" s="36" t="s">
        <v>54</v>
      </c>
      <c r="H20" s="36" t="s">
        <v>54</v>
      </c>
      <c r="I20" s="36" t="s">
        <v>54</v>
      </c>
      <c r="J20" s="36" t="s">
        <v>54</v>
      </c>
      <c r="K20" s="36" t="s">
        <v>54</v>
      </c>
      <c r="L20" s="28">
        <f ca="1">'виды работ '!C15</f>
        <v>18172534</v>
      </c>
      <c r="M20" s="12">
        <f>M19</f>
        <v>0</v>
      </c>
      <c r="N20" s="12">
        <f>N19</f>
        <v>0</v>
      </c>
      <c r="O20" s="12">
        <f>O19</f>
        <v>0</v>
      </c>
      <c r="P20" s="28">
        <f>L20</f>
        <v>18172534</v>
      </c>
      <c r="Q20" s="19" t="s">
        <v>54</v>
      </c>
      <c r="R20" s="19" t="s">
        <v>54</v>
      </c>
      <c r="S20" s="19" t="s">
        <v>54</v>
      </c>
      <c r="T20" s="19" t="s">
        <v>54</v>
      </c>
    </row>
  </sheetData>
  <mergeCells count="25">
    <mergeCell ref="L11:L12"/>
    <mergeCell ref="A20:C20"/>
    <mergeCell ref="A15:E15"/>
    <mergeCell ref="F15:T15"/>
    <mergeCell ref="A19:B19"/>
    <mergeCell ref="E10:E13"/>
    <mergeCell ref="F10:F13"/>
    <mergeCell ref="G10:G13"/>
    <mergeCell ref="H10:H12"/>
    <mergeCell ref="I10:J10"/>
    <mergeCell ref="T10:T13"/>
    <mergeCell ref="L10:P10"/>
    <mergeCell ref="Q10:Q12"/>
    <mergeCell ref="R10:R12"/>
    <mergeCell ref="S10:S13"/>
    <mergeCell ref="K10:K12"/>
    <mergeCell ref="C11:C13"/>
    <mergeCell ref="D11:D13"/>
    <mergeCell ref="I11:I12"/>
    <mergeCell ref="J11:J12"/>
    <mergeCell ref="A7:S7"/>
    <mergeCell ref="D8:Q8"/>
    <mergeCell ref="A10:A13"/>
    <mergeCell ref="B10:B13"/>
    <mergeCell ref="C10:D10"/>
  </mergeCells>
  <phoneticPr fontId="13" type="noConversion"/>
  <pageMargins left="0.39370078740157483" right="0.39370078740157483" top="0.78740157480314965" bottom="0.39370078740157483" header="0.31496062992125984" footer="0.15748031496062992"/>
  <pageSetup paperSize="9" scale="54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zoomScaleSheetLayoutView="90" workbookViewId="0">
      <pane xSplit="6195" ySplit="2475" activePane="bottomRight"/>
      <selection sqref="A1:IV65536"/>
      <selection pane="topRight" activeCell="A2" sqref="A2"/>
      <selection pane="bottomLeft" activeCell="A9" sqref="A9:IV15"/>
      <selection pane="bottomRight" activeCell="C3" sqref="C3:C6"/>
    </sheetView>
  </sheetViews>
  <sheetFormatPr defaultRowHeight="12.75"/>
  <cols>
    <col min="1" max="1" width="5.28515625" style="3" customWidth="1"/>
    <col min="2" max="2" width="43.28515625" style="3" customWidth="1"/>
    <col min="3" max="3" width="12.28515625" style="1" customWidth="1"/>
    <col min="4" max="4" width="11.7109375" style="1" customWidth="1"/>
    <col min="5" max="5" width="16.42578125" style="1" customWidth="1"/>
    <col min="6" max="6" width="14.28515625" style="1" customWidth="1"/>
    <col min="7" max="7" width="13.42578125" style="1" customWidth="1"/>
    <col min="8" max="8" width="14.28515625" style="1" customWidth="1"/>
    <col min="9" max="9" width="13.42578125" style="1" customWidth="1"/>
    <col min="10" max="10" width="5.5703125" style="1" customWidth="1"/>
    <col min="11" max="11" width="12.140625" style="1" customWidth="1"/>
    <col min="12" max="12" width="9.42578125" style="1" customWidth="1"/>
    <col min="13" max="13" width="12.140625" style="1" customWidth="1"/>
    <col min="14" max="14" width="6.140625" style="1" customWidth="1"/>
    <col min="15" max="15" width="7.28515625" style="1" customWidth="1"/>
    <col min="16" max="16" width="8.28515625" style="1" customWidth="1"/>
    <col min="17" max="17" width="12.42578125" style="1" customWidth="1"/>
    <col min="18" max="18" width="6.5703125" style="1" customWidth="1"/>
    <col min="19" max="19" width="5.28515625" style="1" customWidth="1"/>
    <col min="20" max="20" width="6.28515625" style="1" customWidth="1"/>
    <col min="21" max="21" width="7.5703125" style="1" customWidth="1"/>
    <col min="22" max="22" width="13.5703125" style="1" customWidth="1"/>
    <col min="23" max="23" width="12.5703125" style="1" customWidth="1"/>
    <col min="24" max="24" width="13.140625" style="1" customWidth="1"/>
    <col min="25" max="25" width="27.42578125" style="2" customWidth="1"/>
    <col min="26" max="26" width="15.28515625" style="3" customWidth="1"/>
    <col min="27" max="27" width="15.42578125" style="3" customWidth="1"/>
    <col min="28" max="28" width="18.7109375" style="3" customWidth="1"/>
    <col min="29" max="16384" width="9.140625" style="3"/>
  </cols>
  <sheetData>
    <row r="1" spans="1:28" s="13" customFormat="1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31"/>
    </row>
    <row r="2" spans="1:28" s="13" customForma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1"/>
    </row>
    <row r="3" spans="1:28" s="13" customFormat="1" ht="12.75" customHeight="1">
      <c r="A3" s="57" t="s">
        <v>0</v>
      </c>
      <c r="B3" s="57" t="s">
        <v>1</v>
      </c>
      <c r="C3" s="57" t="s">
        <v>2</v>
      </c>
      <c r="D3" s="82" t="s">
        <v>25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31"/>
    </row>
    <row r="4" spans="1:28" s="13" customFormat="1" ht="12.75" customHeight="1">
      <c r="A4" s="58"/>
      <c r="B4" s="58"/>
      <c r="C4" s="58"/>
      <c r="D4" s="78" t="s">
        <v>26</v>
      </c>
      <c r="E4" s="79"/>
      <c r="F4" s="79"/>
      <c r="G4" s="79"/>
      <c r="H4" s="79"/>
      <c r="I4" s="80"/>
      <c r="J4" s="70" t="s">
        <v>19</v>
      </c>
      <c r="K4" s="71"/>
      <c r="L4" s="70" t="s">
        <v>20</v>
      </c>
      <c r="M4" s="71"/>
      <c r="N4" s="70" t="s">
        <v>21</v>
      </c>
      <c r="O4" s="71"/>
      <c r="P4" s="70" t="s">
        <v>22</v>
      </c>
      <c r="Q4" s="71"/>
      <c r="R4" s="70" t="s">
        <v>23</v>
      </c>
      <c r="S4" s="71"/>
      <c r="T4" s="70" t="s">
        <v>24</v>
      </c>
      <c r="U4" s="71"/>
      <c r="V4" s="57" t="s">
        <v>3</v>
      </c>
      <c r="W4" s="57" t="s">
        <v>4</v>
      </c>
      <c r="X4" s="57" t="s">
        <v>61</v>
      </c>
      <c r="Y4" s="31"/>
    </row>
    <row r="5" spans="1:28" s="13" customFormat="1" ht="12.75" customHeight="1">
      <c r="A5" s="58"/>
      <c r="B5" s="58"/>
      <c r="C5" s="58"/>
      <c r="D5" s="57" t="s">
        <v>5</v>
      </c>
      <c r="E5" s="78" t="s">
        <v>6</v>
      </c>
      <c r="F5" s="79"/>
      <c r="G5" s="79"/>
      <c r="H5" s="79"/>
      <c r="I5" s="80"/>
      <c r="J5" s="72"/>
      <c r="K5" s="73"/>
      <c r="L5" s="72"/>
      <c r="M5" s="73"/>
      <c r="N5" s="72"/>
      <c r="O5" s="73"/>
      <c r="P5" s="72"/>
      <c r="Q5" s="73"/>
      <c r="R5" s="72"/>
      <c r="S5" s="73"/>
      <c r="T5" s="72"/>
      <c r="U5" s="73"/>
      <c r="V5" s="58"/>
      <c r="W5" s="58"/>
      <c r="X5" s="58"/>
      <c r="Y5" s="31"/>
    </row>
    <row r="6" spans="1:28" s="13" customFormat="1" ht="60" customHeight="1">
      <c r="A6" s="58"/>
      <c r="B6" s="58"/>
      <c r="C6" s="59"/>
      <c r="D6" s="59"/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74"/>
      <c r="K6" s="75"/>
      <c r="L6" s="74"/>
      <c r="M6" s="75"/>
      <c r="N6" s="74"/>
      <c r="O6" s="75"/>
      <c r="P6" s="74"/>
      <c r="Q6" s="75"/>
      <c r="R6" s="74"/>
      <c r="S6" s="75"/>
      <c r="T6" s="74"/>
      <c r="U6" s="75"/>
      <c r="V6" s="59"/>
      <c r="W6" s="59"/>
      <c r="X6" s="59"/>
      <c r="Y6" s="31"/>
    </row>
    <row r="7" spans="1:28" s="22" customFormat="1">
      <c r="A7" s="59"/>
      <c r="B7" s="59"/>
      <c r="C7" s="21" t="s">
        <v>12</v>
      </c>
      <c r="D7" s="21" t="s">
        <v>12</v>
      </c>
      <c r="E7" s="21" t="s">
        <v>12</v>
      </c>
      <c r="F7" s="21" t="s">
        <v>12</v>
      </c>
      <c r="G7" s="21" t="s">
        <v>12</v>
      </c>
      <c r="H7" s="21" t="s">
        <v>12</v>
      </c>
      <c r="I7" s="21" t="s">
        <v>12</v>
      </c>
      <c r="J7" s="21" t="s">
        <v>13</v>
      </c>
      <c r="K7" s="21" t="s">
        <v>12</v>
      </c>
      <c r="L7" s="21" t="s">
        <v>14</v>
      </c>
      <c r="M7" s="21" t="s">
        <v>12</v>
      </c>
      <c r="N7" s="21" t="s">
        <v>14</v>
      </c>
      <c r="O7" s="21" t="s">
        <v>12</v>
      </c>
      <c r="P7" s="21" t="s">
        <v>14</v>
      </c>
      <c r="Q7" s="21" t="s">
        <v>12</v>
      </c>
      <c r="R7" s="21" t="s">
        <v>15</v>
      </c>
      <c r="S7" s="21" t="s">
        <v>12</v>
      </c>
      <c r="T7" s="21" t="s">
        <v>14</v>
      </c>
      <c r="U7" s="21" t="s">
        <v>12</v>
      </c>
      <c r="V7" s="21" t="s">
        <v>12</v>
      </c>
      <c r="W7" s="21" t="s">
        <v>12</v>
      </c>
      <c r="X7" s="21" t="s">
        <v>12</v>
      </c>
      <c r="Y7" s="33"/>
    </row>
    <row r="8" spans="1:28" s="22" customForma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29">
        <v>21</v>
      </c>
      <c r="V8" s="29">
        <v>22</v>
      </c>
      <c r="W8" s="27">
        <v>23</v>
      </c>
      <c r="X8" s="27">
        <v>24</v>
      </c>
      <c r="Y8" s="33"/>
    </row>
    <row r="9" spans="1:28" s="13" customFormat="1" ht="12.75" customHeight="1">
      <c r="A9" s="64" t="s">
        <v>17</v>
      </c>
      <c r="B9" s="65"/>
      <c r="C9" s="66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15"/>
      <c r="Z9" s="14"/>
    </row>
    <row r="10" spans="1:28" s="13" customFormat="1" ht="12.75" customHeight="1">
      <c r="A10" s="29">
        <v>1</v>
      </c>
      <c r="B10" s="20" t="s">
        <v>58</v>
      </c>
      <c r="C10" s="35">
        <f>D10+K10+M10+O10+Q10+S10+U10+V10+W10+X10</f>
        <v>6410983</v>
      </c>
      <c r="D10" s="35"/>
      <c r="E10" s="35"/>
      <c r="F10" s="35"/>
      <c r="G10" s="35"/>
      <c r="H10" s="35"/>
      <c r="I10" s="35"/>
      <c r="J10" s="35"/>
      <c r="K10" s="35"/>
      <c r="L10" s="35">
        <v>1402</v>
      </c>
      <c r="M10" s="35">
        <v>4206000</v>
      </c>
      <c r="N10" s="35"/>
      <c r="O10" s="35"/>
      <c r="P10" s="35"/>
      <c r="Q10" s="35"/>
      <c r="R10" s="35"/>
      <c r="S10" s="35"/>
      <c r="T10" s="35"/>
      <c r="U10" s="35"/>
      <c r="V10" s="35"/>
      <c r="W10" s="35">
        <v>2069069</v>
      </c>
      <c r="X10" s="35">
        <v>135914</v>
      </c>
      <c r="Y10" s="15"/>
      <c r="Z10" s="14"/>
    </row>
    <row r="11" spans="1:28" s="13" customFormat="1" ht="12.75" customHeight="1">
      <c r="A11" s="29">
        <f>A10+1</f>
        <v>2</v>
      </c>
      <c r="B11" s="20" t="s">
        <v>59</v>
      </c>
      <c r="C11" s="35">
        <f>D11+K11+M11+O11+Q11+S11+U11+V11+W11+X11</f>
        <v>2552240</v>
      </c>
      <c r="D11" s="35"/>
      <c r="E11" s="35"/>
      <c r="F11" s="35"/>
      <c r="G11" s="35"/>
      <c r="H11" s="35"/>
      <c r="I11" s="35"/>
      <c r="J11" s="34">
        <v>1</v>
      </c>
      <c r="K11" s="35">
        <v>2502026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>
        <v>50214</v>
      </c>
      <c r="Y11" s="15"/>
      <c r="Z11" s="14"/>
    </row>
    <row r="12" spans="1:28" s="13" customFormat="1" ht="12.75" customHeight="1">
      <c r="A12" s="29">
        <f>A11+1</f>
        <v>3</v>
      </c>
      <c r="B12" s="20" t="s">
        <v>60</v>
      </c>
      <c r="C12" s="35">
        <f>D12+K12+M12+O12+Q12+S12+U12+V12+W12+X12</f>
        <v>8929356</v>
      </c>
      <c r="D12" s="35"/>
      <c r="E12" s="35"/>
      <c r="F12" s="35"/>
      <c r="G12" s="35"/>
      <c r="H12" s="35"/>
      <c r="I12" s="35"/>
      <c r="J12" s="34"/>
      <c r="K12" s="35"/>
      <c r="L12" s="35"/>
      <c r="M12" s="35"/>
      <c r="N12" s="35"/>
      <c r="O12" s="35"/>
      <c r="P12" s="35">
        <v>3187</v>
      </c>
      <c r="Q12" s="35">
        <f>P12*2000</f>
        <v>6374000</v>
      </c>
      <c r="R12" s="35"/>
      <c r="S12" s="35"/>
      <c r="T12" s="35"/>
      <c r="U12" s="35"/>
      <c r="V12" s="35"/>
      <c r="W12" s="35">
        <v>2457321</v>
      </c>
      <c r="X12" s="35">
        <v>98035</v>
      </c>
      <c r="Y12" s="15"/>
      <c r="Z12" s="14"/>
    </row>
    <row r="13" spans="1:28" s="13" customFormat="1" ht="12.75" customHeight="1">
      <c r="A13" s="62" t="s">
        <v>16</v>
      </c>
      <c r="B13" s="63"/>
      <c r="C13" s="35">
        <f>SUM(C10:C12)</f>
        <v>17892579</v>
      </c>
      <c r="D13" s="35"/>
      <c r="E13" s="35"/>
      <c r="F13" s="35"/>
      <c r="G13" s="35"/>
      <c r="H13" s="35"/>
      <c r="I13" s="35"/>
      <c r="J13" s="34">
        <f t="shared" ref="J13:Q13" si="0">SUM(J10:J12)</f>
        <v>1</v>
      </c>
      <c r="K13" s="35">
        <f t="shared" si="0"/>
        <v>2502026</v>
      </c>
      <c r="L13" s="35">
        <f t="shared" si="0"/>
        <v>1402</v>
      </c>
      <c r="M13" s="35">
        <f t="shared" si="0"/>
        <v>4206000</v>
      </c>
      <c r="N13" s="35"/>
      <c r="O13" s="35"/>
      <c r="P13" s="35">
        <f t="shared" si="0"/>
        <v>3187</v>
      </c>
      <c r="Q13" s="35">
        <f t="shared" si="0"/>
        <v>6374000</v>
      </c>
      <c r="R13" s="35"/>
      <c r="S13" s="35"/>
      <c r="T13" s="35"/>
      <c r="U13" s="35"/>
      <c r="V13" s="35"/>
      <c r="W13" s="35">
        <f>SUM(W10:W12)</f>
        <v>4526390</v>
      </c>
      <c r="X13" s="35">
        <f>SUM(X10:X12)</f>
        <v>284163</v>
      </c>
      <c r="Y13" s="15"/>
      <c r="Z13" s="14"/>
      <c r="AA13" s="14"/>
      <c r="AB13" s="14"/>
    </row>
    <row r="14" spans="1:28" s="13" customFormat="1" ht="12.75" customHeight="1">
      <c r="A14" s="60" t="s">
        <v>18</v>
      </c>
      <c r="B14" s="61"/>
      <c r="C14" s="34">
        <v>279955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15"/>
      <c r="Z14" s="14"/>
    </row>
    <row r="15" spans="1:28" s="13" customFormat="1" ht="12.75" customHeight="1">
      <c r="A15" s="76" t="s">
        <v>63</v>
      </c>
      <c r="B15" s="77"/>
      <c r="C15" s="34">
        <f>C13+C14</f>
        <v>18172534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15"/>
      <c r="Z15" s="14"/>
    </row>
    <row r="16" spans="1:28" s="13" customFormat="1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1"/>
    </row>
    <row r="17" spans="3:25" s="13" customFormat="1">
      <c r="C17" s="30">
        <f>(C13-X13-W13)*2.14/100</f>
        <v>279955.35639999999</v>
      </c>
      <c r="D17" s="43">
        <f>E13+F13+G13+H13+I13+K13+M13+O13+Q13+S13+U13+V13+W13+X13</f>
        <v>17892579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1"/>
    </row>
    <row r="18" spans="3:25" s="13" customFormat="1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1"/>
    </row>
    <row r="19" spans="3:25" s="13" customFormat="1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1"/>
    </row>
    <row r="20" spans="3:25" s="13" customFormat="1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</row>
    <row r="21" spans="3:25" s="13" customFormat="1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1"/>
    </row>
    <row r="22" spans="3:25" s="5" customFormat="1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11"/>
    </row>
    <row r="23" spans="3:25" s="5" customForma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11"/>
    </row>
    <row r="24" spans="3:25" s="5" customForma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1"/>
    </row>
    <row r="25" spans="3:25" s="5" customForma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1"/>
    </row>
    <row r="26" spans="3:25" s="5" customForma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1"/>
    </row>
    <row r="27" spans="3:25" s="5" customForma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1"/>
    </row>
    <row r="28" spans="3:25" s="4" customFormat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"/>
    </row>
    <row r="29" spans="3:25" s="4" customForma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"/>
    </row>
    <row r="30" spans="3:25" s="4" customForma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2"/>
    </row>
    <row r="31" spans="3:25" s="4" customForma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"/>
    </row>
    <row r="32" spans="3:25" s="4" customForma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"/>
    </row>
    <row r="33" spans="3:25" s="4" customFormat="1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"/>
    </row>
    <row r="34" spans="3:25" s="4" customForma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"/>
    </row>
    <row r="35" spans="3:25" s="4" customFormat="1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"/>
    </row>
    <row r="36" spans="3:25" s="4" customForma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"/>
    </row>
    <row r="37" spans="3:25" s="4" customForma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</row>
    <row r="38" spans="3:25" s="4" customForma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"/>
    </row>
    <row r="39" spans="3:25" s="4" customForma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"/>
    </row>
    <row r="40" spans="3:25" s="4" customForma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"/>
    </row>
    <row r="41" spans="3:25" s="4" customForma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"/>
    </row>
    <row r="42" spans="3:25" s="4" customForma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"/>
    </row>
    <row r="43" spans="3:25" s="4" customFormat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"/>
    </row>
    <row r="44" spans="3:25" s="4" customForma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"/>
    </row>
    <row r="45" spans="3:25" s="4" customForma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"/>
    </row>
    <row r="46" spans="3:25" s="4" customForma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</row>
    <row r="47" spans="3:25" s="4" customForma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</row>
    <row r="48" spans="3:25" s="4" customForma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</row>
    <row r="49" spans="3:25" s="4" customForma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</row>
    <row r="50" spans="3:25" s="4" customFormat="1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</row>
    <row r="51" spans="3:25" s="4" customForma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2"/>
    </row>
    <row r="52" spans="3:25" s="4" customForma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"/>
    </row>
    <row r="53" spans="3:25" s="4" customForma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"/>
    </row>
    <row r="54" spans="3:25" s="4" customFormat="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"/>
    </row>
    <row r="55" spans="3:25" s="4" customFormat="1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"/>
    </row>
    <row r="56" spans="3:25" s="4" customForma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"/>
    </row>
    <row r="57" spans="3:25" s="4" customFormat="1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"/>
    </row>
    <row r="58" spans="3:25" s="4" customForma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"/>
    </row>
    <row r="59" spans="3:25" s="4" customForma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"/>
    </row>
    <row r="60" spans="3:25" s="4" customFormat="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"/>
    </row>
    <row r="61" spans="3:25" s="4" customFormat="1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"/>
    </row>
    <row r="62" spans="3:25" s="4" customFormat="1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"/>
    </row>
    <row r="63" spans="3:25" s="4" customFormat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2"/>
    </row>
    <row r="64" spans="3:25" s="4" customForma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2"/>
    </row>
    <row r="65" spans="3:25" s="4" customFormat="1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"/>
    </row>
    <row r="66" spans="3:25" s="4" customForma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2"/>
    </row>
    <row r="67" spans="3:25" s="4" customFormat="1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"/>
    </row>
    <row r="68" spans="3:25" s="4" customFormat="1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"/>
    </row>
    <row r="69" spans="3:25" s="4" customFormat="1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"/>
    </row>
    <row r="70" spans="3:25" s="4" customForma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2"/>
    </row>
    <row r="71" spans="3:25" s="4" customFormat="1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"/>
    </row>
    <row r="72" spans="3:25" s="4" customForma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"/>
    </row>
    <row r="73" spans="3:25" s="4" customFormat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</row>
    <row r="74" spans="3:25" s="4" customFormat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"/>
    </row>
    <row r="75" spans="3:25" s="4" customForma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2"/>
    </row>
    <row r="76" spans="3:25" s="4" customFormat="1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2"/>
    </row>
    <row r="77" spans="3:25" s="4" customForma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"/>
    </row>
    <row r="78" spans="3:25" s="4" customFormat="1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2"/>
    </row>
    <row r="79" spans="3:25" s="4" customForma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2"/>
    </row>
  </sheetData>
  <mergeCells count="22">
    <mergeCell ref="N4:O6"/>
    <mergeCell ref="P4:Q6"/>
    <mergeCell ref="A15:B15"/>
    <mergeCell ref="E5:I5"/>
    <mergeCell ref="A1:X1"/>
    <mergeCell ref="A3:A7"/>
    <mergeCell ref="B3:B7"/>
    <mergeCell ref="C3:C6"/>
    <mergeCell ref="D3:X3"/>
    <mergeCell ref="D4:I4"/>
    <mergeCell ref="J4:K6"/>
    <mergeCell ref="L4:M6"/>
    <mergeCell ref="W4:W6"/>
    <mergeCell ref="X4:X6"/>
    <mergeCell ref="D5:D6"/>
    <mergeCell ref="A14:B14"/>
    <mergeCell ref="A13:B13"/>
    <mergeCell ref="A9:C9"/>
    <mergeCell ref="D9:X9"/>
    <mergeCell ref="R4:S6"/>
    <mergeCell ref="T4:U6"/>
    <mergeCell ref="V4:V6"/>
  </mergeCells>
  <phoneticPr fontId="13" type="noConversion"/>
  <printOptions horizontalCentered="1"/>
  <pageMargins left="0.39370078740157483" right="0.39370078740157483" top="0.78740157480314965" bottom="0.39370078740157483" header="0.15748031496062992" footer="0.15748031496062992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характеристика мкд</vt:lpstr>
      <vt:lpstr>виды работ </vt:lpstr>
      <vt:lpstr>'виды работ '!Заголовки_для_печати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2015-10-20T08:49:30Z</cp:lastPrinted>
  <dcterms:created xsi:type="dcterms:W3CDTF">2006-09-16T00:00:00Z</dcterms:created>
  <dcterms:modified xsi:type="dcterms:W3CDTF">2015-10-20T08:50:29Z</dcterms:modified>
</cp:coreProperties>
</file>