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огр 12" sheetId="1" r:id="rId1"/>
    <sheet name="распр.б.а.14" sheetId="2" r:id="rId2"/>
    <sheet name="ведом 16" sheetId="3" r:id="rId3"/>
  </sheets>
  <definedNames>
    <definedName name="_xlnm.Print_Titles" localSheetId="2">'ведом 16'!$10:$10</definedName>
    <definedName name="_xlnm.Print_Titles" localSheetId="0">'прогр 12'!$9:$9</definedName>
    <definedName name="_xlnm.Print_Titles" localSheetId="1">'распр.б.а.14'!$11:$11</definedName>
    <definedName name="_xlnm.Print_Area" localSheetId="2">'ведом 16'!$B$1:$J$320</definedName>
    <definedName name="_xlnm.Print_Area" localSheetId="0">'прогр 12'!$B$1:$I$316</definedName>
    <definedName name="_xlnm.Print_Area" localSheetId="1">'распр.б.а.14'!$B$1:$I$320</definedName>
  </definedNames>
  <calcPr fullCalcOnLoad="1"/>
</workbook>
</file>

<file path=xl/sharedStrings.xml><?xml version="1.0" encoding="utf-8"?>
<sst xmlns="http://schemas.openxmlformats.org/spreadsheetml/2006/main" count="3918" uniqueCount="378">
  <si>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</si>
  <si>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</si>
  <si>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</si>
  <si>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</si>
  <si>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</si>
  <si>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</si>
  <si>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</si>
  <si>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</si>
  <si>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</si>
  <si>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</si>
  <si>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</si>
  <si>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</si>
  <si>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</si>
  <si>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</si>
  <si>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</si>
  <si>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</si>
  <si>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</si>
  <si>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</si>
  <si>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</si>
  <si>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</si>
  <si>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</si>
  <si>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</si>
  <si>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</si>
  <si>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</si>
  <si>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</si>
  <si>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</si>
  <si>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</si>
  <si>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</si>
  <si>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</si>
  <si>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</si>
  <si>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</si>
  <si>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</si>
  <si>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</si>
  <si>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</si>
  <si>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</si>
  <si>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</si>
  <si>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</si>
  <si>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</si>
  <si>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</si>
  <si>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</si>
  <si>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</si>
  <si>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</si>
  <si>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</si>
  <si>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</si>
  <si>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</si>
  <si>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</si>
  <si>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</si>
  <si>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</si>
  <si>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</si>
  <si>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</si>
  <si>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</si>
  <si>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</si>
  <si>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</si>
  <si>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</si>
  <si>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</si>
  <si>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</si>
  <si>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</si>
  <si>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 xml:space="preserve">Расходы на мероприятия в рамках полномочий  органов местного самоуправления </t>
  </si>
  <si>
    <t>810</t>
  </si>
  <si>
    <t>Другие вопросы в области  национальной экономики</t>
  </si>
  <si>
    <t>Социальная  политика</t>
  </si>
  <si>
    <t>Обеспечение деятельности библиотек в сфере культуры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</si>
  <si>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</si>
  <si>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</si>
  <si>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</si>
  <si>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</si>
  <si>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</si>
  <si>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</si>
  <si>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</si>
  <si>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</si>
  <si>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</si>
  <si>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</si>
  <si>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</si>
  <si>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</si>
  <si>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</si>
  <si>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 xml:space="preserve">Обеспечение деятельности домов культуры  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</si>
  <si>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</si>
  <si>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</si>
  <si>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</si>
  <si>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</si>
  <si>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</si>
  <si>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</si>
  <si>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</si>
  <si>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Субсидии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</si>
  <si>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УТВЕРЖДЕНА</t>
  </si>
  <si>
    <t>Софинансирование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</si>
  <si>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</si>
  <si>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</si>
  <si>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</si>
  <si>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</si>
  <si>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</si>
  <si>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</si>
  <si>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</si>
  <si>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</si>
  <si>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</si>
  <si>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</si>
  <si>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</si>
  <si>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</si>
  <si>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</si>
  <si>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</si>
  <si>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</si>
  <si>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</si>
  <si>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</si>
  <si>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 на 2015-2017 годы»</t>
  </si>
  <si>
    <t>0819000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</si>
  <si>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</si>
  <si>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410</t>
  </si>
  <si>
    <t>Муниципальная программа благоустройства МО Аннинское сельское поселение на 2015-2017 годы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</si>
  <si>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</si>
  <si>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Субсидии бюджетным учреждениям</t>
  </si>
  <si>
    <t>610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</si>
  <si>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(дома культуры)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</si>
  <si>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</si>
  <si>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</si>
  <si>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</si>
  <si>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</si>
  <si>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</si>
  <si>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</si>
  <si>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</si>
  <si>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области» на 2014-2016 годы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</si>
  <si>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</si>
  <si>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</si>
  <si>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Муниципальная программа «Социальная политика»</t>
  </si>
  <si>
    <t xml:space="preserve"> Приложение 11</t>
  </si>
  <si>
    <t xml:space="preserve">Бюджетные инвестиции 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</si>
  <si>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</si>
  <si>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Обеспечение деятельности ансамбля</t>
  </si>
  <si>
    <t>Г</t>
  </si>
  <si>
    <t>Рз</t>
  </si>
  <si>
    <t>ЦСР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</si>
  <si>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</si>
  <si>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</si>
  <si>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</si>
  <si>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</si>
  <si>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</si>
  <si>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</si>
  <si>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</si>
  <si>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</si>
  <si>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</si>
  <si>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Прочие мероприятия в области социальной политики в рамках муниципальной программы "Социальная политика"</t>
  </si>
  <si>
    <t>Подпрограмма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</si>
  <si>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</si>
  <si>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</si>
  <si>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</si>
  <si>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</si>
  <si>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</si>
  <si>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</si>
  <si>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Подпрограмма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</si>
  <si>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</si>
  <si>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</si>
  <si>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Муниципальная программа "Благоустройство МО Аннинское сельское поселение на 2015-2017 годы"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</si>
  <si>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 на 2015-2017 годы"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</si>
  <si>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 на 2015-2017 годы"</t>
  </si>
  <si>
    <t>Подпрограмма «Проведение озеленительных работ» муниципальной программы "Благоустройство МО Аннинское сельское поселение на 2015-2017 годы"</t>
  </si>
  <si>
    <t xml:space="preserve"> Подпрограмма «Содержание и обеспечение санитарного состояния территории» муниципальной программы "Благоустройство МО Аннинское сельское поселение на 2015-2017 годы"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</si>
  <si>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 на 2015-2017 годы"</t>
  </si>
  <si>
    <t>Подпрограмма «Водоотвод ливневых стоков и талых вод от жилых микрорайонов Аннинского сельского поселения» муниципальной программы "Благоустройство МО Аннинское сельское поселение на 2015-2017 годы"</t>
  </si>
  <si>
    <t>Подпрограмма «Установка объектов ориентирующей информации» муниципальной программы "Благоустройство МО Аннинское сельское поселение на 2015-2017 годы"</t>
  </si>
  <si>
    <t>Подпрограмма «Праздничное благоустройство территории» муниципальной программы "Благоустройство МО Аннинское сельское поселение на 2015-2017 годы"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</si>
  <si>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</si>
  <si>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</si>
  <si>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Софинансирование проектирования, строительства и реконструкции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</si>
  <si>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Софинансирование улучшения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</si>
  <si>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Софинансирование приобретения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</si>
  <si>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Софинансирование проектирования и строительства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</si>
  <si>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</si>
  <si>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</si>
  <si>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</si>
  <si>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</si>
  <si>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</si>
  <si>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</si>
  <si>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</si>
  <si>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</si>
  <si>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</si>
  <si>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</si>
  <si>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</si>
  <si>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</si>
  <si>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</si>
  <si>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</si>
  <si>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</si>
  <si>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</si>
  <si>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 xml:space="preserve"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</si>
  <si>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</si>
  <si>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</si>
  <si>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</si>
  <si>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</si>
  <si>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</si>
  <si>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</si>
  <si>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</si>
  <si>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</si>
  <si>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</si>
  <si>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 по озеленению в рамках подпрограммы «Проведение озеленительных работ» </t>
  </si>
  <si>
    <t xml:space="preserve">Мероприятия в рамках подпрограммы «Строительство и содержание объектов благоустройства» 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</si>
  <si>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</si>
  <si>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по содержанию и уборке мест воинских захоронений в рамках подпрограммы «Содержание и уборка мест воинских захоронений»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</si>
  <si>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</si>
  <si>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</si>
  <si>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Обеспечение деятельности ансамбля </t>
  </si>
  <si>
    <t xml:space="preserve">Другие вопросы в области культуры, кинематографии </t>
  </si>
  <si>
    <t>Пердоставление бюджетным и автономным учреждениям субсидий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</si>
  <si>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</si>
  <si>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Предоставление бюджетным и автономным учреждениям субсидий</t>
  </si>
  <si>
    <t>Муниципальная программа "Развитие информатизации и защиты информации в местной администрации МО Аннинское сельское поселение на 2015-2017 годы"</t>
  </si>
  <si>
    <t xml:space="preserve">Мероприятия в области развития информатизации и защиты информации в местной администрации МО Аннинское сельское поселение 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</si>
  <si>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</si>
  <si>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</si>
  <si>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Развитие информатизации и защиты информации в местной администрации  МО Аннинское сельское поселение в рамках муниципальной программы "Развитие информатизации и защиты информации в местной администрации МО Аннинское сельское поселение на 2015-2017 годы"</t>
  </si>
  <si>
    <t>Мероприятия по благоустройству, содержанию и обеспечению санитарного состояния территории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</si>
  <si>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</si>
  <si>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</si>
  <si>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</si>
  <si>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</si>
  <si>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Субсидии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</si>
  <si>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</si>
  <si>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</si>
  <si>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Софинансирование капитального ремонта и ремонта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</si>
  <si>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</si>
  <si>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</si>
  <si>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</si>
  <si>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</si>
  <si>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</si>
  <si>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</si>
  <si>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0310000000</t>
  </si>
  <si>
    <t>0320000000</t>
  </si>
  <si>
    <t>0330000000</t>
  </si>
  <si>
    <t>0400000000</t>
  </si>
  <si>
    <t>0400000103</t>
  </si>
  <si>
    <t>0400000104</t>
  </si>
  <si>
    <t>0400000105</t>
  </si>
  <si>
    <t>0100000000</t>
  </si>
  <si>
    <t>0110000000</t>
  </si>
  <si>
    <t>0310010240</t>
  </si>
  <si>
    <t>0310010000</t>
  </si>
  <si>
    <t>0310020000</t>
  </si>
  <si>
    <t>0310020240</t>
  </si>
  <si>
    <t>0310030000</t>
  </si>
  <si>
    <t>0310030240</t>
  </si>
  <si>
    <t>0310070360</t>
  </si>
  <si>
    <t>0110090000</t>
  </si>
  <si>
    <t>0110093340</t>
  </si>
  <si>
    <t>0120000000</t>
  </si>
  <si>
    <t>0120070660</t>
  </si>
  <si>
    <t>0120090000</t>
  </si>
  <si>
    <t>0120090660</t>
  </si>
  <si>
    <t>0200000000</t>
  </si>
  <si>
    <t>0210000000</t>
  </si>
  <si>
    <t>0210070750</t>
  </si>
  <si>
    <t>0210090000</t>
  </si>
  <si>
    <t>0210090750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</si>
  <si>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</si>
  <si>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</si>
  <si>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</si>
  <si>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</si>
  <si>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</si>
  <si>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</si>
  <si>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</si>
  <si>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</si>
  <si>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</si>
  <si>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0220090000</t>
  </si>
  <si>
    <t>0230000000</t>
  </si>
  <si>
    <t>0230090000</t>
  </si>
  <si>
    <t>0230090800</t>
  </si>
  <si>
    <t>от________________ 2015  № ____</t>
  </si>
  <si>
    <t>0110003340</t>
  </si>
  <si>
    <t>0220090740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</si>
  <si>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</t>
  </si>
  <si>
    <t>0240090000</t>
  </si>
  <si>
    <t>0310072020</t>
  </si>
  <si>
    <t>0320072020</t>
  </si>
  <si>
    <t>0330001020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</si>
  <si>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</si>
  <si>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</si>
  <si>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</si>
  <si>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</si>
  <si>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</si>
  <si>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</si>
  <si>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</si>
  <si>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</si>
  <si>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</si>
  <si>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</si>
  <si>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</si>
  <si>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</si>
  <si>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0610090000</t>
  </si>
  <si>
    <t>0610090880</t>
  </si>
  <si>
    <t>0620000000</t>
  </si>
  <si>
    <t>0620070880</t>
  </si>
  <si>
    <t>0620090000</t>
  </si>
  <si>
    <t>0620090880</t>
  </si>
  <si>
    <t>0630000000</t>
  </si>
  <si>
    <t>0630070880</t>
  </si>
  <si>
    <t>0630090000</t>
  </si>
  <si>
    <t>0630090880</t>
  </si>
  <si>
    <t>0700000000</t>
  </si>
  <si>
    <t>0710000000</t>
  </si>
  <si>
    <t>0710001100</t>
  </si>
  <si>
    <t>0720000250</t>
  </si>
  <si>
    <t>0720000000</t>
  </si>
  <si>
    <t>0720001110</t>
  </si>
  <si>
    <t>0720001120</t>
  </si>
  <si>
    <t>0720001130</t>
  </si>
  <si>
    <t>0800000000</t>
  </si>
  <si>
    <t>0810000000</t>
  </si>
  <si>
    <t>0810001140</t>
  </si>
  <si>
    <t>0810070130</t>
  </si>
  <si>
    <t>0810070140</t>
  </si>
  <si>
    <t>0810090130</t>
  </si>
  <si>
    <t>0810090140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</si>
  <si>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</si>
  <si>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</si>
  <si>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</si>
  <si>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</si>
  <si>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</si>
  <si>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</si>
  <si>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</si>
  <si>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</si>
  <si>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</si>
  <si>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</si>
  <si>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</si>
  <si>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</si>
  <si>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</si>
  <si>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</si>
  <si>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</si>
  <si>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</si>
  <si>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</si>
  <si>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</si>
  <si>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</si>
  <si>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</si>
  <si>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</si>
  <si>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</si>
  <si>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</si>
  <si>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</si>
  <si>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</si>
  <si>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</si>
  <si>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</si>
  <si>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</si>
  <si>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</si>
  <si>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</si>
  <si>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</si>
  <si>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</si>
  <si>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</si>
  <si>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</si>
  <si>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9900000240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</si>
  <si>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</si>
  <si>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</si>
  <si>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</si>
  <si>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</si>
  <si>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</si>
  <si>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</si>
  <si>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</si>
  <si>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</si>
  <si>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</si>
  <si>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</si>
  <si>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0810090000</t>
  </si>
  <si>
    <t>1010080000</t>
  </si>
  <si>
    <t>1010080280</t>
  </si>
  <si>
    <t>0229000000</t>
  </si>
  <si>
    <t>9900080000</t>
  </si>
  <si>
    <t>9900080220</t>
  </si>
  <si>
    <t>от _______________ 2015  № _____</t>
  </si>
  <si>
    <t>от ________________2015  № ____</t>
  </si>
  <si>
    <t>Бюджетные инвестиции на проектирование, строительство, реконструкцию объектов физической культуры и спорта в рамках подпрограммы 2 «Развитие массовой физической культуры и спорта»</t>
  </si>
  <si>
    <t>0320000250</t>
  </si>
  <si>
    <t>Кадастрирование автодорог</t>
  </si>
  <si>
    <t>0810001270</t>
  </si>
  <si>
    <t>Мероприятия по установке узлов учета, установке акриловых вкладышей в ванны в рамках подпрограммы «Установка узлов учета, установка акриловых вкладышей в ванны в жилищном фонде МО Аннинское сельское поселение в 2016-2018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</si>
  <si>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0710001280</t>
  </si>
  <si>
    <t>0940001260</t>
  </si>
  <si>
    <t xml:space="preserve"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</t>
  </si>
  <si>
    <t>2017 г. Сумма                     (тысяч рублей)</t>
  </si>
  <si>
    <t>2018 г. Сумма                     (тысяч рублей)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</si>
  <si>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плановый период 2017 и 2018 годов год</t>
  </si>
  <si>
    <t>2017 год Сумма                     (тысяч рублей)</t>
  </si>
  <si>
    <t>2018 год Сумма                     (тысяч рублей)</t>
  </si>
  <si>
    <t>Приложение 12</t>
  </si>
  <si>
    <t xml:space="preserve"> Приложение 16</t>
  </si>
  <si>
    <t>Приложение 14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</si>
  <si>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на плановый период 2017 и 2018 годов</t>
  </si>
  <si>
    <t>расходов местного бюджета МО Аннинское сельское поселение на плановый период 2017 и 2018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</si>
</sst>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  <numFmt numFmtId="183" formatCode="?"/>
  </numFmts>
  <fonts count="52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4" fillId="33" borderId="10" xfId="54" applyNumberFormat="1" applyFont="1" applyFill="1" applyBorder="1" applyAlignment="1">
      <alignment horizontal="center"/>
      <protection/>
    </xf>
    <xf numFmtId="179" fontId="4" fillId="33" borderId="10" xfId="54" applyNumberFormat="1" applyFont="1" applyFill="1" applyBorder="1" applyAlignment="1">
      <alignment/>
      <protection/>
    </xf>
    <xf numFmtId="179" fontId="7" fillId="33" borderId="10" xfId="54" applyNumberFormat="1" applyFont="1" applyFill="1" applyBorder="1" applyAlignment="1">
      <alignment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7" fillId="33" borderId="11" xfId="54" applyFont="1" applyFill="1" applyBorder="1" applyAlignment="1">
      <alignment/>
      <protection/>
    </xf>
    <xf numFmtId="0" fontId="11" fillId="33" borderId="10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179" fontId="8" fillId="33" borderId="10" xfId="54" applyNumberFormat="1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13" fillId="33" borderId="10" xfId="54" applyFont="1" applyFill="1" applyBorder="1" applyAlignment="1">
      <alignment horizontal="left" wrapText="1" shrinkToFit="1"/>
      <protection/>
    </xf>
    <xf numFmtId="49" fontId="8" fillId="33" borderId="10" xfId="54" applyNumberFormat="1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/>
      <protection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183" fontId="11" fillId="33" borderId="1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0" fontId="12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73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12" fillId="33" borderId="10" xfId="42" applyFont="1" applyFill="1" applyBorder="1" applyAlignment="1" applyProtection="1">
      <alignment wrapText="1"/>
      <protection/>
    </xf>
    <xf numFmtId="182" fontId="4" fillId="33" borderId="10" xfId="0" applyNumberFormat="1" applyFont="1" applyFill="1" applyBorder="1" applyAlignment="1">
      <alignment horizontal="center" wrapText="1"/>
    </xf>
    <xf numFmtId="0" fontId="11" fillId="33" borderId="10" xfId="54" applyNumberFormat="1" applyFont="1" applyFill="1" applyBorder="1" applyAlignment="1">
      <alignment horizontal="left" wrapText="1" shrinkToFit="1"/>
      <protection/>
    </xf>
    <xf numFmtId="0" fontId="13" fillId="33" borderId="10" xfId="0" applyFont="1" applyFill="1" applyBorder="1" applyAlignment="1">
      <alignment horizontal="left" wrapText="1"/>
    </xf>
    <xf numFmtId="0" fontId="12" fillId="33" borderId="10" xfId="54" applyFont="1" applyFill="1" applyBorder="1" applyAlignment="1">
      <alignment horizontal="left" wrapText="1" shrinkToFit="1"/>
      <protection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1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12" fillId="33" borderId="11" xfId="54" applyFont="1" applyFill="1" applyBorder="1" applyAlignment="1">
      <alignment/>
      <protection/>
    </xf>
    <xf numFmtId="0" fontId="11" fillId="33" borderId="0" xfId="54" applyFont="1" applyFill="1" applyBorder="1" applyAlignment="1">
      <alignment/>
      <protection/>
    </xf>
    <xf numFmtId="0" fontId="12" fillId="33" borderId="0" xfId="54" applyFont="1" applyFill="1" applyBorder="1" applyAlignment="1">
      <alignment/>
      <protection/>
    </xf>
    <xf numFmtId="183" fontId="10" fillId="33" borderId="15" xfId="0" applyNumberFormat="1" applyFont="1" applyFill="1" applyBorder="1" applyAlignment="1">
      <alignment horizontal="left" wrapText="1"/>
    </xf>
    <xf numFmtId="0" fontId="13" fillId="33" borderId="16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4" applyFont="1" applyFill="1" applyAlignment="1">
      <alignment wrapText="1" shrinkToFi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183" fontId="10" fillId="33" borderId="15" xfId="0" applyNumberFormat="1" applyFont="1" applyFill="1" applyBorder="1" applyAlignment="1">
      <alignment horizontal="left" vertical="top" wrapText="1"/>
    </xf>
    <xf numFmtId="0" fontId="11" fillId="33" borderId="15" xfId="0" applyNumberFormat="1" applyFont="1" applyFill="1" applyBorder="1" applyAlignment="1">
      <alignment horizontal="left" vertical="top" wrapText="1"/>
    </xf>
    <xf numFmtId="2" fontId="11" fillId="33" borderId="10" xfId="54" applyNumberFormat="1" applyFont="1" applyFill="1" applyBorder="1" applyAlignment="1">
      <alignment horizontal="left" wrapText="1" shrinkToFit="1"/>
      <protection/>
    </xf>
    <xf numFmtId="2" fontId="10" fillId="33" borderId="17" xfId="54" applyNumberFormat="1" applyFont="1" applyFill="1" applyBorder="1" applyAlignment="1">
      <alignment horizontal="left" wrapText="1" shrinkToFit="1"/>
      <protection/>
    </xf>
    <xf numFmtId="2" fontId="4" fillId="33" borderId="0" xfId="0" applyNumberFormat="1" applyFont="1" applyFill="1" applyAlignment="1">
      <alignment horizontal="left"/>
    </xf>
    <xf numFmtId="182" fontId="4" fillId="33" borderId="0" xfId="0" applyNumberFormat="1" applyFont="1" applyFill="1" applyBorder="1" applyAlignment="1">
      <alignment wrapText="1"/>
    </xf>
    <xf numFmtId="180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0" fontId="9" fillId="33" borderId="0" xfId="54" applyFont="1" applyFill="1" applyAlignment="1">
      <alignment/>
      <protection/>
    </xf>
    <xf numFmtId="0" fontId="9" fillId="33" borderId="11" xfId="54" applyFont="1" applyFill="1" applyBorder="1" applyAlignment="1">
      <alignment/>
      <protection/>
    </xf>
    <xf numFmtId="182" fontId="7" fillId="33" borderId="10" xfId="0" applyNumberFormat="1" applyFont="1" applyFill="1" applyBorder="1" applyAlignment="1">
      <alignment horizontal="center" wrapText="1"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7" fillId="33" borderId="0" xfId="54" applyNumberFormat="1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82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11" fillId="33" borderId="16" xfId="0" applyFont="1" applyFill="1" applyBorder="1" applyAlignment="1">
      <alignment wrapText="1"/>
    </xf>
    <xf numFmtId="0" fontId="10" fillId="33" borderId="17" xfId="54" applyFont="1" applyFill="1" applyBorder="1" applyAlignment="1">
      <alignment horizontal="left" shrinkToFit="1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7" fillId="33" borderId="10" xfId="0" applyFont="1" applyFill="1" applyBorder="1" applyAlignment="1">
      <alignment horizontal="center" wrapText="1"/>
    </xf>
    <xf numFmtId="49" fontId="7" fillId="33" borderId="10" xfId="54" applyNumberFormat="1" applyFont="1" applyFill="1" applyBorder="1" applyAlignment="1">
      <alignment horizontal="center" wrapText="1" shrinkToFit="1"/>
      <protection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49" fontId="6" fillId="33" borderId="10" xfId="54" applyNumberFormat="1" applyFont="1" applyFill="1" applyBorder="1" applyAlignment="1">
      <alignment horizontal="center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7" fillId="33" borderId="0" xfId="54" applyFont="1" applyFill="1" applyBorder="1" applyAlignment="1">
      <alignment horizontal="center" wrapText="1" shrinkToFit="1"/>
      <protection/>
    </xf>
    <xf numFmtId="2" fontId="10" fillId="33" borderId="0" xfId="0" applyNumberFormat="1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0" fontId="11" fillId="33" borderId="0" xfId="54" applyFont="1" applyFill="1" applyAlignment="1">
      <alignment/>
      <protection/>
    </xf>
    <xf numFmtId="0" fontId="12" fillId="33" borderId="12" xfId="54" applyFont="1" applyFill="1" applyBorder="1" applyAlignment="1">
      <alignment horizontal="center" wrapText="1"/>
      <protection/>
    </xf>
    <xf numFmtId="0" fontId="12" fillId="33" borderId="13" xfId="54" applyFont="1" applyFill="1" applyBorder="1" applyAlignment="1">
      <alignment/>
      <protection/>
    </xf>
    <xf numFmtId="0" fontId="12" fillId="33" borderId="0" xfId="54" applyFont="1" applyFill="1" applyAlignment="1">
      <alignment/>
      <protection/>
    </xf>
    <xf numFmtId="0" fontId="13" fillId="33" borderId="11" xfId="54" applyFont="1" applyFill="1" applyBorder="1" applyAlignment="1">
      <alignment/>
      <protection/>
    </xf>
    <xf numFmtId="0" fontId="13" fillId="33" borderId="0" xfId="54" applyFont="1" applyFill="1" applyAlignment="1">
      <alignment/>
      <protection/>
    </xf>
    <xf numFmtId="0" fontId="11" fillId="33" borderId="11" xfId="54" applyFont="1" applyFill="1" applyBorder="1" applyAlignment="1">
      <alignment/>
      <protection/>
    </xf>
    <xf numFmtId="0" fontId="13" fillId="33" borderId="0" xfId="54" applyFont="1" applyFill="1" applyBorder="1" applyAlignment="1">
      <alignment/>
      <protection/>
    </xf>
    <xf numFmtId="49" fontId="12" fillId="33" borderId="11" xfId="54" applyNumberFormat="1" applyFont="1" applyFill="1" applyBorder="1" applyAlignment="1">
      <alignment/>
      <protection/>
    </xf>
    <xf numFmtId="0" fontId="11" fillId="33" borderId="14" xfId="54" applyFont="1" applyFill="1" applyBorder="1" applyAlignment="1">
      <alignment/>
      <protection/>
    </xf>
    <xf numFmtId="181" fontId="4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49" fontId="15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wrapText="1"/>
    </xf>
    <xf numFmtId="49" fontId="15" fillId="33" borderId="0" xfId="54" applyNumberFormat="1" applyFont="1" applyFill="1" applyAlignment="1">
      <alignment/>
      <protection/>
    </xf>
    <xf numFmtId="49" fontId="16" fillId="33" borderId="10" xfId="0" applyNumberFormat="1" applyFont="1" applyFill="1" applyBorder="1" applyAlignment="1">
      <alignment horizontal="center" wrapText="1"/>
    </xf>
    <xf numFmtId="49" fontId="16" fillId="33" borderId="10" xfId="54" applyNumberFormat="1" applyFont="1" applyFill="1" applyBorder="1" applyAlignment="1">
      <alignment horizontal="center"/>
      <protection/>
    </xf>
    <xf numFmtId="49" fontId="15" fillId="33" borderId="10" xfId="54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wrapText="1"/>
    </xf>
    <xf numFmtId="49" fontId="15" fillId="33" borderId="0" xfId="54" applyNumberFormat="1" applyFont="1" applyFill="1" applyBorder="1" applyAlignment="1">
      <alignment horizontal="center"/>
      <protection/>
    </xf>
    <xf numFmtId="49" fontId="15" fillId="33" borderId="0" xfId="54" applyNumberFormat="1" applyFont="1" applyFill="1" applyBorder="1" applyAlignment="1">
      <alignment/>
      <protection/>
    </xf>
    <xf numFmtId="49" fontId="16" fillId="33" borderId="0" xfId="54" applyNumberFormat="1" applyFont="1" applyFill="1" applyBorder="1" applyAlignment="1">
      <alignment horizontal="center"/>
      <protection/>
    </xf>
    <xf numFmtId="182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82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2" fontId="10" fillId="33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11" fillId="33" borderId="0" xfId="0" applyFont="1" applyFill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49" fontId="12" fillId="33" borderId="10" xfId="54" applyNumberFormat="1" applyFont="1" applyFill="1" applyBorder="1" applyAlignment="1">
      <alignment horizontal="left" wrapText="1" shrinkToFit="1"/>
      <protection/>
    </xf>
    <xf numFmtId="2" fontId="11" fillId="33" borderId="17" xfId="54" applyNumberFormat="1" applyFont="1" applyFill="1" applyBorder="1" applyAlignment="1">
      <alignment horizontal="left" wrapText="1" shrinkToFit="1"/>
      <protection/>
    </xf>
    <xf numFmtId="0" fontId="11" fillId="33" borderId="10" xfId="42" applyFont="1" applyFill="1" applyBorder="1" applyAlignment="1" applyProtection="1">
      <alignment wrapText="1"/>
      <protection/>
    </xf>
    <xf numFmtId="0" fontId="12" fillId="33" borderId="10" xfId="0" applyFont="1" applyFill="1" applyBorder="1" applyAlignment="1">
      <alignment horizontal="left" wrapText="1" shrinkToFit="1"/>
    </xf>
    <xf numFmtId="183" fontId="11" fillId="33" borderId="15" xfId="0" applyNumberFormat="1" applyFont="1" applyFill="1" applyBorder="1" applyAlignment="1">
      <alignment horizontal="left" wrapText="1"/>
    </xf>
    <xf numFmtId="0" fontId="11" fillId="33" borderId="15" xfId="0" applyNumberFormat="1" applyFont="1" applyFill="1" applyBorder="1" applyAlignment="1">
      <alignment horizontal="left" wrapText="1"/>
    </xf>
    <xf numFmtId="0" fontId="12" fillId="33" borderId="17" xfId="54" applyFont="1" applyFill="1" applyBorder="1" applyAlignment="1">
      <alignment horizontal="left" shrinkToFit="1"/>
      <protection/>
    </xf>
    <xf numFmtId="0" fontId="11" fillId="33" borderId="17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horizontal="left" wrapText="1" shrinkToFit="1"/>
    </xf>
    <xf numFmtId="0" fontId="12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horizontal="left" wrapText="1" shrinkToFit="1"/>
      <protection/>
    </xf>
    <xf numFmtId="0" fontId="14" fillId="33" borderId="17" xfId="54" applyFont="1" applyFill="1" applyBorder="1" applyAlignment="1">
      <alignment horizontal="left" shrinkToFit="1"/>
      <protection/>
    </xf>
    <xf numFmtId="0" fontId="10" fillId="33" borderId="17" xfId="54" applyFont="1" applyFill="1" applyBorder="1" applyAlignment="1">
      <alignment horizontal="left" wrapText="1" shrinkToFit="1"/>
      <protection/>
    </xf>
    <xf numFmtId="173" fontId="12" fillId="33" borderId="10" xfId="62" applyNumberFormat="1" applyFont="1" applyFill="1" applyBorder="1" applyAlignment="1">
      <alignment horizontal="center" wrapText="1"/>
    </xf>
    <xf numFmtId="0" fontId="12" fillId="33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33" borderId="0" xfId="0" applyFont="1" applyFill="1" applyAlignment="1">
      <alignment horizontal="center" wrapText="1"/>
    </xf>
    <xf numFmtId="0" fontId="34" fillId="0" borderId="0" xfId="0" applyFont="1" applyAlignment="1">
      <alignment wrapText="1"/>
    </xf>
    <xf numFmtId="49" fontId="12" fillId="33" borderId="10" xfId="54" applyNumberFormat="1" applyFont="1" applyFill="1" applyBorder="1" applyAlignment="1">
      <alignment horizontal="center"/>
      <protection/>
    </xf>
    <xf numFmtId="49" fontId="13" fillId="33" borderId="10" xfId="54" applyNumberFormat="1" applyFont="1" applyFill="1" applyBorder="1" applyAlignment="1">
      <alignment horizontal="center"/>
      <protection/>
    </xf>
    <xf numFmtId="49" fontId="11" fillId="33" borderId="10" xfId="0" applyNumberFormat="1" applyFont="1" applyFill="1" applyBorder="1" applyAlignment="1">
      <alignment horizontal="center" wrapText="1"/>
    </xf>
    <xf numFmtId="49" fontId="11" fillId="33" borderId="10" xfId="54" applyNumberFormat="1" applyFont="1" applyFill="1" applyBorder="1" applyAlignment="1">
      <alignment horizontal="center"/>
      <protection/>
    </xf>
    <xf numFmtId="49" fontId="13" fillId="33" borderId="1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tabSelected="1" zoomScalePageLayoutView="0" workbookViewId="0" topLeftCell="B2">
      <selection activeCell="B11" sqref="B11"/>
    </sheetView>
  </sheetViews>
  <sheetFormatPr defaultColWidth="8.7109375" defaultRowHeight="19.5" customHeight="1"/>
  <cols>
    <col min="1" max="1" width="4.8515625" style="96" hidden="1" customWidth="1"/>
    <col min="2" max="2" width="52.421875" style="29" customWidth="1"/>
    <col min="3" max="3" width="11.28125" style="30" customWidth="1"/>
    <col min="4" max="4" width="4.7109375" style="30" customWidth="1"/>
    <col min="5" max="5" width="4.28125" style="30" customWidth="1"/>
    <col min="6" max="6" width="4.57421875" style="30" customWidth="1"/>
    <col min="7" max="7" width="11.8515625" style="19" hidden="1" customWidth="1"/>
    <col min="8" max="8" width="9.00390625" style="96" customWidth="1"/>
    <col min="9" max="9" width="8.8515625" style="96" customWidth="1"/>
    <col min="10" max="16384" width="8.7109375" style="96" customWidth="1"/>
  </cols>
  <sheetData>
    <row r="1" spans="3:9" s="27" customFormat="1" ht="15" customHeight="1">
      <c r="C1" s="76"/>
      <c r="D1" s="75"/>
      <c r="E1" s="118" t="s">
        <v>123</v>
      </c>
      <c r="F1" s="119"/>
      <c r="G1" s="119"/>
      <c r="H1" s="136" t="s">
        <v>373</v>
      </c>
      <c r="I1" s="137"/>
    </row>
    <row r="2" spans="2:9" s="27" customFormat="1" ht="27.75" customHeight="1">
      <c r="B2" s="28" t="s">
        <v>10</v>
      </c>
      <c r="C2" s="120" t="s">
        <v>19</v>
      </c>
      <c r="D2" s="121"/>
      <c r="E2" s="121"/>
      <c r="F2" s="121"/>
      <c r="G2" s="121"/>
      <c r="H2" s="137"/>
      <c r="I2" s="137"/>
    </row>
    <row r="3" spans="2:9" s="27" customFormat="1" ht="15" customHeight="1">
      <c r="B3" s="28"/>
      <c r="C3" s="120" t="s">
        <v>47</v>
      </c>
      <c r="D3" s="121"/>
      <c r="E3" s="121"/>
      <c r="F3" s="121"/>
      <c r="G3" s="121"/>
      <c r="H3" s="137"/>
      <c r="I3" s="137"/>
    </row>
    <row r="4" spans="2:9" s="27" customFormat="1" ht="15" customHeight="1">
      <c r="B4" s="28"/>
      <c r="C4" s="121" t="s">
        <v>15</v>
      </c>
      <c r="D4" s="121"/>
      <c r="E4" s="121"/>
      <c r="F4" s="121"/>
      <c r="G4" s="121"/>
      <c r="H4" s="137"/>
      <c r="I4" s="137"/>
    </row>
    <row r="5" spans="2:10" s="27" customFormat="1" ht="15" customHeight="1">
      <c r="B5" s="28"/>
      <c r="C5" s="122" t="s">
        <v>262</v>
      </c>
      <c r="D5" s="137"/>
      <c r="E5" s="137"/>
      <c r="F5" s="137"/>
      <c r="G5" s="137"/>
      <c r="H5" s="137"/>
      <c r="I5" s="137"/>
      <c r="J5" s="155"/>
    </row>
    <row r="6" spans="2:8" s="27" customFormat="1" ht="15" customHeight="1">
      <c r="B6" s="28"/>
      <c r="C6" s="84"/>
      <c r="D6" s="77"/>
      <c r="E6" s="64"/>
      <c r="F6" s="106"/>
      <c r="G6" s="75"/>
      <c r="H6" s="94"/>
    </row>
    <row r="7" spans="2:9" s="95" customFormat="1" ht="115.5" customHeight="1">
      <c r="B7" s="156" t="s">
        <v>370</v>
      </c>
      <c r="C7" s="156"/>
      <c r="D7" s="156"/>
      <c r="E7" s="156"/>
      <c r="F7" s="156"/>
      <c r="G7" s="156"/>
      <c r="H7" s="157"/>
      <c r="I7" s="157"/>
    </row>
    <row r="8" ht="19.5" customHeight="1" thickBot="1"/>
    <row r="9" spans="1:9" ht="60" customHeight="1" thickBot="1">
      <c r="A9" s="97" t="s">
        <v>16</v>
      </c>
      <c r="B9" s="32" t="s">
        <v>0</v>
      </c>
      <c r="C9" s="33" t="s">
        <v>129</v>
      </c>
      <c r="D9" s="33" t="s">
        <v>101</v>
      </c>
      <c r="E9" s="33" t="s">
        <v>128</v>
      </c>
      <c r="F9" s="33" t="s">
        <v>100</v>
      </c>
      <c r="G9" s="34" t="s">
        <v>80</v>
      </c>
      <c r="H9" s="154" t="s">
        <v>368</v>
      </c>
      <c r="I9" s="154" t="s">
        <v>369</v>
      </c>
    </row>
    <row r="10" spans="1:9" s="99" customFormat="1" ht="19.5" customHeight="1" thickBot="1">
      <c r="A10" s="98">
        <v>1</v>
      </c>
      <c r="B10" s="36" t="s">
        <v>14</v>
      </c>
      <c r="C10" s="4"/>
      <c r="D10" s="4"/>
      <c r="E10" s="4"/>
      <c r="F10" s="4"/>
      <c r="G10" s="3">
        <f>SUM(G11+G28+G64+G104+G114+G131+G156+G178+G206+G250+G258+G263)</f>
        <v>117768.4</v>
      </c>
      <c r="H10" s="3">
        <f>SUM(H11+H28+H64+H104+H114+H131+H156+H178+H206+H250+H258+H263)</f>
        <v>91799.3</v>
      </c>
      <c r="I10" s="3">
        <f>SUM(I11+I28+I64+I104+I114+I131+I156+I178+I206+I250+I258+I263)</f>
        <v>93229.59999999999</v>
      </c>
    </row>
    <row r="11" spans="1:9" s="99" customFormat="1" ht="75" customHeight="1">
      <c r="A11" s="48"/>
      <c r="B11" s="11" t="s">
        <v>112</v>
      </c>
      <c r="C11" s="158" t="s">
        <v>229</v>
      </c>
      <c r="D11" s="4"/>
      <c r="E11" s="4"/>
      <c r="F11" s="4"/>
      <c r="G11" s="3">
        <f>SUM(G12+G20)</f>
        <v>4472.7</v>
      </c>
      <c r="H11" s="3">
        <f>SUM(H12+H20)</f>
        <v>4000</v>
      </c>
      <c r="I11" s="3">
        <f>SUM(I12+I20)</f>
        <v>4000</v>
      </c>
    </row>
    <row r="12" spans="1:9" s="101" customFormat="1" ht="126" customHeight="1" hidden="1">
      <c r="A12" s="100"/>
      <c r="B12" s="52" t="s">
        <v>163</v>
      </c>
      <c r="C12" s="159" t="s">
        <v>230</v>
      </c>
      <c r="D12" s="21"/>
      <c r="E12" s="21"/>
      <c r="F12" s="21"/>
      <c r="G12" s="15">
        <f>SUM(G13+G16)</f>
        <v>472.7</v>
      </c>
      <c r="H12" s="15">
        <f>SUM(H13+H16)</f>
        <v>0</v>
      </c>
      <c r="I12" s="15">
        <f>SUM(I13+I16)</f>
        <v>0</v>
      </c>
    </row>
    <row r="13" spans="1:9" ht="80.25" customHeight="1" hidden="1">
      <c r="A13" s="102"/>
      <c r="B13" s="26" t="s">
        <v>118</v>
      </c>
      <c r="C13" s="160" t="s">
        <v>263</v>
      </c>
      <c r="D13" s="18"/>
      <c r="E13" s="18"/>
      <c r="F13" s="18"/>
      <c r="G13" s="2">
        <f>SUM(G14)</f>
        <v>0</v>
      </c>
      <c r="H13" s="2">
        <f>SUM(H14)</f>
        <v>0</v>
      </c>
      <c r="I13" s="2">
        <f>SUM(I14)</f>
        <v>0</v>
      </c>
    </row>
    <row r="14" spans="1:9" ht="39.75" customHeight="1" hidden="1">
      <c r="A14" s="102"/>
      <c r="B14" s="9" t="s">
        <v>116</v>
      </c>
      <c r="C14" s="160" t="s">
        <v>263</v>
      </c>
      <c r="D14" s="18" t="s">
        <v>117</v>
      </c>
      <c r="E14" s="18"/>
      <c r="F14" s="18"/>
      <c r="G14" s="2">
        <f>SUM(G15)</f>
        <v>0</v>
      </c>
      <c r="H14" s="2">
        <f>SUM(H15)</f>
        <v>0</v>
      </c>
      <c r="I14" s="2">
        <f>SUM(I15)</f>
        <v>0</v>
      </c>
    </row>
    <row r="15" spans="1:9" ht="19.5" customHeight="1" hidden="1">
      <c r="A15" s="102"/>
      <c r="B15" s="9" t="s">
        <v>1</v>
      </c>
      <c r="C15" s="160" t="s">
        <v>263</v>
      </c>
      <c r="D15" s="18" t="s">
        <v>117</v>
      </c>
      <c r="E15" s="18" t="s">
        <v>41</v>
      </c>
      <c r="F15" s="18" t="s">
        <v>35</v>
      </c>
      <c r="G15" s="2"/>
      <c r="H15" s="2"/>
      <c r="I15" s="2"/>
    </row>
    <row r="16" spans="1:9" ht="47.25" customHeight="1" hidden="1">
      <c r="A16" s="102"/>
      <c r="B16" s="9" t="s">
        <v>54</v>
      </c>
      <c r="C16" s="160" t="s">
        <v>238</v>
      </c>
      <c r="D16" s="18"/>
      <c r="E16" s="18"/>
      <c r="F16" s="18"/>
      <c r="G16" s="2">
        <f>SUM(G17)</f>
        <v>472.7</v>
      </c>
      <c r="H16" s="2">
        <f aca="true" t="shared" si="0" ref="H16:I18">SUM(H17)</f>
        <v>0</v>
      </c>
      <c r="I16" s="2">
        <f t="shared" si="0"/>
        <v>0</v>
      </c>
    </row>
    <row r="17" spans="1:9" ht="94.5" customHeight="1" hidden="1">
      <c r="A17" s="102"/>
      <c r="B17" s="58" t="s">
        <v>162</v>
      </c>
      <c r="C17" s="160" t="s">
        <v>239</v>
      </c>
      <c r="D17" s="18"/>
      <c r="E17" s="18"/>
      <c r="F17" s="18"/>
      <c r="G17" s="2">
        <f>SUM(G18)</f>
        <v>472.7</v>
      </c>
      <c r="H17" s="2">
        <f t="shared" si="0"/>
        <v>0</v>
      </c>
      <c r="I17" s="2">
        <f t="shared" si="0"/>
        <v>0</v>
      </c>
    </row>
    <row r="18" spans="1:9" ht="37.5" customHeight="1" hidden="1">
      <c r="A18" s="102"/>
      <c r="B18" s="9" t="s">
        <v>116</v>
      </c>
      <c r="C18" s="160" t="s">
        <v>239</v>
      </c>
      <c r="D18" s="18" t="s">
        <v>117</v>
      </c>
      <c r="E18" s="18"/>
      <c r="F18" s="18"/>
      <c r="G18" s="2">
        <f>SUM(G19)</f>
        <v>472.7</v>
      </c>
      <c r="H18" s="2">
        <f t="shared" si="0"/>
        <v>0</v>
      </c>
      <c r="I18" s="2">
        <f t="shared" si="0"/>
        <v>0</v>
      </c>
    </row>
    <row r="19" spans="1:9" ht="24" customHeight="1" hidden="1">
      <c r="A19" s="102"/>
      <c r="B19" s="9" t="s">
        <v>1</v>
      </c>
      <c r="C19" s="160" t="s">
        <v>239</v>
      </c>
      <c r="D19" s="18" t="s">
        <v>117</v>
      </c>
      <c r="E19" s="18" t="s">
        <v>41</v>
      </c>
      <c r="F19" s="18" t="s">
        <v>35</v>
      </c>
      <c r="G19" s="2">
        <v>472.7</v>
      </c>
      <c r="H19" s="2">
        <v>0</v>
      </c>
      <c r="I19" s="2">
        <v>0</v>
      </c>
    </row>
    <row r="20" spans="1:9" s="103" customFormat="1" ht="90" customHeight="1">
      <c r="A20" s="100"/>
      <c r="B20" s="40" t="s">
        <v>164</v>
      </c>
      <c r="C20" s="159" t="s">
        <v>240</v>
      </c>
      <c r="D20" s="21"/>
      <c r="E20" s="21"/>
      <c r="F20" s="21"/>
      <c r="G20" s="15">
        <f>SUM(G21+G24)</f>
        <v>4000</v>
      </c>
      <c r="H20" s="15">
        <f>SUM(H21+H24)</f>
        <v>4000</v>
      </c>
      <c r="I20" s="15">
        <f>SUM(I21+I24)</f>
        <v>4000</v>
      </c>
    </row>
    <row r="21" spans="1:9" s="103" customFormat="1" ht="104.25" customHeight="1" hidden="1">
      <c r="A21" s="100"/>
      <c r="B21" s="107" t="s">
        <v>212</v>
      </c>
      <c r="C21" s="161" t="s">
        <v>241</v>
      </c>
      <c r="D21" s="1"/>
      <c r="E21" s="1"/>
      <c r="F21" s="1"/>
      <c r="G21" s="2">
        <f>SUM(G22)</f>
        <v>0</v>
      </c>
      <c r="H21" s="2">
        <f>SUM(H22)</f>
        <v>0</v>
      </c>
      <c r="I21" s="2">
        <f>SUM(I22)</f>
        <v>0</v>
      </c>
    </row>
    <row r="22" spans="1:9" s="103" customFormat="1" ht="27.75" customHeight="1" hidden="1">
      <c r="A22" s="100"/>
      <c r="B22" s="9" t="s">
        <v>18</v>
      </c>
      <c r="C22" s="161" t="s">
        <v>241</v>
      </c>
      <c r="D22" s="1" t="s">
        <v>106</v>
      </c>
      <c r="E22" s="1"/>
      <c r="F22" s="1"/>
      <c r="G22" s="2">
        <f>SUM(G23)</f>
        <v>0</v>
      </c>
      <c r="H22" s="2">
        <f>SUM(H23)</f>
        <v>0</v>
      </c>
      <c r="I22" s="2">
        <f>SUM(I23)</f>
        <v>0</v>
      </c>
    </row>
    <row r="23" spans="1:9" s="103" customFormat="1" ht="26.25" customHeight="1" hidden="1">
      <c r="A23" s="100"/>
      <c r="B23" s="9" t="s">
        <v>5</v>
      </c>
      <c r="C23" s="161" t="s">
        <v>241</v>
      </c>
      <c r="D23" s="1" t="s">
        <v>106</v>
      </c>
      <c r="E23" s="1" t="s">
        <v>46</v>
      </c>
      <c r="F23" s="1" t="s">
        <v>33</v>
      </c>
      <c r="G23" s="2">
        <v>0</v>
      </c>
      <c r="H23" s="2">
        <v>0</v>
      </c>
      <c r="I23" s="2">
        <v>0</v>
      </c>
    </row>
    <row r="24" spans="1:9" ht="47.25" customHeight="1">
      <c r="A24" s="102"/>
      <c r="B24" s="9" t="s">
        <v>54</v>
      </c>
      <c r="C24" s="160" t="s">
        <v>242</v>
      </c>
      <c r="D24" s="18"/>
      <c r="E24" s="18"/>
      <c r="F24" s="18"/>
      <c r="G24" s="2">
        <f>SUM(G25)</f>
        <v>4000</v>
      </c>
      <c r="H24" s="2">
        <f aca="true" t="shared" si="1" ref="H24:I26">SUM(H25)</f>
        <v>4000</v>
      </c>
      <c r="I24" s="2">
        <f t="shared" si="1"/>
        <v>4000</v>
      </c>
    </row>
    <row r="25" spans="1:9" s="49" customFormat="1" ht="93" customHeight="1">
      <c r="A25" s="102"/>
      <c r="B25" s="59" t="s">
        <v>161</v>
      </c>
      <c r="C25" s="161" t="s">
        <v>243</v>
      </c>
      <c r="D25" s="1"/>
      <c r="E25" s="1"/>
      <c r="F25" s="1"/>
      <c r="G25" s="2">
        <f>SUM(G26)</f>
        <v>4000</v>
      </c>
      <c r="H25" s="2">
        <f t="shared" si="1"/>
        <v>4000</v>
      </c>
      <c r="I25" s="2">
        <f t="shared" si="1"/>
        <v>4000</v>
      </c>
    </row>
    <row r="26" spans="1:9" s="49" customFormat="1" ht="19.5" customHeight="1">
      <c r="A26" s="102"/>
      <c r="B26" s="9" t="s">
        <v>18</v>
      </c>
      <c r="C26" s="161" t="s">
        <v>243</v>
      </c>
      <c r="D26" s="1" t="s">
        <v>106</v>
      </c>
      <c r="E26" s="1"/>
      <c r="F26" s="1"/>
      <c r="G26" s="2">
        <f>SUM(G27)</f>
        <v>4000</v>
      </c>
      <c r="H26" s="2">
        <f t="shared" si="1"/>
        <v>4000</v>
      </c>
      <c r="I26" s="2">
        <f t="shared" si="1"/>
        <v>4000</v>
      </c>
    </row>
    <row r="27" spans="1:9" s="49" customFormat="1" ht="19.5" customHeight="1">
      <c r="A27" s="102"/>
      <c r="B27" s="9" t="s">
        <v>5</v>
      </c>
      <c r="C27" s="161" t="s">
        <v>243</v>
      </c>
      <c r="D27" s="1" t="s">
        <v>106</v>
      </c>
      <c r="E27" s="1" t="s">
        <v>46</v>
      </c>
      <c r="F27" s="1" t="s">
        <v>33</v>
      </c>
      <c r="G27" s="2">
        <v>4000</v>
      </c>
      <c r="H27" s="2">
        <v>4000</v>
      </c>
      <c r="I27" s="2">
        <v>4000</v>
      </c>
    </row>
    <row r="28" spans="1:9" s="50" customFormat="1" ht="68.25" customHeight="1" hidden="1">
      <c r="A28" s="48"/>
      <c r="B28" s="11" t="s">
        <v>119</v>
      </c>
      <c r="C28" s="158" t="s">
        <v>244</v>
      </c>
      <c r="D28" s="4"/>
      <c r="E28" s="4"/>
      <c r="F28" s="4"/>
      <c r="G28" s="3">
        <f>SUM(G29+G37+G42+G47)</f>
        <v>3744.5</v>
      </c>
      <c r="H28" s="3">
        <f>SUM(H29+H37+H42+H47)</f>
        <v>0</v>
      </c>
      <c r="I28" s="3">
        <f>SUM(I29+I37+I42+I47)</f>
        <v>0</v>
      </c>
    </row>
    <row r="29" spans="1:9" s="101" customFormat="1" ht="84.75" customHeight="1" hidden="1">
      <c r="A29" s="100"/>
      <c r="B29" s="13" t="s">
        <v>120</v>
      </c>
      <c r="C29" s="162" t="s">
        <v>245</v>
      </c>
      <c r="D29" s="14"/>
      <c r="E29" s="14"/>
      <c r="F29" s="14"/>
      <c r="G29" s="15">
        <f>SUM(G30+G33)</f>
        <v>346.5</v>
      </c>
      <c r="H29" s="15">
        <f>SUM(H30+H33)</f>
        <v>0</v>
      </c>
      <c r="I29" s="15">
        <f>SUM(I30+I33)</f>
        <v>0</v>
      </c>
    </row>
    <row r="30" spans="1:9" ht="68.25" customHeight="1" hidden="1">
      <c r="A30" s="102"/>
      <c r="B30" s="10" t="s">
        <v>83</v>
      </c>
      <c r="C30" s="160" t="s">
        <v>246</v>
      </c>
      <c r="D30" s="18"/>
      <c r="E30" s="18"/>
      <c r="F30" s="18"/>
      <c r="G30" s="2">
        <f>SUM(G31)</f>
        <v>0</v>
      </c>
      <c r="H30" s="2">
        <f>SUM(H31)</f>
        <v>0</v>
      </c>
      <c r="I30" s="2">
        <f>SUM(I31)</f>
        <v>0</v>
      </c>
    </row>
    <row r="31" spans="1:9" ht="34.5" customHeight="1" hidden="1">
      <c r="A31" s="102"/>
      <c r="B31" s="9" t="s">
        <v>116</v>
      </c>
      <c r="C31" s="160" t="s">
        <v>246</v>
      </c>
      <c r="D31" s="18" t="s">
        <v>117</v>
      </c>
      <c r="E31" s="18"/>
      <c r="F31" s="18"/>
      <c r="G31" s="2">
        <f>SUM(G32)</f>
        <v>0</v>
      </c>
      <c r="H31" s="2">
        <f>SUM(H32)</f>
        <v>0</v>
      </c>
      <c r="I31" s="2">
        <f>SUM(I32)</f>
        <v>0</v>
      </c>
    </row>
    <row r="32" spans="1:9" ht="23.25" customHeight="1" hidden="1">
      <c r="A32" s="102"/>
      <c r="B32" s="9" t="s">
        <v>1</v>
      </c>
      <c r="C32" s="160" t="s">
        <v>246</v>
      </c>
      <c r="D32" s="1" t="s">
        <v>117</v>
      </c>
      <c r="E32" s="1" t="s">
        <v>41</v>
      </c>
      <c r="F32" s="1" t="s">
        <v>35</v>
      </c>
      <c r="G32" s="2"/>
      <c r="H32" s="2"/>
      <c r="I32" s="2"/>
    </row>
    <row r="33" spans="1:9" ht="48.75" customHeight="1" hidden="1">
      <c r="A33" s="102"/>
      <c r="B33" s="9" t="s">
        <v>54</v>
      </c>
      <c r="C33" s="160" t="s">
        <v>247</v>
      </c>
      <c r="D33" s="18"/>
      <c r="E33" s="18"/>
      <c r="F33" s="18"/>
      <c r="G33" s="2">
        <f>SUM(G34)</f>
        <v>346.5</v>
      </c>
      <c r="H33" s="2">
        <f aca="true" t="shared" si="2" ref="H33:I35">SUM(H34)</f>
        <v>0</v>
      </c>
      <c r="I33" s="2">
        <f t="shared" si="2"/>
        <v>0</v>
      </c>
    </row>
    <row r="34" spans="1:9" ht="46.5" customHeight="1" hidden="1">
      <c r="A34" s="102"/>
      <c r="B34" s="9" t="s">
        <v>176</v>
      </c>
      <c r="C34" s="161" t="s">
        <v>248</v>
      </c>
      <c r="D34" s="1"/>
      <c r="E34" s="1"/>
      <c r="F34" s="1"/>
      <c r="G34" s="2">
        <f>SUM(G35)</f>
        <v>346.5</v>
      </c>
      <c r="H34" s="2">
        <f t="shared" si="2"/>
        <v>0</v>
      </c>
      <c r="I34" s="2">
        <f t="shared" si="2"/>
        <v>0</v>
      </c>
    </row>
    <row r="35" spans="1:9" ht="40.5" customHeight="1" hidden="1">
      <c r="A35" s="102"/>
      <c r="B35" s="9" t="s">
        <v>116</v>
      </c>
      <c r="C35" s="161" t="s">
        <v>248</v>
      </c>
      <c r="D35" s="1" t="s">
        <v>117</v>
      </c>
      <c r="E35" s="1"/>
      <c r="F35" s="1"/>
      <c r="G35" s="2">
        <f>SUM(G36)</f>
        <v>346.5</v>
      </c>
      <c r="H35" s="2">
        <f t="shared" si="2"/>
        <v>0</v>
      </c>
      <c r="I35" s="2">
        <f t="shared" si="2"/>
        <v>0</v>
      </c>
    </row>
    <row r="36" spans="1:9" ht="23.25" customHeight="1" hidden="1">
      <c r="A36" s="102"/>
      <c r="B36" s="9" t="s">
        <v>1</v>
      </c>
      <c r="C36" s="161" t="s">
        <v>248</v>
      </c>
      <c r="D36" s="1" t="s">
        <v>117</v>
      </c>
      <c r="E36" s="1" t="s">
        <v>41</v>
      </c>
      <c r="F36" s="1" t="s">
        <v>35</v>
      </c>
      <c r="G36" s="2">
        <v>346.5</v>
      </c>
      <c r="H36" s="2"/>
      <c r="I36" s="2"/>
    </row>
    <row r="37" spans="1:9" s="101" customFormat="1" ht="117" customHeight="1" hidden="1">
      <c r="A37" s="100"/>
      <c r="B37" s="20" t="s">
        <v>121</v>
      </c>
      <c r="C37" s="159" t="s">
        <v>257</v>
      </c>
      <c r="D37" s="21"/>
      <c r="E37" s="21"/>
      <c r="F37" s="21"/>
      <c r="G37" s="15">
        <f>SUM(G38)</f>
        <v>398</v>
      </c>
      <c r="H37" s="15">
        <f aca="true" t="shared" si="3" ref="H37:I40">SUM(H38)</f>
        <v>0</v>
      </c>
      <c r="I37" s="15">
        <f t="shared" si="3"/>
        <v>0</v>
      </c>
    </row>
    <row r="38" spans="1:9" ht="52.5" customHeight="1" hidden="1">
      <c r="A38" s="102"/>
      <c r="B38" s="9" t="s">
        <v>54</v>
      </c>
      <c r="C38" s="161" t="s">
        <v>258</v>
      </c>
      <c r="D38" s="1"/>
      <c r="E38" s="1"/>
      <c r="F38" s="1"/>
      <c r="G38" s="2">
        <f>SUM(G39)</f>
        <v>398</v>
      </c>
      <c r="H38" s="2">
        <f t="shared" si="3"/>
        <v>0</v>
      </c>
      <c r="I38" s="2">
        <f t="shared" si="3"/>
        <v>0</v>
      </c>
    </row>
    <row r="39" spans="1:9" ht="93.75" customHeight="1" hidden="1">
      <c r="A39" s="102"/>
      <c r="B39" s="9" t="s">
        <v>265</v>
      </c>
      <c r="C39" s="161" t="s">
        <v>264</v>
      </c>
      <c r="D39" s="1"/>
      <c r="E39" s="1"/>
      <c r="F39" s="1"/>
      <c r="G39" s="2">
        <f>SUM(G40)</f>
        <v>398</v>
      </c>
      <c r="H39" s="2">
        <f t="shared" si="3"/>
        <v>0</v>
      </c>
      <c r="I39" s="2">
        <f t="shared" si="3"/>
        <v>0</v>
      </c>
    </row>
    <row r="40" spans="1:9" ht="39" customHeight="1" hidden="1">
      <c r="A40" s="102"/>
      <c r="B40" s="9" t="s">
        <v>116</v>
      </c>
      <c r="C40" s="161" t="s">
        <v>264</v>
      </c>
      <c r="D40" s="1" t="s">
        <v>117</v>
      </c>
      <c r="E40" s="1"/>
      <c r="F40" s="1"/>
      <c r="G40" s="2">
        <f>SUM(G41)</f>
        <v>398</v>
      </c>
      <c r="H40" s="2">
        <f t="shared" si="3"/>
        <v>0</v>
      </c>
      <c r="I40" s="2">
        <f t="shared" si="3"/>
        <v>0</v>
      </c>
    </row>
    <row r="41" spans="1:9" ht="23.25" customHeight="1" hidden="1">
      <c r="A41" s="102"/>
      <c r="B41" s="9" t="s">
        <v>1</v>
      </c>
      <c r="C41" s="161" t="s">
        <v>264</v>
      </c>
      <c r="D41" s="1" t="s">
        <v>117</v>
      </c>
      <c r="E41" s="1" t="s">
        <v>41</v>
      </c>
      <c r="F41" s="1" t="s">
        <v>35</v>
      </c>
      <c r="G41" s="2">
        <v>398</v>
      </c>
      <c r="H41" s="2"/>
      <c r="I41" s="2"/>
    </row>
    <row r="42" spans="1:9" s="103" customFormat="1" ht="106.5" customHeight="1" hidden="1">
      <c r="A42" s="100"/>
      <c r="B42" s="13" t="s">
        <v>133</v>
      </c>
      <c r="C42" s="159" t="s">
        <v>259</v>
      </c>
      <c r="D42" s="21"/>
      <c r="E42" s="21"/>
      <c r="F42" s="21"/>
      <c r="G42" s="15">
        <f>SUM(G43)</f>
        <v>3000</v>
      </c>
      <c r="H42" s="15">
        <f>SUM(H43)</f>
        <v>0</v>
      </c>
      <c r="I42" s="15">
        <f>SUM(I43)</f>
        <v>0</v>
      </c>
    </row>
    <row r="43" spans="1:9" s="50" customFormat="1" ht="50.25" customHeight="1" hidden="1">
      <c r="A43" s="48"/>
      <c r="B43" s="9" t="s">
        <v>54</v>
      </c>
      <c r="C43" s="161" t="s">
        <v>260</v>
      </c>
      <c r="D43" s="1"/>
      <c r="E43" s="1"/>
      <c r="F43" s="1"/>
      <c r="G43" s="2">
        <f>G44</f>
        <v>3000</v>
      </c>
      <c r="H43" s="2">
        <f>H44</f>
        <v>0</v>
      </c>
      <c r="I43" s="2">
        <f>I44</f>
        <v>0</v>
      </c>
    </row>
    <row r="44" spans="1:9" s="50" customFormat="1" ht="80.25" customHeight="1" hidden="1">
      <c r="A44" s="48"/>
      <c r="B44" s="9" t="s">
        <v>177</v>
      </c>
      <c r="C44" s="161" t="s">
        <v>261</v>
      </c>
      <c r="D44" s="1"/>
      <c r="E44" s="1"/>
      <c r="F44" s="1"/>
      <c r="G44" s="2">
        <f>G45</f>
        <v>3000</v>
      </c>
      <c r="H44" s="2">
        <f>H45</f>
        <v>0</v>
      </c>
      <c r="I44" s="2">
        <f>I45</f>
        <v>0</v>
      </c>
    </row>
    <row r="45" spans="1:9" s="50" customFormat="1" ht="21" customHeight="1" hidden="1">
      <c r="A45" s="48"/>
      <c r="B45" s="9" t="s">
        <v>124</v>
      </c>
      <c r="C45" s="161" t="s">
        <v>261</v>
      </c>
      <c r="D45" s="1" t="s">
        <v>106</v>
      </c>
      <c r="E45" s="1"/>
      <c r="F45" s="1"/>
      <c r="G45" s="2">
        <f>SUM(G46)</f>
        <v>3000</v>
      </c>
      <c r="H45" s="2">
        <f>SUM(H46)</f>
        <v>0</v>
      </c>
      <c r="I45" s="2">
        <f>SUM(I46)</f>
        <v>0</v>
      </c>
    </row>
    <row r="46" spans="1:9" s="50" customFormat="1" ht="17.25" customHeight="1" hidden="1">
      <c r="A46" s="48"/>
      <c r="B46" s="9" t="s">
        <v>11</v>
      </c>
      <c r="C46" s="161" t="s">
        <v>261</v>
      </c>
      <c r="D46" s="1" t="s">
        <v>106</v>
      </c>
      <c r="E46" s="1" t="s">
        <v>44</v>
      </c>
      <c r="F46" s="1" t="s">
        <v>33</v>
      </c>
      <c r="G46" s="2">
        <v>3000</v>
      </c>
      <c r="H46" s="2"/>
      <c r="I46" s="2"/>
    </row>
    <row r="47" spans="1:9" s="103" customFormat="1" ht="118.5" customHeight="1" hidden="1">
      <c r="A47" s="100"/>
      <c r="B47" s="13" t="s">
        <v>134</v>
      </c>
      <c r="C47" s="159" t="s">
        <v>249</v>
      </c>
      <c r="D47" s="21"/>
      <c r="E47" s="21"/>
      <c r="F47" s="21"/>
      <c r="G47" s="15">
        <f>SUM(G48+G51+G54+G57)</f>
        <v>0</v>
      </c>
      <c r="H47" s="15">
        <f>SUM(H48+H51+H54+H57)</f>
        <v>0</v>
      </c>
      <c r="I47" s="15">
        <f>SUM(I48+I51+I54+I57)</f>
        <v>0</v>
      </c>
    </row>
    <row r="48" spans="1:9" s="103" customFormat="1" ht="92.25" customHeight="1" hidden="1">
      <c r="A48" s="100"/>
      <c r="B48" s="80" t="s">
        <v>204</v>
      </c>
      <c r="C48" s="161" t="s">
        <v>250</v>
      </c>
      <c r="D48" s="1"/>
      <c r="E48" s="1"/>
      <c r="F48" s="1"/>
      <c r="G48" s="2">
        <f>SUM(G49)</f>
        <v>0</v>
      </c>
      <c r="H48" s="2">
        <f>SUM(H49)</f>
        <v>0</v>
      </c>
      <c r="I48" s="2">
        <f>SUM(I49)</f>
        <v>0</v>
      </c>
    </row>
    <row r="49" spans="1:9" s="103" customFormat="1" ht="24.75" customHeight="1" hidden="1">
      <c r="A49" s="100"/>
      <c r="B49" s="9" t="s">
        <v>124</v>
      </c>
      <c r="C49" s="161" t="s">
        <v>250</v>
      </c>
      <c r="D49" s="1" t="s">
        <v>106</v>
      </c>
      <c r="E49" s="1"/>
      <c r="F49" s="1"/>
      <c r="G49" s="2">
        <f>SUM(G50)</f>
        <v>0</v>
      </c>
      <c r="H49" s="2">
        <f>SUM(H50)</f>
        <v>0</v>
      </c>
      <c r="I49" s="2">
        <f>SUM(I50)</f>
        <v>0</v>
      </c>
    </row>
    <row r="50" spans="1:9" s="103" customFormat="1" ht="25.5" customHeight="1" hidden="1">
      <c r="A50" s="100"/>
      <c r="B50" s="9" t="s">
        <v>11</v>
      </c>
      <c r="C50" s="161" t="s">
        <v>250</v>
      </c>
      <c r="D50" s="1" t="s">
        <v>106</v>
      </c>
      <c r="E50" s="1" t="s">
        <v>44</v>
      </c>
      <c r="F50" s="1" t="s">
        <v>33</v>
      </c>
      <c r="G50" s="2"/>
      <c r="H50" s="2"/>
      <c r="I50" s="2"/>
    </row>
    <row r="51" spans="1:9" s="50" customFormat="1" ht="123" customHeight="1" hidden="1">
      <c r="A51" s="48"/>
      <c r="B51" s="58" t="s">
        <v>174</v>
      </c>
      <c r="C51" s="161" t="s">
        <v>251</v>
      </c>
      <c r="D51" s="1"/>
      <c r="E51" s="1"/>
      <c r="F51" s="1"/>
      <c r="G51" s="2">
        <f>SUM(G52)</f>
        <v>0</v>
      </c>
      <c r="H51" s="2">
        <f>SUM(H52)</f>
        <v>0</v>
      </c>
      <c r="I51" s="2">
        <f>SUM(I52)</f>
        <v>0</v>
      </c>
    </row>
    <row r="52" spans="1:9" s="50" customFormat="1" ht="19.5" customHeight="1" hidden="1">
      <c r="A52" s="48"/>
      <c r="B52" s="9" t="s">
        <v>124</v>
      </c>
      <c r="C52" s="161" t="s">
        <v>251</v>
      </c>
      <c r="D52" s="1" t="s">
        <v>106</v>
      </c>
      <c r="E52" s="1"/>
      <c r="F52" s="1"/>
      <c r="G52" s="2">
        <f>SUM(G53)</f>
        <v>0</v>
      </c>
      <c r="H52" s="2">
        <f>SUM(H53)</f>
        <v>0</v>
      </c>
      <c r="I52" s="2">
        <f>SUM(I53)</f>
        <v>0</v>
      </c>
    </row>
    <row r="53" spans="1:9" s="50" customFormat="1" ht="17.25" customHeight="1" hidden="1">
      <c r="A53" s="48"/>
      <c r="B53" s="9" t="s">
        <v>11</v>
      </c>
      <c r="C53" s="161" t="s">
        <v>251</v>
      </c>
      <c r="D53" s="1" t="s">
        <v>106</v>
      </c>
      <c r="E53" s="1" t="s">
        <v>44</v>
      </c>
      <c r="F53" s="1" t="s">
        <v>33</v>
      </c>
      <c r="G53" s="2"/>
      <c r="H53" s="2"/>
      <c r="I53" s="2"/>
    </row>
    <row r="54" spans="1:9" s="50" customFormat="1" ht="127.5" customHeight="1" hidden="1">
      <c r="A54" s="48"/>
      <c r="B54" s="51" t="s">
        <v>173</v>
      </c>
      <c r="C54" s="161" t="s">
        <v>252</v>
      </c>
      <c r="D54" s="1"/>
      <c r="E54" s="1"/>
      <c r="F54" s="1"/>
      <c r="G54" s="2">
        <f>PRODUCT(G55)</f>
        <v>0</v>
      </c>
      <c r="H54" s="2">
        <f>PRODUCT(H55)</f>
        <v>0</v>
      </c>
      <c r="I54" s="2">
        <f>PRODUCT(I55)</f>
        <v>0</v>
      </c>
    </row>
    <row r="55" spans="1:9" s="50" customFormat="1" ht="19.5" customHeight="1" hidden="1">
      <c r="A55" s="48"/>
      <c r="B55" s="9" t="s">
        <v>124</v>
      </c>
      <c r="C55" s="161" t="s">
        <v>252</v>
      </c>
      <c r="D55" s="1" t="s">
        <v>106</v>
      </c>
      <c r="E55" s="1"/>
      <c r="F55" s="1"/>
      <c r="G55" s="2">
        <f>SUM(G56)</f>
        <v>0</v>
      </c>
      <c r="H55" s="2">
        <f>SUM(H56)</f>
        <v>0</v>
      </c>
      <c r="I55" s="2">
        <f>SUM(I56)</f>
        <v>0</v>
      </c>
    </row>
    <row r="56" spans="1:9" s="50" customFormat="1" ht="17.25" customHeight="1" hidden="1">
      <c r="A56" s="48"/>
      <c r="B56" s="9" t="s">
        <v>11</v>
      </c>
      <c r="C56" s="161" t="s">
        <v>252</v>
      </c>
      <c r="D56" s="1" t="s">
        <v>106</v>
      </c>
      <c r="E56" s="1" t="s">
        <v>44</v>
      </c>
      <c r="F56" s="1" t="s">
        <v>33</v>
      </c>
      <c r="G56" s="2"/>
      <c r="H56" s="2"/>
      <c r="I56" s="2"/>
    </row>
    <row r="57" spans="1:9" s="50" customFormat="1" ht="55.5" customHeight="1" hidden="1">
      <c r="A57" s="48"/>
      <c r="B57" s="9" t="s">
        <v>54</v>
      </c>
      <c r="C57" s="161" t="s">
        <v>266</v>
      </c>
      <c r="D57" s="1"/>
      <c r="E57" s="1"/>
      <c r="F57" s="1"/>
      <c r="G57" s="2">
        <f>SUM(G58+G61)</f>
        <v>0</v>
      </c>
      <c r="H57" s="2">
        <f>SUM(H58+H61)</f>
        <v>0</v>
      </c>
      <c r="I57" s="2">
        <f>SUM(I58+I61)</f>
        <v>0</v>
      </c>
    </row>
    <row r="58" spans="1:9" s="50" customFormat="1" ht="120.75" customHeight="1" hidden="1">
      <c r="A58" s="48"/>
      <c r="B58" s="23" t="s">
        <v>175</v>
      </c>
      <c r="C58" s="161" t="s">
        <v>252</v>
      </c>
      <c r="D58" s="1"/>
      <c r="E58" s="1"/>
      <c r="F58" s="1"/>
      <c r="G58" s="2">
        <f>SUM(G59)</f>
        <v>0</v>
      </c>
      <c r="H58" s="2">
        <f>SUM(H59)</f>
        <v>0</v>
      </c>
      <c r="I58" s="2">
        <f>SUM(I59)</f>
        <v>0</v>
      </c>
    </row>
    <row r="59" spans="1:9" s="50" customFormat="1" ht="19.5" customHeight="1" hidden="1">
      <c r="A59" s="48"/>
      <c r="B59" s="9" t="s">
        <v>124</v>
      </c>
      <c r="C59" s="161" t="s">
        <v>252</v>
      </c>
      <c r="D59" s="1" t="s">
        <v>106</v>
      </c>
      <c r="E59" s="1"/>
      <c r="F59" s="1"/>
      <c r="G59" s="2">
        <f>SUM(G60)</f>
        <v>0</v>
      </c>
      <c r="H59" s="2">
        <f>SUM(H60)</f>
        <v>0</v>
      </c>
      <c r="I59" s="2">
        <f>SUM(I60)</f>
        <v>0</v>
      </c>
    </row>
    <row r="60" spans="1:9" s="50" customFormat="1" ht="17.25" customHeight="1" hidden="1">
      <c r="A60" s="48"/>
      <c r="B60" s="9" t="s">
        <v>11</v>
      </c>
      <c r="C60" s="161" t="s">
        <v>252</v>
      </c>
      <c r="D60" s="1" t="s">
        <v>106</v>
      </c>
      <c r="E60" s="1" t="s">
        <v>44</v>
      </c>
      <c r="F60" s="1" t="s">
        <v>33</v>
      </c>
      <c r="G60" s="2"/>
      <c r="H60" s="2"/>
      <c r="I60" s="2"/>
    </row>
    <row r="61" spans="2:9" s="50" customFormat="1" ht="121.5" customHeight="1" hidden="1">
      <c r="B61" s="23" t="s">
        <v>209</v>
      </c>
      <c r="C61" s="161" t="s">
        <v>253</v>
      </c>
      <c r="D61" s="1"/>
      <c r="E61" s="1"/>
      <c r="F61" s="1"/>
      <c r="G61" s="2">
        <f>SUM(G62)</f>
        <v>0</v>
      </c>
      <c r="H61" s="2">
        <f>SUM(H62)</f>
        <v>0</v>
      </c>
      <c r="I61" s="2">
        <f>SUM(I62)</f>
        <v>0</v>
      </c>
    </row>
    <row r="62" spans="2:9" s="50" customFormat="1" ht="17.25" customHeight="1" hidden="1">
      <c r="B62" s="9" t="s">
        <v>124</v>
      </c>
      <c r="C62" s="161" t="s">
        <v>253</v>
      </c>
      <c r="D62" s="1" t="s">
        <v>106</v>
      </c>
      <c r="E62" s="1"/>
      <c r="F62" s="1"/>
      <c r="G62" s="2">
        <f>SUM(G63)</f>
        <v>0</v>
      </c>
      <c r="H62" s="2">
        <f>SUM(H63)</f>
        <v>0</v>
      </c>
      <c r="I62" s="2">
        <f>SUM(I63)</f>
        <v>0</v>
      </c>
    </row>
    <row r="63" spans="2:9" s="50" customFormat="1" ht="17.25" customHeight="1" hidden="1">
      <c r="B63" s="9" t="s">
        <v>11</v>
      </c>
      <c r="C63" s="161" t="s">
        <v>253</v>
      </c>
      <c r="D63" s="1" t="s">
        <v>106</v>
      </c>
      <c r="E63" s="1" t="s">
        <v>44</v>
      </c>
      <c r="F63" s="1" t="s">
        <v>33</v>
      </c>
      <c r="G63" s="2"/>
      <c r="H63" s="2"/>
      <c r="I63" s="2"/>
    </row>
    <row r="64" spans="1:9" s="50" customFormat="1" ht="73.5" customHeight="1">
      <c r="A64" s="48"/>
      <c r="B64" s="11" t="s">
        <v>108</v>
      </c>
      <c r="C64" s="158" t="s">
        <v>254</v>
      </c>
      <c r="D64" s="4"/>
      <c r="E64" s="4"/>
      <c r="F64" s="4"/>
      <c r="G64" s="3">
        <f>SUM(G65+G87+G97)</f>
        <v>22145.5</v>
      </c>
      <c r="H64" s="3">
        <f>SUM(H65+H87+H97)</f>
        <v>22413.6</v>
      </c>
      <c r="I64" s="3">
        <f>SUM(I65+I87+I97)</f>
        <v>22724.2</v>
      </c>
    </row>
    <row r="65" spans="1:9" s="103" customFormat="1" ht="76.5" customHeight="1">
      <c r="A65" s="100"/>
      <c r="B65" s="13" t="s">
        <v>165</v>
      </c>
      <c r="C65" s="159" t="s">
        <v>222</v>
      </c>
      <c r="D65" s="21"/>
      <c r="E65" s="21"/>
      <c r="F65" s="21"/>
      <c r="G65" s="15">
        <f>SUM(G66+G70+G74+G78+G81+G84)</f>
        <v>13161.2</v>
      </c>
      <c r="H65" s="15">
        <f>SUM(H66+H70+H74+H78+H81+H84)</f>
        <v>13345.5</v>
      </c>
      <c r="I65" s="15">
        <f>SUM(I66+I70+I74+I78+I81+I84)</f>
        <v>13558.999999999998</v>
      </c>
    </row>
    <row r="66" spans="1:9" s="50" customFormat="1" ht="17.25" customHeight="1">
      <c r="A66" s="48"/>
      <c r="B66" s="24" t="s">
        <v>61</v>
      </c>
      <c r="C66" s="160" t="s">
        <v>232</v>
      </c>
      <c r="D66" s="18" t="s">
        <v>32</v>
      </c>
      <c r="E66" s="1"/>
      <c r="F66" s="1"/>
      <c r="G66" s="2">
        <f>G67</f>
        <v>1150</v>
      </c>
      <c r="H66" s="2">
        <f>H67</f>
        <v>1166.1</v>
      </c>
      <c r="I66" s="2">
        <f>I67</f>
        <v>1184.8</v>
      </c>
    </row>
    <row r="67" spans="1:9" s="50" customFormat="1" ht="45" customHeight="1">
      <c r="A67" s="48"/>
      <c r="B67" s="24" t="s">
        <v>178</v>
      </c>
      <c r="C67" s="160" t="s">
        <v>231</v>
      </c>
      <c r="D67" s="18"/>
      <c r="E67" s="1"/>
      <c r="F67" s="1"/>
      <c r="G67" s="2">
        <f>SUM(G68)</f>
        <v>1150</v>
      </c>
      <c r="H67" s="2">
        <f>SUM(H68)</f>
        <v>1166.1</v>
      </c>
      <c r="I67" s="2">
        <f>SUM(I68)</f>
        <v>1184.8</v>
      </c>
    </row>
    <row r="68" spans="1:9" s="50" customFormat="1" ht="21.75" customHeight="1">
      <c r="A68" s="48"/>
      <c r="B68" s="24" t="s">
        <v>109</v>
      </c>
      <c r="C68" s="160" t="s">
        <v>231</v>
      </c>
      <c r="D68" s="18" t="s">
        <v>110</v>
      </c>
      <c r="E68" s="1"/>
      <c r="F68" s="1"/>
      <c r="G68" s="2">
        <f>SUM(G69)</f>
        <v>1150</v>
      </c>
      <c r="H68" s="2">
        <f>SUM(H69)</f>
        <v>1166.1</v>
      </c>
      <c r="I68" s="2">
        <f>SUM(I69)</f>
        <v>1184.8</v>
      </c>
    </row>
    <row r="69" spans="1:9" s="50" customFormat="1" ht="21.75" customHeight="1">
      <c r="A69" s="48"/>
      <c r="B69" s="24" t="s">
        <v>5</v>
      </c>
      <c r="C69" s="160" t="s">
        <v>231</v>
      </c>
      <c r="D69" s="18" t="s">
        <v>110</v>
      </c>
      <c r="E69" s="1" t="s">
        <v>46</v>
      </c>
      <c r="F69" s="1" t="s">
        <v>33</v>
      </c>
      <c r="G69" s="2">
        <v>1150</v>
      </c>
      <c r="H69" s="2">
        <v>1166.1</v>
      </c>
      <c r="I69" s="2">
        <v>1184.8</v>
      </c>
    </row>
    <row r="70" spans="1:9" s="50" customFormat="1" ht="19.5" customHeight="1">
      <c r="A70" s="48"/>
      <c r="B70" s="9" t="s">
        <v>75</v>
      </c>
      <c r="C70" s="160" t="s">
        <v>233</v>
      </c>
      <c r="D70" s="18"/>
      <c r="E70" s="1"/>
      <c r="F70" s="1"/>
      <c r="G70" s="2">
        <f>SUM(G71)</f>
        <v>10511.2</v>
      </c>
      <c r="H70" s="2">
        <f aca="true" t="shared" si="4" ref="H70:I72">SUM(H71)</f>
        <v>10658.4</v>
      </c>
      <c r="I70" s="2">
        <f t="shared" si="4"/>
        <v>10828.9</v>
      </c>
    </row>
    <row r="71" spans="1:9" s="50" customFormat="1" ht="47.25" customHeight="1">
      <c r="A71" s="48"/>
      <c r="B71" s="24" t="s">
        <v>179</v>
      </c>
      <c r="C71" s="160" t="s">
        <v>234</v>
      </c>
      <c r="D71" s="18"/>
      <c r="E71" s="1"/>
      <c r="F71" s="1"/>
      <c r="G71" s="2">
        <f>SUM(G72)</f>
        <v>10511.2</v>
      </c>
      <c r="H71" s="2">
        <f t="shared" si="4"/>
        <v>10658.4</v>
      </c>
      <c r="I71" s="2">
        <f t="shared" si="4"/>
        <v>10828.9</v>
      </c>
    </row>
    <row r="72" spans="1:9" s="50" customFormat="1" ht="17.25" customHeight="1">
      <c r="A72" s="48"/>
      <c r="B72" s="24" t="s">
        <v>109</v>
      </c>
      <c r="C72" s="160" t="s">
        <v>234</v>
      </c>
      <c r="D72" s="18" t="s">
        <v>110</v>
      </c>
      <c r="E72" s="1"/>
      <c r="F72" s="1"/>
      <c r="G72" s="2">
        <f>SUM(G73)</f>
        <v>10511.2</v>
      </c>
      <c r="H72" s="2">
        <f t="shared" si="4"/>
        <v>10658.4</v>
      </c>
      <c r="I72" s="2">
        <f t="shared" si="4"/>
        <v>10828.9</v>
      </c>
    </row>
    <row r="73" spans="1:9" s="50" customFormat="1" ht="17.25" customHeight="1">
      <c r="A73" s="48"/>
      <c r="B73" s="24" t="s">
        <v>5</v>
      </c>
      <c r="C73" s="160" t="s">
        <v>234</v>
      </c>
      <c r="D73" s="18" t="s">
        <v>110</v>
      </c>
      <c r="E73" s="1" t="s">
        <v>46</v>
      </c>
      <c r="F73" s="1" t="s">
        <v>33</v>
      </c>
      <c r="G73" s="2">
        <v>10511.2</v>
      </c>
      <c r="H73" s="2">
        <v>10658.4</v>
      </c>
      <c r="I73" s="2">
        <v>10828.9</v>
      </c>
    </row>
    <row r="74" spans="1:9" s="50" customFormat="1" ht="18" customHeight="1">
      <c r="A74" s="48"/>
      <c r="B74" s="9" t="s">
        <v>197</v>
      </c>
      <c r="C74" s="160" t="s">
        <v>235</v>
      </c>
      <c r="D74" s="18"/>
      <c r="E74" s="1"/>
      <c r="F74" s="1"/>
      <c r="G74" s="2">
        <f>SUM(G75)</f>
        <v>1500</v>
      </c>
      <c r="H74" s="2">
        <f aca="true" t="shared" si="5" ref="H74:I76">SUM(H75)</f>
        <v>1521</v>
      </c>
      <c r="I74" s="2">
        <f t="shared" si="5"/>
        <v>1545.3</v>
      </c>
    </row>
    <row r="75" spans="1:9" s="50" customFormat="1" ht="52.5" customHeight="1">
      <c r="A75" s="48"/>
      <c r="B75" s="24" t="s">
        <v>196</v>
      </c>
      <c r="C75" s="160" t="s">
        <v>236</v>
      </c>
      <c r="D75" s="18"/>
      <c r="E75" s="1"/>
      <c r="F75" s="1"/>
      <c r="G75" s="2">
        <f>SUM(G76)</f>
        <v>1500</v>
      </c>
      <c r="H75" s="2">
        <f t="shared" si="5"/>
        <v>1521</v>
      </c>
      <c r="I75" s="2">
        <f t="shared" si="5"/>
        <v>1545.3</v>
      </c>
    </row>
    <row r="76" spans="1:9" s="50" customFormat="1" ht="17.25" customHeight="1">
      <c r="A76" s="48"/>
      <c r="B76" s="24" t="s">
        <v>109</v>
      </c>
      <c r="C76" s="160" t="s">
        <v>236</v>
      </c>
      <c r="D76" s="18" t="s">
        <v>110</v>
      </c>
      <c r="E76" s="1"/>
      <c r="F76" s="1"/>
      <c r="G76" s="2">
        <f>SUM(G77)</f>
        <v>1500</v>
      </c>
      <c r="H76" s="2">
        <f t="shared" si="5"/>
        <v>1521</v>
      </c>
      <c r="I76" s="2">
        <f t="shared" si="5"/>
        <v>1545.3</v>
      </c>
    </row>
    <row r="77" spans="1:9" s="50" customFormat="1" ht="17.25" customHeight="1">
      <c r="A77" s="48"/>
      <c r="B77" s="24" t="s">
        <v>5</v>
      </c>
      <c r="C77" s="160" t="s">
        <v>236</v>
      </c>
      <c r="D77" s="18" t="s">
        <v>110</v>
      </c>
      <c r="E77" s="1" t="s">
        <v>46</v>
      </c>
      <c r="F77" s="1" t="s">
        <v>33</v>
      </c>
      <c r="G77" s="2">
        <v>1500</v>
      </c>
      <c r="H77" s="2">
        <v>1521</v>
      </c>
      <c r="I77" s="2">
        <v>1545.3</v>
      </c>
    </row>
    <row r="78" spans="1:9" s="49" customFormat="1" ht="87.75" customHeight="1" hidden="1">
      <c r="A78" s="102"/>
      <c r="B78" s="26" t="s">
        <v>220</v>
      </c>
      <c r="C78" s="160" t="s">
        <v>237</v>
      </c>
      <c r="D78" s="18"/>
      <c r="E78" s="1"/>
      <c r="F78" s="1"/>
      <c r="G78" s="2">
        <f>G79</f>
        <v>0</v>
      </c>
      <c r="H78" s="2">
        <f>H79</f>
        <v>0</v>
      </c>
      <c r="I78" s="2">
        <f>I79</f>
        <v>0</v>
      </c>
    </row>
    <row r="79" spans="1:9" s="49" customFormat="1" ht="21" customHeight="1" hidden="1">
      <c r="A79" s="102"/>
      <c r="B79" s="24" t="s">
        <v>109</v>
      </c>
      <c r="C79" s="160" t="s">
        <v>237</v>
      </c>
      <c r="D79" s="18" t="s">
        <v>110</v>
      </c>
      <c r="E79" s="1"/>
      <c r="F79" s="1"/>
      <c r="G79" s="2">
        <f>SUM(G80)</f>
        <v>0</v>
      </c>
      <c r="H79" s="2">
        <f>SUM(H80)</f>
        <v>0</v>
      </c>
      <c r="I79" s="2">
        <f>SUM(I80)</f>
        <v>0</v>
      </c>
    </row>
    <row r="80" spans="1:9" s="49" customFormat="1" ht="21" customHeight="1" hidden="1">
      <c r="A80" s="102"/>
      <c r="B80" s="24" t="s">
        <v>5</v>
      </c>
      <c r="C80" s="160" t="s">
        <v>237</v>
      </c>
      <c r="D80" s="18" t="s">
        <v>110</v>
      </c>
      <c r="E80" s="1" t="s">
        <v>46</v>
      </c>
      <c r="F80" s="1" t="s">
        <v>33</v>
      </c>
      <c r="G80" s="2"/>
      <c r="H80" s="2"/>
      <c r="I80" s="2"/>
    </row>
    <row r="81" spans="1:9" s="49" customFormat="1" ht="114.75" customHeight="1" hidden="1">
      <c r="A81" s="102"/>
      <c r="B81" s="26" t="s">
        <v>111</v>
      </c>
      <c r="C81" s="160" t="s">
        <v>237</v>
      </c>
      <c r="D81" s="18"/>
      <c r="E81" s="1"/>
      <c r="F81" s="1"/>
      <c r="G81" s="2">
        <f>G82</f>
        <v>0</v>
      </c>
      <c r="H81" s="2">
        <f>H82</f>
        <v>0</v>
      </c>
      <c r="I81" s="2">
        <f>I82</f>
        <v>0</v>
      </c>
    </row>
    <row r="82" spans="1:9" s="49" customFormat="1" ht="21" customHeight="1" hidden="1">
      <c r="A82" s="102"/>
      <c r="B82" s="24" t="s">
        <v>109</v>
      </c>
      <c r="C82" s="160" t="s">
        <v>237</v>
      </c>
      <c r="D82" s="18" t="s">
        <v>110</v>
      </c>
      <c r="E82" s="1"/>
      <c r="F82" s="1"/>
      <c r="G82" s="2">
        <f>SUM(G83)</f>
        <v>0</v>
      </c>
      <c r="H82" s="2">
        <f>SUM(H83)</f>
        <v>0</v>
      </c>
      <c r="I82" s="2">
        <f>SUM(I83)</f>
        <v>0</v>
      </c>
    </row>
    <row r="83" spans="1:9" s="49" customFormat="1" ht="21" customHeight="1" hidden="1">
      <c r="A83" s="102"/>
      <c r="B83" s="24" t="s">
        <v>5</v>
      </c>
      <c r="C83" s="160" t="s">
        <v>237</v>
      </c>
      <c r="D83" s="18" t="s">
        <v>110</v>
      </c>
      <c r="E83" s="1" t="s">
        <v>46</v>
      </c>
      <c r="F83" s="1" t="s">
        <v>33</v>
      </c>
      <c r="G83" s="2"/>
      <c r="H83" s="2"/>
      <c r="I83" s="2"/>
    </row>
    <row r="84" spans="1:9" s="49" customFormat="1" ht="68.25" customHeight="1" hidden="1">
      <c r="A84" s="102"/>
      <c r="B84" s="10" t="s">
        <v>86</v>
      </c>
      <c r="C84" s="160" t="s">
        <v>267</v>
      </c>
      <c r="D84" s="18"/>
      <c r="E84" s="1"/>
      <c r="F84" s="1"/>
      <c r="G84" s="2">
        <f>SUM(G85)</f>
        <v>0</v>
      </c>
      <c r="H84" s="2">
        <f>SUM(H85)</f>
        <v>0</v>
      </c>
      <c r="I84" s="2">
        <f>SUM(I85)</f>
        <v>0</v>
      </c>
    </row>
    <row r="85" spans="1:9" s="49" customFormat="1" ht="20.25" customHeight="1" hidden="1">
      <c r="A85" s="102"/>
      <c r="B85" s="24" t="s">
        <v>109</v>
      </c>
      <c r="C85" s="160" t="s">
        <v>267</v>
      </c>
      <c r="D85" s="18" t="s">
        <v>110</v>
      </c>
      <c r="E85" s="1"/>
      <c r="F85" s="1"/>
      <c r="G85" s="2">
        <f>SUM(G86)</f>
        <v>0</v>
      </c>
      <c r="H85" s="2">
        <f>SUM(H86)</f>
        <v>0</v>
      </c>
      <c r="I85" s="2">
        <f>SUM(I86)</f>
        <v>0</v>
      </c>
    </row>
    <row r="86" spans="1:9" s="49" customFormat="1" ht="20.25" customHeight="1" hidden="1">
      <c r="A86" s="102"/>
      <c r="B86" s="24" t="s">
        <v>5</v>
      </c>
      <c r="C86" s="160" t="s">
        <v>267</v>
      </c>
      <c r="D86" s="18" t="s">
        <v>110</v>
      </c>
      <c r="E86" s="1" t="s">
        <v>46</v>
      </c>
      <c r="F86" s="1" t="s">
        <v>33</v>
      </c>
      <c r="G86" s="2"/>
      <c r="H86" s="2"/>
      <c r="I86" s="2"/>
    </row>
    <row r="87" spans="1:9" s="101" customFormat="1" ht="93" customHeight="1">
      <c r="A87" s="100"/>
      <c r="B87" s="13" t="s">
        <v>166</v>
      </c>
      <c r="C87" s="159" t="s">
        <v>223</v>
      </c>
      <c r="D87" s="21"/>
      <c r="E87" s="21"/>
      <c r="F87" s="21"/>
      <c r="G87" s="15">
        <f>SUM(G88+G91+G94)</f>
        <v>8762.3</v>
      </c>
      <c r="H87" s="15">
        <f>SUM(H88+H91+H94)</f>
        <v>8843</v>
      </c>
      <c r="I87" s="15">
        <f>SUM(I88+I91+I94)</f>
        <v>8936.5</v>
      </c>
    </row>
    <row r="88" spans="1:9" ht="45" customHeight="1">
      <c r="A88" s="102"/>
      <c r="B88" s="24" t="s">
        <v>180</v>
      </c>
      <c r="C88" s="160" t="s">
        <v>255</v>
      </c>
      <c r="D88" s="18"/>
      <c r="E88" s="1"/>
      <c r="F88" s="1"/>
      <c r="G88" s="2">
        <f>SUM(G89)</f>
        <v>5762.3</v>
      </c>
      <c r="H88" s="2">
        <f>SUM(H89)</f>
        <v>5843</v>
      </c>
      <c r="I88" s="2">
        <f>SUM(I89)</f>
        <v>5936.5</v>
      </c>
    </row>
    <row r="89" spans="1:9" ht="24.75" customHeight="1">
      <c r="A89" s="102"/>
      <c r="B89" s="24" t="s">
        <v>109</v>
      </c>
      <c r="C89" s="160" t="s">
        <v>255</v>
      </c>
      <c r="D89" s="18" t="s">
        <v>110</v>
      </c>
      <c r="E89" s="1"/>
      <c r="F89" s="1"/>
      <c r="G89" s="2">
        <f>SUM(G90)</f>
        <v>5762.3</v>
      </c>
      <c r="H89" s="2">
        <f>SUM(H90)</f>
        <v>5843</v>
      </c>
      <c r="I89" s="2">
        <f>SUM(I90)</f>
        <v>5936.5</v>
      </c>
    </row>
    <row r="90" spans="1:9" ht="24.75" customHeight="1">
      <c r="A90" s="102"/>
      <c r="B90" s="9" t="s">
        <v>78</v>
      </c>
      <c r="C90" s="160" t="s">
        <v>255</v>
      </c>
      <c r="D90" s="18" t="s">
        <v>110</v>
      </c>
      <c r="E90" s="1" t="s">
        <v>37</v>
      </c>
      <c r="F90" s="1" t="s">
        <v>33</v>
      </c>
      <c r="G90" s="2">
        <v>5762.3</v>
      </c>
      <c r="H90" s="2">
        <v>5843</v>
      </c>
      <c r="I90" s="2">
        <v>5936.5</v>
      </c>
    </row>
    <row r="91" spans="1:9" ht="58.5" customHeight="1">
      <c r="A91" s="102"/>
      <c r="B91" s="24" t="s">
        <v>360</v>
      </c>
      <c r="C91" s="160" t="s">
        <v>361</v>
      </c>
      <c r="D91" s="18"/>
      <c r="E91" s="1"/>
      <c r="F91" s="1"/>
      <c r="G91" s="2">
        <f>SUM(G92)</f>
        <v>3000</v>
      </c>
      <c r="H91" s="2">
        <f>SUM(H92)</f>
        <v>3000</v>
      </c>
      <c r="I91" s="2">
        <f>SUM(I92)</f>
        <v>3000</v>
      </c>
    </row>
    <row r="92" spans="1:9" ht="24.75" customHeight="1">
      <c r="A92" s="102"/>
      <c r="B92" s="9" t="s">
        <v>18</v>
      </c>
      <c r="C92" s="160" t="s">
        <v>361</v>
      </c>
      <c r="D92" s="18" t="s">
        <v>106</v>
      </c>
      <c r="E92" s="1"/>
      <c r="F92" s="1"/>
      <c r="G92" s="2">
        <f>SUM(G93)</f>
        <v>3000</v>
      </c>
      <c r="H92" s="2">
        <f>SUM(H93)</f>
        <v>3000</v>
      </c>
      <c r="I92" s="2">
        <f>SUM(I93)</f>
        <v>3000</v>
      </c>
    </row>
    <row r="93" spans="1:9" ht="24.75" customHeight="1">
      <c r="A93" s="102"/>
      <c r="B93" s="9" t="s">
        <v>78</v>
      </c>
      <c r="C93" s="160" t="s">
        <v>361</v>
      </c>
      <c r="D93" s="18" t="s">
        <v>106</v>
      </c>
      <c r="E93" s="1" t="s">
        <v>37</v>
      </c>
      <c r="F93" s="1" t="s">
        <v>33</v>
      </c>
      <c r="G93" s="2">
        <v>3000</v>
      </c>
      <c r="H93" s="2">
        <v>3000</v>
      </c>
      <c r="I93" s="2">
        <v>3000</v>
      </c>
    </row>
    <row r="94" spans="1:9" ht="83.25" customHeight="1" hidden="1">
      <c r="A94" s="102"/>
      <c r="B94" s="10" t="s">
        <v>87</v>
      </c>
      <c r="C94" s="160" t="s">
        <v>268</v>
      </c>
      <c r="D94" s="18"/>
      <c r="E94" s="1"/>
      <c r="F94" s="1"/>
      <c r="G94" s="2">
        <f>SUM(G95)</f>
        <v>0</v>
      </c>
      <c r="H94" s="2">
        <f>SUM(H95)</f>
        <v>0</v>
      </c>
      <c r="I94" s="2">
        <f>SUM(I95)</f>
        <v>0</v>
      </c>
    </row>
    <row r="95" spans="1:9" ht="19.5" customHeight="1" hidden="1">
      <c r="A95" s="102"/>
      <c r="B95" s="24" t="s">
        <v>109</v>
      </c>
      <c r="C95" s="160" t="s">
        <v>268</v>
      </c>
      <c r="D95" s="18" t="s">
        <v>110</v>
      </c>
      <c r="E95" s="1"/>
      <c r="F95" s="1"/>
      <c r="G95" s="2">
        <f>SUM(G96)</f>
        <v>0</v>
      </c>
      <c r="H95" s="2">
        <f>SUM(H96)</f>
        <v>0</v>
      </c>
      <c r="I95" s="2">
        <f>SUM(I96)</f>
        <v>0</v>
      </c>
    </row>
    <row r="96" spans="1:9" ht="19.5" customHeight="1" hidden="1">
      <c r="A96" s="102"/>
      <c r="B96" s="9" t="s">
        <v>78</v>
      </c>
      <c r="C96" s="160" t="s">
        <v>268</v>
      </c>
      <c r="D96" s="18" t="s">
        <v>110</v>
      </c>
      <c r="E96" s="1" t="s">
        <v>37</v>
      </c>
      <c r="F96" s="1" t="s">
        <v>33</v>
      </c>
      <c r="G96" s="2"/>
      <c r="H96" s="2"/>
      <c r="I96" s="2"/>
    </row>
    <row r="97" spans="1:9" s="103" customFormat="1" ht="92.25" customHeight="1">
      <c r="A97" s="100"/>
      <c r="B97" s="13" t="s">
        <v>167</v>
      </c>
      <c r="C97" s="159" t="s">
        <v>224</v>
      </c>
      <c r="D97" s="21"/>
      <c r="E97" s="21"/>
      <c r="F97" s="21"/>
      <c r="G97" s="15">
        <f>SUM(G98+G101)</f>
        <v>222</v>
      </c>
      <c r="H97" s="15">
        <f>SUM(H98+H101)</f>
        <v>225.1</v>
      </c>
      <c r="I97" s="15">
        <f>SUM(I98+I101)</f>
        <v>228.7</v>
      </c>
    </row>
    <row r="98" spans="1:9" s="49" customFormat="1" ht="114" customHeight="1">
      <c r="A98" s="102"/>
      <c r="B98" s="10" t="s">
        <v>135</v>
      </c>
      <c r="C98" s="161" t="s">
        <v>256</v>
      </c>
      <c r="D98" s="1"/>
      <c r="E98" s="1"/>
      <c r="F98" s="1"/>
      <c r="G98" s="2">
        <f>SUM(G99)</f>
        <v>222</v>
      </c>
      <c r="H98" s="2">
        <f>SUM(H99)</f>
        <v>225.1</v>
      </c>
      <c r="I98" s="2">
        <f>SUM(I99)</f>
        <v>228.7</v>
      </c>
    </row>
    <row r="99" spans="1:9" s="50" customFormat="1" ht="31.5" customHeight="1">
      <c r="A99" s="48"/>
      <c r="B99" s="9" t="s">
        <v>94</v>
      </c>
      <c r="C99" s="161" t="s">
        <v>256</v>
      </c>
      <c r="D99" s="1" t="s">
        <v>95</v>
      </c>
      <c r="E99" s="1"/>
      <c r="F99" s="1"/>
      <c r="G99" s="2">
        <f>SUM(G100)</f>
        <v>222</v>
      </c>
      <c r="H99" s="2">
        <f>SUM(H100)</f>
        <v>225.1</v>
      </c>
      <c r="I99" s="2">
        <f>SUM(I100)</f>
        <v>228.7</v>
      </c>
    </row>
    <row r="100" spans="1:9" s="50" customFormat="1" ht="23.25" customHeight="1">
      <c r="A100" s="48"/>
      <c r="B100" s="10" t="s">
        <v>28</v>
      </c>
      <c r="C100" s="161" t="s">
        <v>256</v>
      </c>
      <c r="D100" s="1" t="s">
        <v>95</v>
      </c>
      <c r="E100" s="1" t="s">
        <v>45</v>
      </c>
      <c r="F100" s="1" t="s">
        <v>45</v>
      </c>
      <c r="G100" s="2">
        <v>222</v>
      </c>
      <c r="H100" s="2">
        <v>225.1</v>
      </c>
      <c r="I100" s="2">
        <v>228.7</v>
      </c>
    </row>
    <row r="101" spans="1:9" s="49" customFormat="1" ht="127.5" customHeight="1" hidden="1">
      <c r="A101" s="102"/>
      <c r="B101" s="10" t="s">
        <v>136</v>
      </c>
      <c r="C101" s="161" t="s">
        <v>269</v>
      </c>
      <c r="D101" s="1"/>
      <c r="E101" s="1"/>
      <c r="F101" s="1"/>
      <c r="G101" s="2">
        <f>SUM(G102)</f>
        <v>0</v>
      </c>
      <c r="H101" s="2">
        <f>SUM(H102)</f>
        <v>0</v>
      </c>
      <c r="I101" s="2">
        <f>SUM(I102)</f>
        <v>0</v>
      </c>
    </row>
    <row r="102" spans="1:9" s="50" customFormat="1" ht="31.5" customHeight="1" hidden="1">
      <c r="A102" s="48"/>
      <c r="B102" s="9" t="s">
        <v>94</v>
      </c>
      <c r="C102" s="161" t="s">
        <v>269</v>
      </c>
      <c r="D102" s="1" t="s">
        <v>95</v>
      </c>
      <c r="E102" s="1"/>
      <c r="F102" s="1"/>
      <c r="G102" s="2">
        <f>SUM(G103)</f>
        <v>0</v>
      </c>
      <c r="H102" s="2">
        <f>SUM(H103)</f>
        <v>0</v>
      </c>
      <c r="I102" s="2">
        <f>SUM(I103)</f>
        <v>0</v>
      </c>
    </row>
    <row r="103" spans="1:9" s="50" customFormat="1" ht="23.25" customHeight="1" hidden="1">
      <c r="A103" s="48"/>
      <c r="B103" s="10" t="s">
        <v>28</v>
      </c>
      <c r="C103" s="161" t="s">
        <v>269</v>
      </c>
      <c r="D103" s="1" t="s">
        <v>95</v>
      </c>
      <c r="E103" s="1" t="s">
        <v>45</v>
      </c>
      <c r="F103" s="1" t="s">
        <v>45</v>
      </c>
      <c r="G103" s="2"/>
      <c r="H103" s="2"/>
      <c r="I103" s="2"/>
    </row>
    <row r="104" spans="1:9" s="50" customFormat="1" ht="20.25" customHeight="1">
      <c r="A104" s="48"/>
      <c r="B104" s="11" t="s">
        <v>122</v>
      </c>
      <c r="C104" s="158" t="s">
        <v>225</v>
      </c>
      <c r="D104" s="4"/>
      <c r="E104" s="4"/>
      <c r="F104" s="4"/>
      <c r="G104" s="3">
        <f>SUM(G105+G108+G111)</f>
        <v>446</v>
      </c>
      <c r="H104" s="3">
        <f>SUM(H105+H108+H111)</f>
        <v>452.29999999999995</v>
      </c>
      <c r="I104" s="3">
        <f>SUM(I105+I108+I111)</f>
        <v>459.5</v>
      </c>
    </row>
    <row r="105" spans="1:9" s="50" customFormat="1" ht="43.5" customHeight="1">
      <c r="A105" s="48"/>
      <c r="B105" s="10" t="s">
        <v>137</v>
      </c>
      <c r="C105" s="161" t="s">
        <v>226</v>
      </c>
      <c r="D105" s="1"/>
      <c r="E105" s="1"/>
      <c r="F105" s="1"/>
      <c r="G105" s="2">
        <f>SUM(G106)</f>
        <v>125</v>
      </c>
      <c r="H105" s="2">
        <f>SUM(H106)</f>
        <v>126.8</v>
      </c>
      <c r="I105" s="2">
        <f>SUM(I106)</f>
        <v>128.8</v>
      </c>
    </row>
    <row r="106" spans="1:9" s="50" customFormat="1" ht="31.5" customHeight="1">
      <c r="A106" s="48"/>
      <c r="B106" s="9" t="s">
        <v>94</v>
      </c>
      <c r="C106" s="161" t="s">
        <v>226</v>
      </c>
      <c r="D106" s="1" t="s">
        <v>95</v>
      </c>
      <c r="E106" s="1"/>
      <c r="F106" s="1"/>
      <c r="G106" s="2">
        <f>SUM(G107)</f>
        <v>125</v>
      </c>
      <c r="H106" s="2">
        <f>SUM(H107)</f>
        <v>126.8</v>
      </c>
      <c r="I106" s="2">
        <f>SUM(I107)</f>
        <v>128.8</v>
      </c>
    </row>
    <row r="107" spans="1:9" s="50" customFormat="1" ht="21.75" customHeight="1">
      <c r="A107" s="48"/>
      <c r="B107" s="9" t="s">
        <v>1</v>
      </c>
      <c r="C107" s="161" t="s">
        <v>226</v>
      </c>
      <c r="D107" s="1" t="s">
        <v>95</v>
      </c>
      <c r="E107" s="1" t="s">
        <v>41</v>
      </c>
      <c r="F107" s="1" t="s">
        <v>35</v>
      </c>
      <c r="G107" s="2">
        <v>125</v>
      </c>
      <c r="H107" s="2">
        <v>126.8</v>
      </c>
      <c r="I107" s="2">
        <v>128.8</v>
      </c>
    </row>
    <row r="108" spans="1:9" s="50" customFormat="1" ht="58.5" customHeight="1">
      <c r="A108" s="48"/>
      <c r="B108" s="10" t="s">
        <v>138</v>
      </c>
      <c r="C108" s="161" t="s">
        <v>227</v>
      </c>
      <c r="D108" s="1"/>
      <c r="E108" s="1"/>
      <c r="F108" s="1"/>
      <c r="G108" s="2">
        <f>SUM(G109)</f>
        <v>186</v>
      </c>
      <c r="H108" s="2">
        <f>SUM(H109)</f>
        <v>188.6</v>
      </c>
      <c r="I108" s="2">
        <f>SUM(I109)</f>
        <v>191.6</v>
      </c>
    </row>
    <row r="109" spans="1:9" s="50" customFormat="1" ht="30" customHeight="1">
      <c r="A109" s="48"/>
      <c r="B109" s="9" t="s">
        <v>94</v>
      </c>
      <c r="C109" s="161" t="s">
        <v>227</v>
      </c>
      <c r="D109" s="1" t="s">
        <v>95</v>
      </c>
      <c r="E109" s="1"/>
      <c r="F109" s="1"/>
      <c r="G109" s="2">
        <f>SUM(G110)</f>
        <v>186</v>
      </c>
      <c r="H109" s="2">
        <f>SUM(H110)</f>
        <v>188.6</v>
      </c>
      <c r="I109" s="2">
        <f>SUM(I110)</f>
        <v>191.6</v>
      </c>
    </row>
    <row r="110" spans="1:9" s="50" customFormat="1" ht="21.75" customHeight="1">
      <c r="A110" s="48"/>
      <c r="B110" s="9" t="s">
        <v>1</v>
      </c>
      <c r="C110" s="161" t="s">
        <v>227</v>
      </c>
      <c r="D110" s="1" t="s">
        <v>95</v>
      </c>
      <c r="E110" s="1" t="s">
        <v>41</v>
      </c>
      <c r="F110" s="1" t="s">
        <v>35</v>
      </c>
      <c r="G110" s="2">
        <v>186</v>
      </c>
      <c r="H110" s="2">
        <v>188.6</v>
      </c>
      <c r="I110" s="2">
        <v>191.6</v>
      </c>
    </row>
    <row r="111" spans="1:9" s="50" customFormat="1" ht="33" customHeight="1">
      <c r="A111" s="48"/>
      <c r="B111" s="10" t="s">
        <v>139</v>
      </c>
      <c r="C111" s="161" t="s">
        <v>228</v>
      </c>
      <c r="D111" s="1"/>
      <c r="E111" s="1"/>
      <c r="F111" s="1"/>
      <c r="G111" s="2">
        <f>SUM(G112)</f>
        <v>135</v>
      </c>
      <c r="H111" s="2">
        <f>SUM(H112)</f>
        <v>136.9</v>
      </c>
      <c r="I111" s="2">
        <f>SUM(I112)</f>
        <v>139.1</v>
      </c>
    </row>
    <row r="112" spans="1:9" s="50" customFormat="1" ht="30.75" customHeight="1">
      <c r="A112" s="48"/>
      <c r="B112" s="9" t="s">
        <v>94</v>
      </c>
      <c r="C112" s="161" t="s">
        <v>228</v>
      </c>
      <c r="D112" s="1" t="s">
        <v>95</v>
      </c>
      <c r="E112" s="1"/>
      <c r="F112" s="1"/>
      <c r="G112" s="2">
        <f>SUM(G113)</f>
        <v>135</v>
      </c>
      <c r="H112" s="2">
        <f>SUM(H113)</f>
        <v>136.9</v>
      </c>
      <c r="I112" s="2">
        <f>SUM(I113)</f>
        <v>139.1</v>
      </c>
    </row>
    <row r="113" spans="1:9" s="50" customFormat="1" ht="19.5" customHeight="1">
      <c r="A113" s="48"/>
      <c r="B113" s="9" t="s">
        <v>1</v>
      </c>
      <c r="C113" s="161" t="s">
        <v>228</v>
      </c>
      <c r="D113" s="1" t="s">
        <v>95</v>
      </c>
      <c r="E113" s="1" t="s">
        <v>41</v>
      </c>
      <c r="F113" s="1" t="s">
        <v>35</v>
      </c>
      <c r="G113" s="2">
        <v>135</v>
      </c>
      <c r="H113" s="2">
        <v>136.9</v>
      </c>
      <c r="I113" s="2">
        <v>139.1</v>
      </c>
    </row>
    <row r="114" spans="1:9" s="101" customFormat="1" ht="19.5" customHeight="1">
      <c r="A114" s="100"/>
      <c r="B114" s="37" t="s">
        <v>99</v>
      </c>
      <c r="C114" s="158" t="s">
        <v>270</v>
      </c>
      <c r="D114" s="4"/>
      <c r="E114" s="4"/>
      <c r="F114" s="4"/>
      <c r="G114" s="3">
        <f>SUM(G115+G119+G123+G127)</f>
        <v>2114.2999999999997</v>
      </c>
      <c r="H114" s="3">
        <f>SUM(H115+H119+H123+H127)</f>
        <v>2143.9</v>
      </c>
      <c r="I114" s="3">
        <f>SUM(I115+I119+I123+I127)</f>
        <v>2178.1000000000004</v>
      </c>
    </row>
    <row r="115" spans="1:9" s="101" customFormat="1" ht="63.75" customHeight="1">
      <c r="A115" s="100"/>
      <c r="B115" s="13" t="s">
        <v>140</v>
      </c>
      <c r="C115" s="159" t="s">
        <v>271</v>
      </c>
      <c r="D115" s="21"/>
      <c r="E115" s="21"/>
      <c r="F115" s="21"/>
      <c r="G115" s="15">
        <f>SUM(G116)</f>
        <v>719.1</v>
      </c>
      <c r="H115" s="15">
        <f aca="true" t="shared" si="6" ref="H115:I117">SUM(H116)</f>
        <v>729.2</v>
      </c>
      <c r="I115" s="15">
        <f t="shared" si="6"/>
        <v>740.8</v>
      </c>
    </row>
    <row r="116" spans="1:9" ht="73.5" customHeight="1">
      <c r="A116" s="49"/>
      <c r="B116" s="9" t="s">
        <v>141</v>
      </c>
      <c r="C116" s="161" t="s">
        <v>272</v>
      </c>
      <c r="D116" s="1"/>
      <c r="E116" s="1"/>
      <c r="F116" s="1"/>
      <c r="G116" s="2">
        <f>SUM(G117)</f>
        <v>719.1</v>
      </c>
      <c r="H116" s="2">
        <f t="shared" si="6"/>
        <v>729.2</v>
      </c>
      <c r="I116" s="2">
        <f t="shared" si="6"/>
        <v>740.8</v>
      </c>
    </row>
    <row r="117" spans="1:9" ht="39" customHeight="1">
      <c r="A117" s="49"/>
      <c r="B117" s="9" t="s">
        <v>94</v>
      </c>
      <c r="C117" s="161" t="s">
        <v>272</v>
      </c>
      <c r="D117" s="1" t="s">
        <v>95</v>
      </c>
      <c r="E117" s="1"/>
      <c r="F117" s="1"/>
      <c r="G117" s="2">
        <f>SUM(G118)</f>
        <v>719.1</v>
      </c>
      <c r="H117" s="2">
        <f t="shared" si="6"/>
        <v>729.2</v>
      </c>
      <c r="I117" s="2">
        <f t="shared" si="6"/>
        <v>740.8</v>
      </c>
    </row>
    <row r="118" spans="1:9" ht="44.25" customHeight="1">
      <c r="A118" s="49"/>
      <c r="B118" s="9" t="s">
        <v>22</v>
      </c>
      <c r="C118" s="161" t="s">
        <v>272</v>
      </c>
      <c r="D118" s="1" t="s">
        <v>95</v>
      </c>
      <c r="E118" s="1" t="s">
        <v>35</v>
      </c>
      <c r="F118" s="1" t="s">
        <v>40</v>
      </c>
      <c r="G118" s="2">
        <v>719.1</v>
      </c>
      <c r="H118" s="2">
        <v>729.2</v>
      </c>
      <c r="I118" s="2">
        <v>740.8</v>
      </c>
    </row>
    <row r="119" spans="1:9" s="101" customFormat="1" ht="79.5" customHeight="1">
      <c r="A119" s="103"/>
      <c r="B119" s="13" t="s">
        <v>142</v>
      </c>
      <c r="C119" s="159" t="s">
        <v>273</v>
      </c>
      <c r="D119" s="21"/>
      <c r="E119" s="21"/>
      <c r="F119" s="21"/>
      <c r="G119" s="15">
        <f>SUM(G120)</f>
        <v>450</v>
      </c>
      <c r="H119" s="15">
        <f aca="true" t="shared" si="7" ref="H119:I121">SUM(H120)</f>
        <v>456.3</v>
      </c>
      <c r="I119" s="15">
        <f t="shared" si="7"/>
        <v>463.6</v>
      </c>
    </row>
    <row r="120" spans="1:9" ht="91.5" customHeight="1">
      <c r="A120" s="49"/>
      <c r="B120" s="9" t="s">
        <v>200</v>
      </c>
      <c r="C120" s="161" t="s">
        <v>274</v>
      </c>
      <c r="D120" s="1"/>
      <c r="E120" s="1"/>
      <c r="F120" s="1"/>
      <c r="G120" s="2">
        <f>SUM(G121)</f>
        <v>450</v>
      </c>
      <c r="H120" s="2">
        <f t="shared" si="7"/>
        <v>456.3</v>
      </c>
      <c r="I120" s="2">
        <f t="shared" si="7"/>
        <v>463.6</v>
      </c>
    </row>
    <row r="121" spans="1:9" ht="30" customHeight="1">
      <c r="A121" s="49"/>
      <c r="B121" s="9" t="s">
        <v>94</v>
      </c>
      <c r="C121" s="161" t="s">
        <v>274</v>
      </c>
      <c r="D121" s="1" t="s">
        <v>95</v>
      </c>
      <c r="E121" s="1"/>
      <c r="F121" s="1"/>
      <c r="G121" s="2">
        <f>SUM(G122)</f>
        <v>450</v>
      </c>
      <c r="H121" s="2">
        <f t="shared" si="7"/>
        <v>456.3</v>
      </c>
      <c r="I121" s="2">
        <f t="shared" si="7"/>
        <v>463.6</v>
      </c>
    </row>
    <row r="122" spans="1:9" ht="21" customHeight="1">
      <c r="A122" s="49"/>
      <c r="B122" s="9" t="s">
        <v>71</v>
      </c>
      <c r="C122" s="161" t="s">
        <v>274</v>
      </c>
      <c r="D122" s="1" t="s">
        <v>95</v>
      </c>
      <c r="E122" s="1" t="s">
        <v>36</v>
      </c>
      <c r="F122" s="1" t="s">
        <v>40</v>
      </c>
      <c r="G122" s="2">
        <v>450</v>
      </c>
      <c r="H122" s="2">
        <v>456.3</v>
      </c>
      <c r="I122" s="2">
        <v>463.6</v>
      </c>
    </row>
    <row r="123" spans="1:9" s="101" customFormat="1" ht="57.75" customHeight="1">
      <c r="A123" s="103"/>
      <c r="B123" s="13" t="s">
        <v>143</v>
      </c>
      <c r="C123" s="159" t="s">
        <v>275</v>
      </c>
      <c r="D123" s="21"/>
      <c r="E123" s="21"/>
      <c r="F123" s="21"/>
      <c r="G123" s="15">
        <f>SUM(G124)</f>
        <v>542</v>
      </c>
      <c r="H123" s="15">
        <f aca="true" t="shared" si="8" ref="H123:I125">SUM(H124)</f>
        <v>549.6</v>
      </c>
      <c r="I123" s="15">
        <f t="shared" si="8"/>
        <v>558.4</v>
      </c>
    </row>
    <row r="124" spans="1:9" ht="78" customHeight="1">
      <c r="A124" s="49"/>
      <c r="B124" s="9" t="s">
        <v>144</v>
      </c>
      <c r="C124" s="161" t="s">
        <v>276</v>
      </c>
      <c r="D124" s="1"/>
      <c r="E124" s="1"/>
      <c r="F124" s="1"/>
      <c r="G124" s="2">
        <f>SUM(G125)</f>
        <v>542</v>
      </c>
      <c r="H124" s="2">
        <f t="shared" si="8"/>
        <v>549.6</v>
      </c>
      <c r="I124" s="2">
        <f t="shared" si="8"/>
        <v>558.4</v>
      </c>
    </row>
    <row r="125" spans="1:9" ht="34.5" customHeight="1">
      <c r="A125" s="49"/>
      <c r="B125" s="9" t="s">
        <v>94</v>
      </c>
      <c r="C125" s="161" t="s">
        <v>276</v>
      </c>
      <c r="D125" s="1" t="s">
        <v>95</v>
      </c>
      <c r="E125" s="1"/>
      <c r="F125" s="1"/>
      <c r="G125" s="2">
        <f>SUM(G126)</f>
        <v>542</v>
      </c>
      <c r="H125" s="2">
        <f t="shared" si="8"/>
        <v>549.6</v>
      </c>
      <c r="I125" s="2">
        <f t="shared" si="8"/>
        <v>558.4</v>
      </c>
    </row>
    <row r="126" spans="1:9" ht="45.75" customHeight="1">
      <c r="A126" s="49"/>
      <c r="B126" s="9" t="s">
        <v>22</v>
      </c>
      <c r="C126" s="161" t="s">
        <v>276</v>
      </c>
      <c r="D126" s="1" t="s">
        <v>95</v>
      </c>
      <c r="E126" s="1" t="s">
        <v>35</v>
      </c>
      <c r="F126" s="1" t="s">
        <v>40</v>
      </c>
      <c r="G126" s="2">
        <v>542</v>
      </c>
      <c r="H126" s="2">
        <v>549.6</v>
      </c>
      <c r="I126" s="2">
        <v>558.4</v>
      </c>
    </row>
    <row r="127" spans="1:9" s="101" customFormat="1" ht="78.75" customHeight="1">
      <c r="A127" s="103"/>
      <c r="B127" s="13" t="s">
        <v>145</v>
      </c>
      <c r="C127" s="159" t="s">
        <v>277</v>
      </c>
      <c r="D127" s="21"/>
      <c r="E127" s="21"/>
      <c r="F127" s="21"/>
      <c r="G127" s="15">
        <f>SUM(G128)</f>
        <v>403.2</v>
      </c>
      <c r="H127" s="15">
        <f aca="true" t="shared" si="9" ref="H127:I129">SUM(H128)</f>
        <v>408.8</v>
      </c>
      <c r="I127" s="15">
        <f t="shared" si="9"/>
        <v>415.3</v>
      </c>
    </row>
    <row r="128" spans="1:9" ht="88.5" customHeight="1">
      <c r="A128" s="49"/>
      <c r="B128" s="9" t="s">
        <v>146</v>
      </c>
      <c r="C128" s="161" t="s">
        <v>278</v>
      </c>
      <c r="D128" s="1"/>
      <c r="E128" s="1"/>
      <c r="F128" s="1"/>
      <c r="G128" s="2">
        <f>SUM(G129)</f>
        <v>403.2</v>
      </c>
      <c r="H128" s="2">
        <f t="shared" si="9"/>
        <v>408.8</v>
      </c>
      <c r="I128" s="2">
        <f t="shared" si="9"/>
        <v>415.3</v>
      </c>
    </row>
    <row r="129" spans="1:9" ht="34.5" customHeight="1">
      <c r="A129" s="49"/>
      <c r="B129" s="9" t="s">
        <v>94</v>
      </c>
      <c r="C129" s="161" t="s">
        <v>278</v>
      </c>
      <c r="D129" s="1" t="s">
        <v>95</v>
      </c>
      <c r="E129" s="1"/>
      <c r="F129" s="1"/>
      <c r="G129" s="2">
        <f>SUM(G130)</f>
        <v>403.2</v>
      </c>
      <c r="H129" s="2">
        <f t="shared" si="9"/>
        <v>408.8</v>
      </c>
      <c r="I129" s="2">
        <f t="shared" si="9"/>
        <v>415.3</v>
      </c>
    </row>
    <row r="130" spans="1:9" ht="42" customHeight="1">
      <c r="A130" s="49"/>
      <c r="B130" s="9" t="s">
        <v>22</v>
      </c>
      <c r="C130" s="161" t="s">
        <v>278</v>
      </c>
      <c r="D130" s="1" t="s">
        <v>95</v>
      </c>
      <c r="E130" s="1" t="s">
        <v>35</v>
      </c>
      <c r="F130" s="1" t="s">
        <v>40</v>
      </c>
      <c r="G130" s="2">
        <v>403.2</v>
      </c>
      <c r="H130" s="2">
        <v>408.8</v>
      </c>
      <c r="I130" s="2">
        <v>415.3</v>
      </c>
    </row>
    <row r="131" spans="1:9" s="50" customFormat="1" ht="65.25" customHeight="1">
      <c r="A131" s="48"/>
      <c r="B131" s="11" t="s">
        <v>103</v>
      </c>
      <c r="C131" s="158" t="s">
        <v>279</v>
      </c>
      <c r="D131" s="4"/>
      <c r="E131" s="4"/>
      <c r="F131" s="4"/>
      <c r="G131" s="3">
        <f>SUM(G132+G140+G148)</f>
        <v>140</v>
      </c>
      <c r="H131" s="3">
        <f>SUM(H132+H140+H148)</f>
        <v>140</v>
      </c>
      <c r="I131" s="3">
        <f>SUM(I132+I140+I148)</f>
        <v>140</v>
      </c>
    </row>
    <row r="132" spans="1:9" s="103" customFormat="1" ht="55.5" customHeight="1">
      <c r="A132" s="100"/>
      <c r="B132" s="20" t="s">
        <v>72</v>
      </c>
      <c r="C132" s="159" t="s">
        <v>280</v>
      </c>
      <c r="D132" s="21"/>
      <c r="E132" s="21"/>
      <c r="F132" s="21"/>
      <c r="G132" s="15">
        <f>SUM(G133+G136)</f>
        <v>60</v>
      </c>
      <c r="H132" s="15">
        <f>SUM(H133+H136)</f>
        <v>60</v>
      </c>
      <c r="I132" s="15">
        <f>SUM(I133+I136)</f>
        <v>60</v>
      </c>
    </row>
    <row r="133" spans="1:9" s="103" customFormat="1" ht="120.75" customHeight="1" hidden="1">
      <c r="A133" s="100"/>
      <c r="B133" s="23" t="s">
        <v>208</v>
      </c>
      <c r="C133" s="161" t="s">
        <v>281</v>
      </c>
      <c r="D133" s="1"/>
      <c r="E133" s="1"/>
      <c r="F133" s="1"/>
      <c r="G133" s="2">
        <f>SUM(G134)</f>
        <v>0</v>
      </c>
      <c r="H133" s="2">
        <f>SUM(H134)</f>
        <v>0</v>
      </c>
      <c r="I133" s="2">
        <f>SUM(I134)</f>
        <v>0</v>
      </c>
    </row>
    <row r="134" spans="1:9" s="103" customFormat="1" ht="31.5" customHeight="1" hidden="1">
      <c r="A134" s="100"/>
      <c r="B134" s="9" t="s">
        <v>94</v>
      </c>
      <c r="C134" s="161" t="s">
        <v>281</v>
      </c>
      <c r="D134" s="1" t="s">
        <v>95</v>
      </c>
      <c r="E134" s="1"/>
      <c r="F134" s="1"/>
      <c r="G134" s="2">
        <f>SUM(G135)</f>
        <v>0</v>
      </c>
      <c r="H134" s="2">
        <f>SUM(H135)</f>
        <v>0</v>
      </c>
      <c r="I134" s="2">
        <f>SUM(I135)</f>
        <v>0</v>
      </c>
    </row>
    <row r="135" spans="1:9" s="103" customFormat="1" ht="27" customHeight="1" hidden="1">
      <c r="A135" s="100"/>
      <c r="B135" s="9" t="s">
        <v>71</v>
      </c>
      <c r="C135" s="161" t="s">
        <v>281</v>
      </c>
      <c r="D135" s="1" t="s">
        <v>95</v>
      </c>
      <c r="E135" s="1" t="s">
        <v>36</v>
      </c>
      <c r="F135" s="1" t="s">
        <v>40</v>
      </c>
      <c r="G135" s="2"/>
      <c r="H135" s="2"/>
      <c r="I135" s="2"/>
    </row>
    <row r="136" spans="1:9" s="50" customFormat="1" ht="54" customHeight="1">
      <c r="A136" s="48"/>
      <c r="B136" s="9" t="s">
        <v>54</v>
      </c>
      <c r="C136" s="161" t="s">
        <v>282</v>
      </c>
      <c r="D136" s="38"/>
      <c r="E136" s="1"/>
      <c r="F136" s="1"/>
      <c r="G136" s="2">
        <f>SUM(G137)</f>
        <v>60</v>
      </c>
      <c r="H136" s="2">
        <f aca="true" t="shared" si="10" ref="H136:I138">SUM(H137)</f>
        <v>60</v>
      </c>
      <c r="I136" s="2">
        <f t="shared" si="10"/>
        <v>60</v>
      </c>
    </row>
    <row r="137" spans="1:9" s="50" customFormat="1" ht="114.75" customHeight="1">
      <c r="A137" s="48"/>
      <c r="B137" s="23" t="s">
        <v>85</v>
      </c>
      <c r="C137" s="161" t="s">
        <v>283</v>
      </c>
      <c r="D137" s="38"/>
      <c r="E137" s="1"/>
      <c r="F137" s="1"/>
      <c r="G137" s="2">
        <f>SUM(G138)</f>
        <v>60</v>
      </c>
      <c r="H137" s="2">
        <f t="shared" si="10"/>
        <v>60</v>
      </c>
      <c r="I137" s="2">
        <f t="shared" si="10"/>
        <v>60</v>
      </c>
    </row>
    <row r="138" spans="1:9" s="50" customFormat="1" ht="39.75" customHeight="1">
      <c r="A138" s="48"/>
      <c r="B138" s="9" t="s">
        <v>94</v>
      </c>
      <c r="C138" s="161" t="s">
        <v>283</v>
      </c>
      <c r="D138" s="38">
        <v>240</v>
      </c>
      <c r="E138" s="1"/>
      <c r="F138" s="1"/>
      <c r="G138" s="2">
        <f>SUM(G139)</f>
        <v>60</v>
      </c>
      <c r="H138" s="2">
        <f t="shared" si="10"/>
        <v>60</v>
      </c>
      <c r="I138" s="2">
        <f t="shared" si="10"/>
        <v>60</v>
      </c>
    </row>
    <row r="139" spans="1:9" s="50" customFormat="1" ht="25.5" customHeight="1">
      <c r="A139" s="48"/>
      <c r="B139" s="9" t="s">
        <v>71</v>
      </c>
      <c r="C139" s="161" t="s">
        <v>283</v>
      </c>
      <c r="D139" s="38">
        <v>240</v>
      </c>
      <c r="E139" s="1" t="s">
        <v>36</v>
      </c>
      <c r="F139" s="1" t="s">
        <v>40</v>
      </c>
      <c r="G139" s="2">
        <v>60</v>
      </c>
      <c r="H139" s="2">
        <v>60</v>
      </c>
      <c r="I139" s="2">
        <v>60</v>
      </c>
    </row>
    <row r="140" spans="1:9" s="50" customFormat="1" ht="33.75" customHeight="1">
      <c r="A140" s="48"/>
      <c r="B140" s="9" t="s">
        <v>205</v>
      </c>
      <c r="C140" s="161" t="s">
        <v>284</v>
      </c>
      <c r="D140" s="1"/>
      <c r="E140" s="1"/>
      <c r="F140" s="1"/>
      <c r="G140" s="2">
        <f>SUM(G141+G144)</f>
        <v>50</v>
      </c>
      <c r="H140" s="2">
        <f>SUM(H141+H144)</f>
        <v>50</v>
      </c>
      <c r="I140" s="2">
        <f>SUM(I141+I144)</f>
        <v>50</v>
      </c>
    </row>
    <row r="141" spans="1:9" s="50" customFormat="1" ht="114.75" customHeight="1" hidden="1">
      <c r="A141" s="48"/>
      <c r="B141" s="23" t="s">
        <v>210</v>
      </c>
      <c r="C141" s="161" t="s">
        <v>285</v>
      </c>
      <c r="D141" s="1"/>
      <c r="E141" s="1"/>
      <c r="F141" s="1"/>
      <c r="G141" s="2">
        <f>SUM(G142)</f>
        <v>0</v>
      </c>
      <c r="H141" s="2">
        <f>SUM(H142)</f>
        <v>0</v>
      </c>
      <c r="I141" s="2">
        <f>SUM(I142)</f>
        <v>0</v>
      </c>
    </row>
    <row r="142" spans="1:9" s="50" customFormat="1" ht="33.75" customHeight="1" hidden="1">
      <c r="A142" s="48"/>
      <c r="B142" s="9" t="s">
        <v>94</v>
      </c>
      <c r="C142" s="161" t="s">
        <v>285</v>
      </c>
      <c r="D142" s="1" t="s">
        <v>95</v>
      </c>
      <c r="E142" s="1"/>
      <c r="F142" s="1"/>
      <c r="G142" s="2">
        <f>SUM(G143)</f>
        <v>0</v>
      </c>
      <c r="H142" s="2">
        <f>SUM(H143)</f>
        <v>0</v>
      </c>
      <c r="I142" s="2">
        <f>SUM(I143)</f>
        <v>0</v>
      </c>
    </row>
    <row r="143" spans="1:9" s="50" customFormat="1" ht="28.5" customHeight="1" hidden="1">
      <c r="A143" s="48"/>
      <c r="B143" s="9" t="s">
        <v>130</v>
      </c>
      <c r="C143" s="161" t="s">
        <v>285</v>
      </c>
      <c r="D143" s="1" t="s">
        <v>95</v>
      </c>
      <c r="E143" s="1" t="s">
        <v>44</v>
      </c>
      <c r="F143" s="1" t="s">
        <v>35</v>
      </c>
      <c r="G143" s="2"/>
      <c r="H143" s="2"/>
      <c r="I143" s="2"/>
    </row>
    <row r="144" spans="1:9" s="50" customFormat="1" ht="49.5" customHeight="1">
      <c r="A144" s="48"/>
      <c r="B144" s="9" t="s">
        <v>54</v>
      </c>
      <c r="C144" s="161" t="s">
        <v>286</v>
      </c>
      <c r="D144" s="1"/>
      <c r="E144" s="1"/>
      <c r="F144" s="1"/>
      <c r="G144" s="2">
        <f>SUM(G145)</f>
        <v>50</v>
      </c>
      <c r="H144" s="2">
        <f aca="true" t="shared" si="11" ref="H144:I146">SUM(H145)</f>
        <v>50</v>
      </c>
      <c r="I144" s="2">
        <f t="shared" si="11"/>
        <v>50</v>
      </c>
    </row>
    <row r="145" spans="1:9" s="50" customFormat="1" ht="109.5" customHeight="1">
      <c r="A145" s="48"/>
      <c r="B145" s="23" t="s">
        <v>85</v>
      </c>
      <c r="C145" s="161" t="s">
        <v>287</v>
      </c>
      <c r="D145" s="1"/>
      <c r="E145" s="1"/>
      <c r="F145" s="1"/>
      <c r="G145" s="2">
        <f>SUM(G146)</f>
        <v>50</v>
      </c>
      <c r="H145" s="2">
        <f t="shared" si="11"/>
        <v>50</v>
      </c>
      <c r="I145" s="2">
        <f t="shared" si="11"/>
        <v>50</v>
      </c>
    </row>
    <row r="146" spans="1:9" s="50" customFormat="1" ht="37.5" customHeight="1">
      <c r="A146" s="48"/>
      <c r="B146" s="9" t="s">
        <v>94</v>
      </c>
      <c r="C146" s="161" t="s">
        <v>287</v>
      </c>
      <c r="D146" s="1" t="s">
        <v>95</v>
      </c>
      <c r="E146" s="1"/>
      <c r="F146" s="1"/>
      <c r="G146" s="2">
        <f>SUM(G147)</f>
        <v>50</v>
      </c>
      <c r="H146" s="2">
        <f t="shared" si="11"/>
        <v>50</v>
      </c>
      <c r="I146" s="2">
        <f t="shared" si="11"/>
        <v>50</v>
      </c>
    </row>
    <row r="147" spans="1:9" s="50" customFormat="1" ht="28.5" customHeight="1">
      <c r="A147" s="48"/>
      <c r="B147" s="9" t="s">
        <v>130</v>
      </c>
      <c r="C147" s="161" t="s">
        <v>287</v>
      </c>
      <c r="D147" s="1" t="s">
        <v>95</v>
      </c>
      <c r="E147" s="1" t="s">
        <v>44</v>
      </c>
      <c r="F147" s="1" t="s">
        <v>35</v>
      </c>
      <c r="G147" s="2">
        <v>50</v>
      </c>
      <c r="H147" s="2">
        <v>50</v>
      </c>
      <c r="I147" s="2">
        <v>50</v>
      </c>
    </row>
    <row r="148" spans="1:9" s="50" customFormat="1" ht="41.25" customHeight="1">
      <c r="A148" s="48"/>
      <c r="B148" s="9" t="s">
        <v>207</v>
      </c>
      <c r="C148" s="161" t="s">
        <v>288</v>
      </c>
      <c r="D148" s="1"/>
      <c r="E148" s="1"/>
      <c r="F148" s="1"/>
      <c r="G148" s="2">
        <f>SUM(G149+G152)</f>
        <v>30</v>
      </c>
      <c r="H148" s="2">
        <f>SUM(H149+H152)</f>
        <v>30</v>
      </c>
      <c r="I148" s="2">
        <f>SUM(I149+I152)</f>
        <v>30</v>
      </c>
    </row>
    <row r="149" spans="1:9" s="50" customFormat="1" ht="135" customHeight="1" hidden="1">
      <c r="A149" s="48"/>
      <c r="B149" s="23" t="s">
        <v>211</v>
      </c>
      <c r="C149" s="161" t="s">
        <v>289</v>
      </c>
      <c r="D149" s="1"/>
      <c r="E149" s="1"/>
      <c r="F149" s="1"/>
      <c r="G149" s="2">
        <f>SUM(G150)</f>
        <v>0</v>
      </c>
      <c r="H149" s="2">
        <f>SUM(H150)</f>
        <v>0</v>
      </c>
      <c r="I149" s="2">
        <f>SUM(I150)</f>
        <v>0</v>
      </c>
    </row>
    <row r="150" spans="1:9" s="50" customFormat="1" ht="41.25" customHeight="1" hidden="1">
      <c r="A150" s="48"/>
      <c r="B150" s="9" t="s">
        <v>94</v>
      </c>
      <c r="C150" s="161" t="s">
        <v>289</v>
      </c>
      <c r="D150" s="1" t="s">
        <v>95</v>
      </c>
      <c r="E150" s="1"/>
      <c r="F150" s="1"/>
      <c r="G150" s="2">
        <f>SUM(G151)</f>
        <v>0</v>
      </c>
      <c r="H150" s="2">
        <f>SUM(H151)</f>
        <v>0</v>
      </c>
      <c r="I150" s="2">
        <f>SUM(I151)</f>
        <v>0</v>
      </c>
    </row>
    <row r="151" spans="1:9" s="50" customFormat="1" ht="26.25" customHeight="1" hidden="1">
      <c r="A151" s="48"/>
      <c r="B151" s="9" t="s">
        <v>130</v>
      </c>
      <c r="C151" s="161" t="s">
        <v>289</v>
      </c>
      <c r="D151" s="1" t="s">
        <v>95</v>
      </c>
      <c r="E151" s="1" t="s">
        <v>44</v>
      </c>
      <c r="F151" s="1" t="s">
        <v>35</v>
      </c>
      <c r="G151" s="2"/>
      <c r="H151" s="2"/>
      <c r="I151" s="2"/>
    </row>
    <row r="152" spans="1:9" s="50" customFormat="1" ht="38.25" customHeight="1">
      <c r="A152" s="48"/>
      <c r="B152" s="9" t="s">
        <v>54</v>
      </c>
      <c r="C152" s="161" t="s">
        <v>290</v>
      </c>
      <c r="D152" s="1"/>
      <c r="E152" s="1"/>
      <c r="F152" s="1"/>
      <c r="G152" s="2">
        <f>SUM(G153)</f>
        <v>30</v>
      </c>
      <c r="H152" s="2">
        <f aca="true" t="shared" si="12" ref="H152:I154">SUM(H153)</f>
        <v>30</v>
      </c>
      <c r="I152" s="2">
        <f t="shared" si="12"/>
        <v>30</v>
      </c>
    </row>
    <row r="153" spans="1:9" s="50" customFormat="1" ht="113.25" customHeight="1">
      <c r="A153" s="48"/>
      <c r="B153" s="23" t="s">
        <v>85</v>
      </c>
      <c r="C153" s="161" t="s">
        <v>291</v>
      </c>
      <c r="D153" s="1"/>
      <c r="E153" s="1"/>
      <c r="F153" s="1"/>
      <c r="G153" s="2">
        <f>SUM(G154)</f>
        <v>30</v>
      </c>
      <c r="H153" s="2">
        <f t="shared" si="12"/>
        <v>30</v>
      </c>
      <c r="I153" s="2">
        <f t="shared" si="12"/>
        <v>30</v>
      </c>
    </row>
    <row r="154" spans="1:9" s="50" customFormat="1" ht="33.75" customHeight="1">
      <c r="A154" s="48"/>
      <c r="B154" s="9" t="s">
        <v>94</v>
      </c>
      <c r="C154" s="161" t="s">
        <v>291</v>
      </c>
      <c r="D154" s="1" t="s">
        <v>95</v>
      </c>
      <c r="E154" s="1"/>
      <c r="F154" s="1"/>
      <c r="G154" s="2">
        <f>SUM(G155)</f>
        <v>30</v>
      </c>
      <c r="H154" s="2">
        <f t="shared" si="12"/>
        <v>30</v>
      </c>
      <c r="I154" s="2">
        <f t="shared" si="12"/>
        <v>30</v>
      </c>
    </row>
    <row r="155" spans="1:9" s="50" customFormat="1" ht="25.5" customHeight="1">
      <c r="A155" s="48"/>
      <c r="B155" s="9" t="s">
        <v>130</v>
      </c>
      <c r="C155" s="161" t="s">
        <v>291</v>
      </c>
      <c r="D155" s="1" t="s">
        <v>95</v>
      </c>
      <c r="E155" s="1" t="s">
        <v>44</v>
      </c>
      <c r="F155" s="1" t="s">
        <v>35</v>
      </c>
      <c r="G155" s="2">
        <v>30</v>
      </c>
      <c r="H155" s="2">
        <v>30</v>
      </c>
      <c r="I155" s="2">
        <v>30</v>
      </c>
    </row>
    <row r="156" spans="1:9" s="50" customFormat="1" ht="49.5" customHeight="1">
      <c r="A156" s="48"/>
      <c r="B156" s="11" t="s">
        <v>125</v>
      </c>
      <c r="C156" s="158" t="s">
        <v>292</v>
      </c>
      <c r="D156" s="4"/>
      <c r="E156" s="4"/>
      <c r="F156" s="4"/>
      <c r="G156" s="3">
        <f>SUM(G157+G164)</f>
        <v>12724</v>
      </c>
      <c r="H156" s="3">
        <f>SUM(H157+H164)</f>
        <v>6484.8</v>
      </c>
      <c r="I156" s="3">
        <f>SUM(I157+I164)</f>
        <v>6497.4</v>
      </c>
    </row>
    <row r="157" spans="1:9" s="103" customFormat="1" ht="103.5" customHeight="1">
      <c r="A157" s="100"/>
      <c r="B157" s="13" t="s">
        <v>147</v>
      </c>
      <c r="C157" s="159" t="s">
        <v>293</v>
      </c>
      <c r="D157" s="21"/>
      <c r="E157" s="21"/>
      <c r="F157" s="21"/>
      <c r="G157" s="15">
        <f>SUM(G158+G161)</f>
        <v>1600</v>
      </c>
      <c r="H157" s="15">
        <f>SUM(H158+H161)</f>
        <v>1600</v>
      </c>
      <c r="I157" s="15">
        <f>SUM(I158+I161)</f>
        <v>1600</v>
      </c>
    </row>
    <row r="158" spans="1:9" s="50" customFormat="1" ht="120" customHeight="1">
      <c r="A158" s="48"/>
      <c r="B158" s="9" t="s">
        <v>148</v>
      </c>
      <c r="C158" s="161" t="s">
        <v>294</v>
      </c>
      <c r="D158" s="1"/>
      <c r="E158" s="1"/>
      <c r="F158" s="1"/>
      <c r="G158" s="2">
        <f>SUM(G159)</f>
        <v>800</v>
      </c>
      <c r="H158" s="2">
        <f>SUM(H159)</f>
        <v>800</v>
      </c>
      <c r="I158" s="2">
        <f>SUM(I159)</f>
        <v>800</v>
      </c>
    </row>
    <row r="159" spans="1:9" s="50" customFormat="1" ht="37.5" customHeight="1">
      <c r="A159" s="48"/>
      <c r="B159" s="9" t="s">
        <v>94</v>
      </c>
      <c r="C159" s="161" t="s">
        <v>294</v>
      </c>
      <c r="D159" s="1" t="s">
        <v>95</v>
      </c>
      <c r="E159" s="1"/>
      <c r="F159" s="1"/>
      <c r="G159" s="2">
        <f>SUM(G160)</f>
        <v>800</v>
      </c>
      <c r="H159" s="2">
        <f>SUM(H160)</f>
        <v>800</v>
      </c>
      <c r="I159" s="2">
        <f>SUM(I160)</f>
        <v>800</v>
      </c>
    </row>
    <row r="160" spans="1:9" s="50" customFormat="1" ht="22.5" customHeight="1">
      <c r="A160" s="48"/>
      <c r="B160" s="9" t="s">
        <v>11</v>
      </c>
      <c r="C160" s="161" t="s">
        <v>294</v>
      </c>
      <c r="D160" s="1" t="s">
        <v>95</v>
      </c>
      <c r="E160" s="1" t="s">
        <v>44</v>
      </c>
      <c r="F160" s="1" t="s">
        <v>33</v>
      </c>
      <c r="G160" s="2">
        <v>800</v>
      </c>
      <c r="H160" s="2">
        <v>800</v>
      </c>
      <c r="I160" s="2">
        <v>800</v>
      </c>
    </row>
    <row r="161" spans="1:9" s="50" customFormat="1" ht="118.5" customHeight="1">
      <c r="A161" s="48"/>
      <c r="B161" s="9" t="s">
        <v>364</v>
      </c>
      <c r="C161" s="161" t="s">
        <v>365</v>
      </c>
      <c r="D161" s="1"/>
      <c r="E161" s="1"/>
      <c r="F161" s="1"/>
      <c r="G161" s="2">
        <f>SUM(G162)</f>
        <v>800</v>
      </c>
      <c r="H161" s="2">
        <f>SUM(H162)</f>
        <v>800</v>
      </c>
      <c r="I161" s="2">
        <f>SUM(I162)</f>
        <v>800</v>
      </c>
    </row>
    <row r="162" spans="1:9" s="50" customFormat="1" ht="33" customHeight="1">
      <c r="A162" s="48"/>
      <c r="B162" s="9" t="s">
        <v>94</v>
      </c>
      <c r="C162" s="161" t="s">
        <v>365</v>
      </c>
      <c r="D162" s="1" t="s">
        <v>95</v>
      </c>
      <c r="E162" s="1"/>
      <c r="F162" s="1"/>
      <c r="G162" s="2">
        <f>SUM(G163)</f>
        <v>800</v>
      </c>
      <c r="H162" s="2">
        <f>SUM(H163)</f>
        <v>800</v>
      </c>
      <c r="I162" s="2">
        <f>SUM(I163)</f>
        <v>800</v>
      </c>
    </row>
    <row r="163" spans="1:9" s="50" customFormat="1" ht="22.5" customHeight="1">
      <c r="A163" s="48"/>
      <c r="B163" s="9" t="s">
        <v>11</v>
      </c>
      <c r="C163" s="161" t="s">
        <v>365</v>
      </c>
      <c r="D163" s="1" t="s">
        <v>95</v>
      </c>
      <c r="E163" s="1" t="s">
        <v>44</v>
      </c>
      <c r="F163" s="1" t="s">
        <v>33</v>
      </c>
      <c r="G163" s="2">
        <v>800</v>
      </c>
      <c r="H163" s="2">
        <v>800</v>
      </c>
      <c r="I163" s="2">
        <v>800</v>
      </c>
    </row>
    <row r="164" spans="1:9" s="103" customFormat="1" ht="93.75" customHeight="1">
      <c r="A164" s="100"/>
      <c r="B164" s="13" t="s">
        <v>149</v>
      </c>
      <c r="C164" s="159" t="s">
        <v>296</v>
      </c>
      <c r="D164" s="21"/>
      <c r="E164" s="21"/>
      <c r="F164" s="21"/>
      <c r="G164" s="15">
        <f>SUM(G165+G168+G172+G175)</f>
        <v>11124</v>
      </c>
      <c r="H164" s="15">
        <f>SUM(H165+H168+H172+H175)</f>
        <v>4884.8</v>
      </c>
      <c r="I164" s="15">
        <f>SUM(I165+I168+I172+I175)</f>
        <v>4897.4</v>
      </c>
    </row>
    <row r="165" spans="1:9" s="50" customFormat="1" ht="77.25" customHeight="1" hidden="1">
      <c r="A165" s="48"/>
      <c r="B165" s="60" t="s">
        <v>181</v>
      </c>
      <c r="C165" s="161" t="s">
        <v>295</v>
      </c>
      <c r="D165" s="1"/>
      <c r="E165" s="1"/>
      <c r="F165" s="1"/>
      <c r="G165" s="2">
        <f>SUM(G166)</f>
        <v>0</v>
      </c>
      <c r="H165" s="2">
        <f>SUM(H166)</f>
        <v>0</v>
      </c>
      <c r="I165" s="2">
        <f>SUM(I166)</f>
        <v>0</v>
      </c>
    </row>
    <row r="166" spans="1:9" s="50" customFormat="1" ht="24" customHeight="1" hidden="1">
      <c r="A166" s="48"/>
      <c r="B166" s="9" t="s">
        <v>18</v>
      </c>
      <c r="C166" s="161" t="s">
        <v>295</v>
      </c>
      <c r="D166" s="1" t="s">
        <v>106</v>
      </c>
      <c r="E166" s="1"/>
      <c r="F166" s="1"/>
      <c r="G166" s="2">
        <f>SUM(G167)</f>
        <v>0</v>
      </c>
      <c r="H166" s="2">
        <f>SUM(H167)</f>
        <v>0</v>
      </c>
      <c r="I166" s="2">
        <f>SUM(I167)</f>
        <v>0</v>
      </c>
    </row>
    <row r="167" spans="1:9" s="50" customFormat="1" ht="24" customHeight="1" hidden="1">
      <c r="A167" s="48"/>
      <c r="B167" s="9" t="s">
        <v>55</v>
      </c>
      <c r="C167" s="161" t="s">
        <v>295</v>
      </c>
      <c r="D167" s="1" t="s">
        <v>106</v>
      </c>
      <c r="E167" s="1" t="s">
        <v>33</v>
      </c>
      <c r="F167" s="1" t="s">
        <v>36</v>
      </c>
      <c r="G167" s="2"/>
      <c r="H167" s="2"/>
      <c r="I167" s="2"/>
    </row>
    <row r="168" spans="1:9" s="50" customFormat="1" ht="79.5" customHeight="1">
      <c r="A168" s="48"/>
      <c r="B168" s="10" t="s">
        <v>182</v>
      </c>
      <c r="C168" s="161" t="s">
        <v>297</v>
      </c>
      <c r="D168" s="1"/>
      <c r="E168" s="1"/>
      <c r="F168" s="1"/>
      <c r="G168" s="2">
        <f>SUM(G169)</f>
        <v>3024</v>
      </c>
      <c r="H168" s="2">
        <f>SUM(H169)</f>
        <v>784.8</v>
      </c>
      <c r="I168" s="2">
        <f>SUM(I169)</f>
        <v>797.4</v>
      </c>
    </row>
    <row r="169" spans="1:9" s="50" customFormat="1" ht="37.5" customHeight="1">
      <c r="A169" s="48"/>
      <c r="B169" s="9" t="s">
        <v>94</v>
      </c>
      <c r="C169" s="161" t="s">
        <v>297</v>
      </c>
      <c r="D169" s="1" t="s">
        <v>95</v>
      </c>
      <c r="E169" s="1"/>
      <c r="F169" s="1"/>
      <c r="G169" s="2">
        <f>SUM(G170+G171)</f>
        <v>3024</v>
      </c>
      <c r="H169" s="2">
        <f>SUM(H170+H171)</f>
        <v>784.8</v>
      </c>
      <c r="I169" s="2">
        <f>SUM(I170+I171)</f>
        <v>797.4</v>
      </c>
    </row>
    <row r="170" spans="1:9" s="50" customFormat="1" ht="22.5" customHeight="1" hidden="1">
      <c r="A170" s="48"/>
      <c r="B170" s="9" t="s">
        <v>55</v>
      </c>
      <c r="C170" s="161" t="s">
        <v>297</v>
      </c>
      <c r="D170" s="1" t="s">
        <v>95</v>
      </c>
      <c r="E170" s="1" t="s">
        <v>33</v>
      </c>
      <c r="F170" s="1" t="s">
        <v>39</v>
      </c>
      <c r="G170" s="2">
        <v>2250</v>
      </c>
      <c r="H170" s="2">
        <v>0</v>
      </c>
      <c r="I170" s="2">
        <v>0</v>
      </c>
    </row>
    <row r="171" spans="1:9" s="50" customFormat="1" ht="22.5" customHeight="1">
      <c r="A171" s="48"/>
      <c r="B171" s="9" t="s">
        <v>11</v>
      </c>
      <c r="C171" s="161" t="s">
        <v>297</v>
      </c>
      <c r="D171" s="1" t="s">
        <v>95</v>
      </c>
      <c r="E171" s="1" t="s">
        <v>44</v>
      </c>
      <c r="F171" s="1" t="s">
        <v>33</v>
      </c>
      <c r="G171" s="2">
        <v>774</v>
      </c>
      <c r="H171" s="2">
        <v>784.8</v>
      </c>
      <c r="I171" s="2">
        <v>797.4</v>
      </c>
    </row>
    <row r="172" spans="1:9" s="50" customFormat="1" ht="60" customHeight="1">
      <c r="A172" s="48"/>
      <c r="B172" s="9" t="s">
        <v>183</v>
      </c>
      <c r="C172" s="161" t="s">
        <v>298</v>
      </c>
      <c r="D172" s="1"/>
      <c r="E172" s="1"/>
      <c r="F172" s="1"/>
      <c r="G172" s="2">
        <f>SUM(G173)</f>
        <v>1100</v>
      </c>
      <c r="H172" s="2">
        <f>SUM(H173)</f>
        <v>1100</v>
      </c>
      <c r="I172" s="2">
        <f>SUM(I173)</f>
        <v>1100</v>
      </c>
    </row>
    <row r="173" spans="1:9" s="50" customFormat="1" ht="38.25" customHeight="1">
      <c r="A173" s="48"/>
      <c r="B173" s="9" t="s">
        <v>94</v>
      </c>
      <c r="C173" s="161" t="s">
        <v>298</v>
      </c>
      <c r="D173" s="1" t="s">
        <v>95</v>
      </c>
      <c r="E173" s="1"/>
      <c r="F173" s="1"/>
      <c r="G173" s="2">
        <f>SUM(G174)</f>
        <v>1100</v>
      </c>
      <c r="H173" s="2">
        <f>SUM(H174)</f>
        <v>1100</v>
      </c>
      <c r="I173" s="2">
        <f>SUM(I174)</f>
        <v>1100</v>
      </c>
    </row>
    <row r="174" spans="1:9" s="50" customFormat="1" ht="21.75" customHeight="1">
      <c r="A174" s="48"/>
      <c r="B174" s="9" t="s">
        <v>11</v>
      </c>
      <c r="C174" s="161" t="s">
        <v>298</v>
      </c>
      <c r="D174" s="1" t="s">
        <v>95</v>
      </c>
      <c r="E174" s="1" t="s">
        <v>44</v>
      </c>
      <c r="F174" s="1" t="s">
        <v>33</v>
      </c>
      <c r="G174" s="2">
        <v>1100</v>
      </c>
      <c r="H174" s="2">
        <v>1100</v>
      </c>
      <c r="I174" s="2">
        <v>1100</v>
      </c>
    </row>
    <row r="175" spans="1:9" s="50" customFormat="1" ht="67.5" customHeight="1">
      <c r="A175" s="48"/>
      <c r="B175" s="9" t="s">
        <v>184</v>
      </c>
      <c r="C175" s="161" t="s">
        <v>299</v>
      </c>
      <c r="D175" s="1"/>
      <c r="E175" s="1"/>
      <c r="F175" s="1"/>
      <c r="G175" s="2">
        <f>SUM(G176)</f>
        <v>7000</v>
      </c>
      <c r="H175" s="2">
        <f>SUM(H176)</f>
        <v>3000</v>
      </c>
      <c r="I175" s="2">
        <f>SUM(I176)</f>
        <v>3000</v>
      </c>
    </row>
    <row r="176" spans="1:9" s="50" customFormat="1" ht="44.25" customHeight="1">
      <c r="A176" s="48"/>
      <c r="B176" s="9" t="s">
        <v>81</v>
      </c>
      <c r="C176" s="161" t="s">
        <v>299</v>
      </c>
      <c r="D176" s="1" t="s">
        <v>58</v>
      </c>
      <c r="E176" s="1"/>
      <c r="F176" s="1"/>
      <c r="G176" s="2">
        <f>SUM(G177)</f>
        <v>7000</v>
      </c>
      <c r="H176" s="2">
        <f>SUM(H177)</f>
        <v>3000</v>
      </c>
      <c r="I176" s="2">
        <f>SUM(I177)</f>
        <v>3000</v>
      </c>
    </row>
    <row r="177" spans="1:9" s="50" customFormat="1" ht="21.75" customHeight="1">
      <c r="A177" s="48"/>
      <c r="B177" s="9" t="s">
        <v>11</v>
      </c>
      <c r="C177" s="161" t="s">
        <v>299</v>
      </c>
      <c r="D177" s="1" t="s">
        <v>58</v>
      </c>
      <c r="E177" s="1" t="s">
        <v>44</v>
      </c>
      <c r="F177" s="1" t="s">
        <v>33</v>
      </c>
      <c r="G177" s="2">
        <v>7000</v>
      </c>
      <c r="H177" s="2">
        <v>3000</v>
      </c>
      <c r="I177" s="2">
        <v>3000</v>
      </c>
    </row>
    <row r="178" spans="1:9" s="103" customFormat="1" ht="69" customHeight="1">
      <c r="A178" s="100"/>
      <c r="B178" s="11" t="s">
        <v>216</v>
      </c>
      <c r="C178" s="158" t="s">
        <v>300</v>
      </c>
      <c r="D178" s="4"/>
      <c r="E178" s="4"/>
      <c r="F178" s="4"/>
      <c r="G178" s="3">
        <f>SUM(G179+G199)</f>
        <v>28680</v>
      </c>
      <c r="H178" s="3">
        <f>SUM(H179+H199)</f>
        <v>18159.1</v>
      </c>
      <c r="I178" s="3">
        <f>SUM(I179+I199)</f>
        <v>18646.8</v>
      </c>
    </row>
    <row r="179" spans="1:9" s="103" customFormat="1" ht="144" customHeight="1">
      <c r="A179" s="100"/>
      <c r="B179" s="20" t="s">
        <v>214</v>
      </c>
      <c r="C179" s="159" t="s">
        <v>301</v>
      </c>
      <c r="D179" s="21"/>
      <c r="E179" s="21"/>
      <c r="F179" s="21"/>
      <c r="G179" s="15">
        <f>G180+G183+G186+G189+G192</f>
        <v>28680</v>
      </c>
      <c r="H179" s="15">
        <f>H180+H183+H186+H189+H192</f>
        <v>18159.1</v>
      </c>
      <c r="I179" s="15">
        <f>I180+I183+I186+I189+I192</f>
        <v>18646.8</v>
      </c>
    </row>
    <row r="180" spans="1:9" s="50" customFormat="1" ht="112.5" customHeight="1">
      <c r="A180" s="48"/>
      <c r="B180" s="10" t="s">
        <v>217</v>
      </c>
      <c r="C180" s="161" t="s">
        <v>302</v>
      </c>
      <c r="D180" s="1"/>
      <c r="E180" s="1"/>
      <c r="F180" s="1"/>
      <c r="G180" s="2">
        <f>SUM(G181)</f>
        <v>27930</v>
      </c>
      <c r="H180" s="2">
        <f>SUM(H181)</f>
        <v>17409.1</v>
      </c>
      <c r="I180" s="2">
        <f>SUM(I181)</f>
        <v>17896.8</v>
      </c>
    </row>
    <row r="181" spans="1:9" s="50" customFormat="1" ht="38.25" customHeight="1">
      <c r="A181" s="48"/>
      <c r="B181" s="9" t="s">
        <v>94</v>
      </c>
      <c r="C181" s="161" t="s">
        <v>302</v>
      </c>
      <c r="D181" s="1" t="s">
        <v>95</v>
      </c>
      <c r="E181" s="1"/>
      <c r="F181" s="1"/>
      <c r="G181" s="2">
        <f>SUM(G182)</f>
        <v>27930</v>
      </c>
      <c r="H181" s="2">
        <f>SUM(H182)</f>
        <v>17409.1</v>
      </c>
      <c r="I181" s="2">
        <f>SUM(I182)</f>
        <v>17896.8</v>
      </c>
    </row>
    <row r="182" spans="1:9" s="50" customFormat="1" ht="18" customHeight="1">
      <c r="A182" s="48"/>
      <c r="B182" s="9" t="s">
        <v>71</v>
      </c>
      <c r="C182" s="161" t="s">
        <v>302</v>
      </c>
      <c r="D182" s="1" t="s">
        <v>95</v>
      </c>
      <c r="E182" s="1" t="s">
        <v>36</v>
      </c>
      <c r="F182" s="1" t="s">
        <v>40</v>
      </c>
      <c r="G182" s="2">
        <v>27930</v>
      </c>
      <c r="H182" s="2">
        <v>17409.1</v>
      </c>
      <c r="I182" s="2">
        <v>17896.8</v>
      </c>
    </row>
    <row r="183" spans="1:9" s="50" customFormat="1" ht="24.75" customHeight="1">
      <c r="A183" s="48"/>
      <c r="B183" s="5" t="s">
        <v>362</v>
      </c>
      <c r="C183" s="161" t="s">
        <v>363</v>
      </c>
      <c r="D183" s="1"/>
      <c r="E183" s="1"/>
      <c r="F183" s="1"/>
      <c r="G183" s="2">
        <f>SUM(G184)</f>
        <v>750</v>
      </c>
      <c r="H183" s="2">
        <f>SUM(H184)</f>
        <v>750</v>
      </c>
      <c r="I183" s="2">
        <f>SUM(I184)</f>
        <v>750</v>
      </c>
    </row>
    <row r="184" spans="1:9" s="50" customFormat="1" ht="38.25" customHeight="1">
      <c r="A184" s="48"/>
      <c r="B184" s="9" t="s">
        <v>94</v>
      </c>
      <c r="C184" s="161" t="s">
        <v>363</v>
      </c>
      <c r="D184" s="1" t="s">
        <v>95</v>
      </c>
      <c r="E184" s="1"/>
      <c r="F184" s="1"/>
      <c r="G184" s="2">
        <f>SUM(G185)</f>
        <v>750</v>
      </c>
      <c r="H184" s="2">
        <f>SUM(H185)</f>
        <v>750</v>
      </c>
      <c r="I184" s="2">
        <f>SUM(I185)</f>
        <v>750</v>
      </c>
    </row>
    <row r="185" spans="1:9" s="50" customFormat="1" ht="18" customHeight="1">
      <c r="A185" s="48"/>
      <c r="B185" s="9" t="s">
        <v>71</v>
      </c>
      <c r="C185" s="161" t="s">
        <v>363</v>
      </c>
      <c r="D185" s="1" t="s">
        <v>95</v>
      </c>
      <c r="E185" s="1" t="s">
        <v>36</v>
      </c>
      <c r="F185" s="1" t="s">
        <v>40</v>
      </c>
      <c r="G185" s="2">
        <v>750</v>
      </c>
      <c r="H185" s="2">
        <v>750</v>
      </c>
      <c r="I185" s="2">
        <v>750</v>
      </c>
    </row>
    <row r="186" spans="1:9" s="50" customFormat="1" ht="115.5" customHeight="1" hidden="1">
      <c r="A186" s="48"/>
      <c r="B186" s="23" t="s">
        <v>88</v>
      </c>
      <c r="C186" s="161" t="s">
        <v>303</v>
      </c>
      <c r="D186" s="1"/>
      <c r="E186" s="1"/>
      <c r="F186" s="1"/>
      <c r="G186" s="2">
        <f>G187</f>
        <v>0</v>
      </c>
      <c r="H186" s="2">
        <f>H187</f>
        <v>0</v>
      </c>
      <c r="I186" s="2">
        <f>I187</f>
        <v>0</v>
      </c>
    </row>
    <row r="187" spans="1:9" s="50" customFormat="1" ht="29.25" customHeight="1" hidden="1">
      <c r="A187" s="48"/>
      <c r="B187" s="9" t="s">
        <v>94</v>
      </c>
      <c r="C187" s="161" t="s">
        <v>303</v>
      </c>
      <c r="D187" s="1" t="s">
        <v>95</v>
      </c>
      <c r="E187" s="1"/>
      <c r="F187" s="1"/>
      <c r="G187" s="2">
        <f>SUM(G188)</f>
        <v>0</v>
      </c>
      <c r="H187" s="2">
        <f>SUM(H188)</f>
        <v>0</v>
      </c>
      <c r="I187" s="2">
        <f>SUM(I188)</f>
        <v>0</v>
      </c>
    </row>
    <row r="188" spans="1:9" s="50" customFormat="1" ht="29.25" customHeight="1" hidden="1">
      <c r="A188" s="48"/>
      <c r="B188" s="9" t="s">
        <v>71</v>
      </c>
      <c r="C188" s="161" t="s">
        <v>303</v>
      </c>
      <c r="D188" s="1" t="s">
        <v>95</v>
      </c>
      <c r="E188" s="1" t="s">
        <v>36</v>
      </c>
      <c r="F188" s="1" t="s">
        <v>40</v>
      </c>
      <c r="G188" s="2"/>
      <c r="H188" s="2"/>
      <c r="I188" s="2"/>
    </row>
    <row r="189" spans="1:9" s="50" customFormat="1" ht="89.25" customHeight="1" hidden="1">
      <c r="A189" s="48"/>
      <c r="B189" s="10" t="s">
        <v>89</v>
      </c>
      <c r="C189" s="161" t="s">
        <v>304</v>
      </c>
      <c r="D189" s="1"/>
      <c r="E189" s="1"/>
      <c r="F189" s="1"/>
      <c r="G189" s="2">
        <f>G190</f>
        <v>0</v>
      </c>
      <c r="H189" s="2">
        <f>H190</f>
        <v>0</v>
      </c>
      <c r="I189" s="2">
        <f>I190</f>
        <v>0</v>
      </c>
    </row>
    <row r="190" spans="1:9" s="50" customFormat="1" ht="36.75" customHeight="1" hidden="1">
      <c r="A190" s="48"/>
      <c r="B190" s="9" t="s">
        <v>94</v>
      </c>
      <c r="C190" s="161" t="s">
        <v>304</v>
      </c>
      <c r="D190" s="1" t="s">
        <v>95</v>
      </c>
      <c r="E190" s="1"/>
      <c r="F190" s="1"/>
      <c r="G190" s="2">
        <f>SUM(G191)</f>
        <v>0</v>
      </c>
      <c r="H190" s="2">
        <f>SUM(H191)</f>
        <v>0</v>
      </c>
      <c r="I190" s="2">
        <f>SUM(I191)</f>
        <v>0</v>
      </c>
    </row>
    <row r="191" spans="1:9" s="50" customFormat="1" ht="25.5" customHeight="1" hidden="1">
      <c r="A191" s="48"/>
      <c r="B191" s="9" t="s">
        <v>71</v>
      </c>
      <c r="C191" s="161" t="s">
        <v>304</v>
      </c>
      <c r="D191" s="1" t="s">
        <v>95</v>
      </c>
      <c r="E191" s="1" t="s">
        <v>36</v>
      </c>
      <c r="F191" s="1" t="s">
        <v>40</v>
      </c>
      <c r="G191" s="2"/>
      <c r="H191" s="2"/>
      <c r="I191" s="2"/>
    </row>
    <row r="192" spans="1:9" s="50" customFormat="1" ht="50.25" customHeight="1" hidden="1">
      <c r="A192" s="48"/>
      <c r="B192" s="9" t="s">
        <v>54</v>
      </c>
      <c r="C192" s="161" t="s">
        <v>104</v>
      </c>
      <c r="D192" s="1"/>
      <c r="E192" s="1"/>
      <c r="F192" s="1"/>
      <c r="G192" s="2">
        <f>G193+G196</f>
        <v>0</v>
      </c>
      <c r="H192" s="2">
        <f>H193+H196</f>
        <v>0</v>
      </c>
      <c r="I192" s="2">
        <f>I193+I196</f>
        <v>0</v>
      </c>
    </row>
    <row r="193" spans="1:9" s="50" customFormat="1" ht="108.75" customHeight="1" hidden="1">
      <c r="A193" s="48"/>
      <c r="B193" s="39" t="s">
        <v>213</v>
      </c>
      <c r="C193" s="161" t="s">
        <v>305</v>
      </c>
      <c r="D193" s="1"/>
      <c r="E193" s="1"/>
      <c r="F193" s="1"/>
      <c r="G193" s="2">
        <f>G194</f>
        <v>0</v>
      </c>
      <c r="H193" s="2">
        <f>H194</f>
        <v>0</v>
      </c>
      <c r="I193" s="2">
        <f>I194</f>
        <v>0</v>
      </c>
    </row>
    <row r="194" spans="1:9" s="50" customFormat="1" ht="35.25" customHeight="1" hidden="1">
      <c r="A194" s="48"/>
      <c r="B194" s="9" t="s">
        <v>94</v>
      </c>
      <c r="C194" s="161" t="s">
        <v>305</v>
      </c>
      <c r="D194" s="1" t="s">
        <v>95</v>
      </c>
      <c r="E194" s="1"/>
      <c r="F194" s="1"/>
      <c r="G194" s="2">
        <f>SUM(G195)</f>
        <v>0</v>
      </c>
      <c r="H194" s="2">
        <f>SUM(H195)</f>
        <v>0</v>
      </c>
      <c r="I194" s="2">
        <f>SUM(I195)</f>
        <v>0</v>
      </c>
    </row>
    <row r="195" spans="1:9" s="50" customFormat="1" ht="19.5" customHeight="1" hidden="1">
      <c r="A195" s="48"/>
      <c r="B195" s="9" t="s">
        <v>71</v>
      </c>
      <c r="C195" s="161" t="s">
        <v>305</v>
      </c>
      <c r="D195" s="1" t="s">
        <v>95</v>
      </c>
      <c r="E195" s="1" t="s">
        <v>36</v>
      </c>
      <c r="F195" s="1" t="s">
        <v>40</v>
      </c>
      <c r="G195" s="2"/>
      <c r="H195" s="2"/>
      <c r="I195" s="2"/>
    </row>
    <row r="196" spans="1:9" s="50" customFormat="1" ht="108.75" customHeight="1" hidden="1">
      <c r="A196" s="48"/>
      <c r="B196" s="10" t="s">
        <v>215</v>
      </c>
      <c r="C196" s="161" t="s">
        <v>306</v>
      </c>
      <c r="D196" s="1"/>
      <c r="E196" s="1"/>
      <c r="F196" s="1"/>
      <c r="G196" s="2">
        <f>SUM(G197)</f>
        <v>0</v>
      </c>
      <c r="H196" s="2">
        <f>SUM(H197)</f>
        <v>0</v>
      </c>
      <c r="I196" s="2">
        <f>SUM(I197)</f>
        <v>0</v>
      </c>
    </row>
    <row r="197" spans="1:9" s="50" customFormat="1" ht="32.25" customHeight="1" hidden="1">
      <c r="A197" s="48"/>
      <c r="B197" s="9" t="s">
        <v>94</v>
      </c>
      <c r="C197" s="161" t="s">
        <v>306</v>
      </c>
      <c r="D197" s="1" t="s">
        <v>95</v>
      </c>
      <c r="E197" s="1"/>
      <c r="F197" s="1"/>
      <c r="G197" s="2">
        <f>SUM(G198)</f>
        <v>0</v>
      </c>
      <c r="H197" s="2">
        <f>SUM(H198)</f>
        <v>0</v>
      </c>
      <c r="I197" s="2">
        <f>SUM(I198)</f>
        <v>0</v>
      </c>
    </row>
    <row r="198" spans="1:9" s="50" customFormat="1" ht="22.5" customHeight="1" hidden="1">
      <c r="A198" s="48"/>
      <c r="B198" s="9" t="s">
        <v>71</v>
      </c>
      <c r="C198" s="161" t="s">
        <v>306</v>
      </c>
      <c r="D198" s="1" t="s">
        <v>95</v>
      </c>
      <c r="E198" s="1" t="s">
        <v>36</v>
      </c>
      <c r="F198" s="1" t="s">
        <v>40</v>
      </c>
      <c r="G198" s="2"/>
      <c r="H198" s="2"/>
      <c r="I198" s="2"/>
    </row>
    <row r="199" spans="1:9" s="103" customFormat="1" ht="90.75" customHeight="1" hidden="1">
      <c r="A199" s="100"/>
      <c r="B199" s="20" t="s">
        <v>219</v>
      </c>
      <c r="C199" s="159" t="s">
        <v>307</v>
      </c>
      <c r="D199" s="21"/>
      <c r="E199" s="21"/>
      <c r="F199" s="21"/>
      <c r="G199" s="15">
        <f>SUM(G200+G203)</f>
        <v>0</v>
      </c>
      <c r="H199" s="15">
        <f>SUM(H200+H203)</f>
        <v>0</v>
      </c>
      <c r="I199" s="15">
        <f>SUM(I200+I203)</f>
        <v>0</v>
      </c>
    </row>
    <row r="200" spans="1:9" s="50" customFormat="1" ht="97.5" customHeight="1" hidden="1">
      <c r="A200" s="48"/>
      <c r="B200" s="60" t="s">
        <v>185</v>
      </c>
      <c r="C200" s="161" t="s">
        <v>308</v>
      </c>
      <c r="D200" s="1"/>
      <c r="E200" s="1"/>
      <c r="F200" s="1"/>
      <c r="G200" s="2">
        <f>SUM(G201)</f>
        <v>0</v>
      </c>
      <c r="H200" s="2">
        <f>SUM(H201)</f>
        <v>0</v>
      </c>
      <c r="I200" s="2">
        <f>SUM(I201)</f>
        <v>0</v>
      </c>
    </row>
    <row r="201" spans="1:9" s="50" customFormat="1" ht="24" customHeight="1" hidden="1">
      <c r="A201" s="48"/>
      <c r="B201" s="9" t="s">
        <v>18</v>
      </c>
      <c r="C201" s="161" t="s">
        <v>308</v>
      </c>
      <c r="D201" s="1" t="s">
        <v>106</v>
      </c>
      <c r="E201" s="1"/>
      <c r="F201" s="1"/>
      <c r="G201" s="2">
        <f>SUM(G202)</f>
        <v>0</v>
      </c>
      <c r="H201" s="2">
        <f>SUM(H202)</f>
        <v>0</v>
      </c>
      <c r="I201" s="2">
        <f>SUM(I202)</f>
        <v>0</v>
      </c>
    </row>
    <row r="202" spans="1:9" s="50" customFormat="1" ht="24" customHeight="1" hidden="1">
      <c r="A202" s="48"/>
      <c r="B202" s="9" t="s">
        <v>55</v>
      </c>
      <c r="C202" s="161" t="s">
        <v>308</v>
      </c>
      <c r="D202" s="1" t="s">
        <v>106</v>
      </c>
      <c r="E202" s="1" t="s">
        <v>36</v>
      </c>
      <c r="F202" s="1" t="s">
        <v>40</v>
      </c>
      <c r="G202" s="2"/>
      <c r="H202" s="2"/>
      <c r="I202" s="2"/>
    </row>
    <row r="203" spans="1:9" s="50" customFormat="1" ht="97.5" customHeight="1" hidden="1">
      <c r="A203" s="48"/>
      <c r="B203" s="60" t="s">
        <v>185</v>
      </c>
      <c r="C203" s="161" t="s">
        <v>309</v>
      </c>
      <c r="D203" s="1"/>
      <c r="E203" s="1"/>
      <c r="F203" s="1"/>
      <c r="G203" s="2">
        <f>SUM(G204)</f>
        <v>0</v>
      </c>
      <c r="H203" s="2">
        <f>SUM(H204)</f>
        <v>0</v>
      </c>
      <c r="I203" s="2">
        <f>SUM(I204)</f>
        <v>0</v>
      </c>
    </row>
    <row r="204" spans="1:9" s="50" customFormat="1" ht="24" customHeight="1" hidden="1">
      <c r="A204" s="48"/>
      <c r="B204" s="9" t="s">
        <v>18</v>
      </c>
      <c r="C204" s="161" t="s">
        <v>309</v>
      </c>
      <c r="D204" s="1" t="s">
        <v>106</v>
      </c>
      <c r="E204" s="1"/>
      <c r="F204" s="1"/>
      <c r="G204" s="2">
        <f>SUM(G205)</f>
        <v>0</v>
      </c>
      <c r="H204" s="2">
        <f>SUM(H205)</f>
        <v>0</v>
      </c>
      <c r="I204" s="2">
        <f>SUM(I205)</f>
        <v>0</v>
      </c>
    </row>
    <row r="205" spans="1:9" s="50" customFormat="1" ht="24" customHeight="1" hidden="1">
      <c r="A205" s="48"/>
      <c r="B205" s="9" t="s">
        <v>55</v>
      </c>
      <c r="C205" s="161" t="s">
        <v>309</v>
      </c>
      <c r="D205" s="1" t="s">
        <v>106</v>
      </c>
      <c r="E205" s="1" t="s">
        <v>36</v>
      </c>
      <c r="F205" s="1" t="s">
        <v>40</v>
      </c>
      <c r="G205" s="2"/>
      <c r="H205" s="2"/>
      <c r="I205" s="2"/>
    </row>
    <row r="206" spans="1:9" s="50" customFormat="1" ht="40.5" customHeight="1">
      <c r="A206" s="48"/>
      <c r="B206" s="37" t="s">
        <v>150</v>
      </c>
      <c r="C206" s="158" t="s">
        <v>310</v>
      </c>
      <c r="D206" s="4"/>
      <c r="E206" s="4"/>
      <c r="F206" s="4"/>
      <c r="G206" s="3">
        <f>SUM(G207+G211+G215+G219+G228+G234+G238+G242+G246)</f>
        <v>17059</v>
      </c>
      <c r="H206" s="3">
        <f>SUM(H207+H211+H215+H219+H228+H234+H238+H242+H246)</f>
        <v>14464.999999999998</v>
      </c>
      <c r="I206" s="3">
        <f>SUM(I207+I211+I215+I219+I228+I234+I238+I242+I246)</f>
        <v>14696.4</v>
      </c>
    </row>
    <row r="207" spans="1:9" s="103" customFormat="1" ht="59.25" customHeight="1">
      <c r="A207" s="100"/>
      <c r="B207" s="13" t="s">
        <v>152</v>
      </c>
      <c r="C207" s="159" t="s">
        <v>311</v>
      </c>
      <c r="D207" s="21"/>
      <c r="E207" s="21"/>
      <c r="F207" s="21"/>
      <c r="G207" s="15">
        <f>SUM(G208)</f>
        <v>1600</v>
      </c>
      <c r="H207" s="15">
        <f aca="true" t="shared" si="13" ref="H207:I209">SUM(H208)</f>
        <v>1622.4</v>
      </c>
      <c r="I207" s="15">
        <f t="shared" si="13"/>
        <v>1648.4</v>
      </c>
    </row>
    <row r="208" spans="1:9" s="50" customFormat="1" ht="69" customHeight="1">
      <c r="A208" s="48"/>
      <c r="B208" s="10" t="s">
        <v>193</v>
      </c>
      <c r="C208" s="161" t="s">
        <v>312</v>
      </c>
      <c r="D208" s="1"/>
      <c r="E208" s="1"/>
      <c r="F208" s="1"/>
      <c r="G208" s="2">
        <f>SUM(G209)</f>
        <v>1600</v>
      </c>
      <c r="H208" s="2">
        <f t="shared" si="13"/>
        <v>1622.4</v>
      </c>
      <c r="I208" s="2">
        <f t="shared" si="13"/>
        <v>1648.4</v>
      </c>
    </row>
    <row r="209" spans="1:9" s="50" customFormat="1" ht="36" customHeight="1">
      <c r="A209" s="48"/>
      <c r="B209" s="9" t="s">
        <v>94</v>
      </c>
      <c r="C209" s="161" t="s">
        <v>312</v>
      </c>
      <c r="D209" s="1" t="s">
        <v>95</v>
      </c>
      <c r="E209" s="1"/>
      <c r="F209" s="1"/>
      <c r="G209" s="2">
        <f>SUM(G210)</f>
        <v>1600</v>
      </c>
      <c r="H209" s="2">
        <f t="shared" si="13"/>
        <v>1622.4</v>
      </c>
      <c r="I209" s="2">
        <f t="shared" si="13"/>
        <v>1648.4</v>
      </c>
    </row>
    <row r="210" spans="1:9" s="50" customFormat="1" ht="18.75" customHeight="1">
      <c r="A210" s="48"/>
      <c r="B210" s="9" t="s">
        <v>130</v>
      </c>
      <c r="C210" s="161" t="s">
        <v>312</v>
      </c>
      <c r="D210" s="1" t="s">
        <v>95</v>
      </c>
      <c r="E210" s="1" t="s">
        <v>44</v>
      </c>
      <c r="F210" s="1" t="s">
        <v>35</v>
      </c>
      <c r="G210" s="2">
        <v>1600</v>
      </c>
      <c r="H210" s="2">
        <v>1622.4</v>
      </c>
      <c r="I210" s="2">
        <v>1648.4</v>
      </c>
    </row>
    <row r="211" spans="1:9" s="103" customFormat="1" ht="63.75" customHeight="1">
      <c r="A211" s="100"/>
      <c r="B211" s="13" t="s">
        <v>151</v>
      </c>
      <c r="C211" s="159" t="s">
        <v>313</v>
      </c>
      <c r="D211" s="21"/>
      <c r="E211" s="21"/>
      <c r="F211" s="21"/>
      <c r="G211" s="15">
        <f>SUM(G212)</f>
        <v>5000</v>
      </c>
      <c r="H211" s="15">
        <f aca="true" t="shared" si="14" ref="H211:I213">SUM(H212)</f>
        <v>4000</v>
      </c>
      <c r="I211" s="15">
        <f t="shared" si="14"/>
        <v>4064</v>
      </c>
    </row>
    <row r="212" spans="1:9" s="50" customFormat="1" ht="41.25" customHeight="1">
      <c r="A212" s="48"/>
      <c r="B212" s="9" t="s">
        <v>192</v>
      </c>
      <c r="C212" s="161" t="s">
        <v>314</v>
      </c>
      <c r="D212" s="1"/>
      <c r="E212" s="1"/>
      <c r="F212" s="1"/>
      <c r="G212" s="2">
        <f>SUM(G213)</f>
        <v>5000</v>
      </c>
      <c r="H212" s="2">
        <f t="shared" si="14"/>
        <v>4000</v>
      </c>
      <c r="I212" s="2">
        <f t="shared" si="14"/>
        <v>4064</v>
      </c>
    </row>
    <row r="213" spans="1:9" s="50" customFormat="1" ht="33.75" customHeight="1">
      <c r="A213" s="48"/>
      <c r="B213" s="9" t="s">
        <v>94</v>
      </c>
      <c r="C213" s="161" t="s">
        <v>314</v>
      </c>
      <c r="D213" s="1" t="s">
        <v>95</v>
      </c>
      <c r="E213" s="1"/>
      <c r="F213" s="1"/>
      <c r="G213" s="2">
        <f>SUM(G214)</f>
        <v>5000</v>
      </c>
      <c r="H213" s="2">
        <f t="shared" si="14"/>
        <v>4000</v>
      </c>
      <c r="I213" s="2">
        <f t="shared" si="14"/>
        <v>4064</v>
      </c>
    </row>
    <row r="214" spans="1:9" s="50" customFormat="1" ht="19.5" customHeight="1">
      <c r="A214" s="48"/>
      <c r="B214" s="9" t="s">
        <v>130</v>
      </c>
      <c r="C214" s="161" t="s">
        <v>314</v>
      </c>
      <c r="D214" s="1" t="s">
        <v>95</v>
      </c>
      <c r="E214" s="1" t="s">
        <v>44</v>
      </c>
      <c r="F214" s="1" t="s">
        <v>35</v>
      </c>
      <c r="G214" s="2">
        <v>5000</v>
      </c>
      <c r="H214" s="2">
        <v>4000</v>
      </c>
      <c r="I214" s="2">
        <v>4064</v>
      </c>
    </row>
    <row r="215" spans="1:9" s="103" customFormat="1" ht="50.25" customHeight="1">
      <c r="A215" s="100"/>
      <c r="B215" s="13" t="s">
        <v>153</v>
      </c>
      <c r="C215" s="159" t="s">
        <v>315</v>
      </c>
      <c r="D215" s="21"/>
      <c r="E215" s="21"/>
      <c r="F215" s="21"/>
      <c r="G215" s="15">
        <f>SUM(G216)</f>
        <v>700</v>
      </c>
      <c r="H215" s="15">
        <f aca="true" t="shared" si="15" ref="H215:I217">SUM(H216)</f>
        <v>709.8</v>
      </c>
      <c r="I215" s="15">
        <f t="shared" si="15"/>
        <v>721.2</v>
      </c>
    </row>
    <row r="216" spans="1:9" s="50" customFormat="1" ht="41.25" customHeight="1">
      <c r="A216" s="48"/>
      <c r="B216" s="10" t="s">
        <v>191</v>
      </c>
      <c r="C216" s="161" t="s">
        <v>316</v>
      </c>
      <c r="D216" s="1"/>
      <c r="E216" s="1"/>
      <c r="F216" s="1"/>
      <c r="G216" s="2">
        <f>SUM(G217)</f>
        <v>700</v>
      </c>
      <c r="H216" s="2">
        <f t="shared" si="15"/>
        <v>709.8</v>
      </c>
      <c r="I216" s="2">
        <f t="shared" si="15"/>
        <v>721.2</v>
      </c>
    </row>
    <row r="217" spans="1:9" s="50" customFormat="1" ht="33.75" customHeight="1">
      <c r="A217" s="48"/>
      <c r="B217" s="9" t="s">
        <v>94</v>
      </c>
      <c r="C217" s="161" t="s">
        <v>316</v>
      </c>
      <c r="D217" s="1" t="s">
        <v>95</v>
      </c>
      <c r="E217" s="1"/>
      <c r="F217" s="1"/>
      <c r="G217" s="2">
        <f>SUM(G218)</f>
        <v>700</v>
      </c>
      <c r="H217" s="2">
        <f t="shared" si="15"/>
        <v>709.8</v>
      </c>
      <c r="I217" s="2">
        <f t="shared" si="15"/>
        <v>721.2</v>
      </c>
    </row>
    <row r="218" spans="1:9" s="50" customFormat="1" ht="18.75" customHeight="1">
      <c r="A218" s="48"/>
      <c r="B218" s="9" t="s">
        <v>130</v>
      </c>
      <c r="C218" s="161" t="s">
        <v>316</v>
      </c>
      <c r="D218" s="1" t="s">
        <v>95</v>
      </c>
      <c r="E218" s="1" t="s">
        <v>44</v>
      </c>
      <c r="F218" s="1" t="s">
        <v>35</v>
      </c>
      <c r="G218" s="2">
        <v>700</v>
      </c>
      <c r="H218" s="2">
        <v>709.8</v>
      </c>
      <c r="I218" s="2">
        <v>721.2</v>
      </c>
    </row>
    <row r="219" spans="1:9" s="103" customFormat="1" ht="66" customHeight="1">
      <c r="A219" s="100"/>
      <c r="B219" s="13" t="s">
        <v>154</v>
      </c>
      <c r="C219" s="159" t="s">
        <v>317</v>
      </c>
      <c r="D219" s="21"/>
      <c r="E219" s="21"/>
      <c r="F219" s="21"/>
      <c r="G219" s="15">
        <f>SUM(G220+G225)</f>
        <v>4260</v>
      </c>
      <c r="H219" s="15">
        <f>SUM(H220+H225)</f>
        <v>4319.6</v>
      </c>
      <c r="I219" s="15">
        <f>SUM(I220+I225)</f>
        <v>4388.7</v>
      </c>
    </row>
    <row r="220" spans="1:9" s="50" customFormat="1" ht="51" customHeight="1">
      <c r="A220" s="48"/>
      <c r="B220" s="9" t="s">
        <v>190</v>
      </c>
      <c r="C220" s="161" t="s">
        <v>318</v>
      </c>
      <c r="D220" s="1"/>
      <c r="E220" s="1"/>
      <c r="F220" s="1"/>
      <c r="G220" s="2">
        <f>SUM(G221+G223)</f>
        <v>3760</v>
      </c>
      <c r="H220" s="2">
        <f>SUM(H221+H223)</f>
        <v>3812.6</v>
      </c>
      <c r="I220" s="2">
        <f>SUM(I221+I223)</f>
        <v>3873.6</v>
      </c>
    </row>
    <row r="221" spans="1:9" s="50" customFormat="1" ht="33.75" customHeight="1">
      <c r="A221" s="48"/>
      <c r="B221" s="9" t="s">
        <v>94</v>
      </c>
      <c r="C221" s="161" t="s">
        <v>318</v>
      </c>
      <c r="D221" s="1" t="s">
        <v>95</v>
      </c>
      <c r="E221" s="1"/>
      <c r="F221" s="1"/>
      <c r="G221" s="2">
        <f>SUM(G222)</f>
        <v>3758</v>
      </c>
      <c r="H221" s="2">
        <f>SUM(H222)</f>
        <v>3810.6</v>
      </c>
      <c r="I221" s="2">
        <f>SUM(I222)</f>
        <v>3871.6</v>
      </c>
    </row>
    <row r="222" spans="1:9" s="50" customFormat="1" ht="18.75" customHeight="1">
      <c r="A222" s="48"/>
      <c r="B222" s="9" t="s">
        <v>130</v>
      </c>
      <c r="C222" s="161" t="s">
        <v>318</v>
      </c>
      <c r="D222" s="1" t="s">
        <v>95</v>
      </c>
      <c r="E222" s="1" t="s">
        <v>44</v>
      </c>
      <c r="F222" s="1" t="s">
        <v>35</v>
      </c>
      <c r="G222" s="2">
        <v>3758</v>
      </c>
      <c r="H222" s="2">
        <v>3810.6</v>
      </c>
      <c r="I222" s="2">
        <v>3871.6</v>
      </c>
    </row>
    <row r="223" spans="1:9" s="50" customFormat="1" ht="16.5" customHeight="1">
      <c r="A223" s="48"/>
      <c r="B223" s="10" t="s">
        <v>96</v>
      </c>
      <c r="C223" s="161" t="s">
        <v>318</v>
      </c>
      <c r="D223" s="1" t="s">
        <v>97</v>
      </c>
      <c r="E223" s="1"/>
      <c r="F223" s="1"/>
      <c r="G223" s="2">
        <f>SUM(G224)</f>
        <v>2</v>
      </c>
      <c r="H223" s="2">
        <f>SUM(H224)</f>
        <v>2</v>
      </c>
      <c r="I223" s="2">
        <f>SUM(I224)</f>
        <v>2</v>
      </c>
    </row>
    <row r="224" spans="1:9" s="50" customFormat="1" ht="20.25" customHeight="1">
      <c r="A224" s="48"/>
      <c r="B224" s="9" t="s">
        <v>130</v>
      </c>
      <c r="C224" s="161" t="s">
        <v>318</v>
      </c>
      <c r="D224" s="1" t="s">
        <v>97</v>
      </c>
      <c r="E224" s="1" t="s">
        <v>44</v>
      </c>
      <c r="F224" s="1" t="s">
        <v>35</v>
      </c>
      <c r="G224" s="2">
        <v>2</v>
      </c>
      <c r="H224" s="2">
        <v>2</v>
      </c>
      <c r="I224" s="2">
        <v>2</v>
      </c>
    </row>
    <row r="225" spans="1:9" s="50" customFormat="1" ht="60" customHeight="1">
      <c r="A225" s="48"/>
      <c r="B225" s="9" t="s">
        <v>367</v>
      </c>
      <c r="C225" s="161" t="s">
        <v>366</v>
      </c>
      <c r="D225" s="1"/>
      <c r="E225" s="1"/>
      <c r="F225" s="1"/>
      <c r="G225" s="2">
        <f>SUM(G226)</f>
        <v>500</v>
      </c>
      <c r="H225" s="2">
        <f>SUM(H226)</f>
        <v>507</v>
      </c>
      <c r="I225" s="2">
        <f>SUM(I226)</f>
        <v>515.1</v>
      </c>
    </row>
    <row r="226" spans="1:9" s="50" customFormat="1" ht="41.25" customHeight="1">
      <c r="A226" s="48"/>
      <c r="B226" s="9" t="s">
        <v>94</v>
      </c>
      <c r="C226" s="161" t="s">
        <v>366</v>
      </c>
      <c r="D226" s="1" t="s">
        <v>95</v>
      </c>
      <c r="E226" s="1"/>
      <c r="F226" s="1"/>
      <c r="G226" s="2">
        <f>SUM(G227)</f>
        <v>500</v>
      </c>
      <c r="H226" s="2">
        <f>SUM(H227)</f>
        <v>507</v>
      </c>
      <c r="I226" s="2">
        <f>SUM(I227)</f>
        <v>515.1</v>
      </c>
    </row>
    <row r="227" spans="1:9" s="50" customFormat="1" ht="23.25" customHeight="1">
      <c r="A227" s="48"/>
      <c r="B227" s="9" t="s">
        <v>130</v>
      </c>
      <c r="C227" s="161" t="s">
        <v>366</v>
      </c>
      <c r="D227" s="1" t="s">
        <v>95</v>
      </c>
      <c r="E227" s="1" t="s">
        <v>44</v>
      </c>
      <c r="F227" s="1" t="s">
        <v>35</v>
      </c>
      <c r="G227" s="2">
        <v>500</v>
      </c>
      <c r="H227" s="2">
        <v>507</v>
      </c>
      <c r="I227" s="2">
        <v>515.1</v>
      </c>
    </row>
    <row r="228" spans="1:9" s="103" customFormat="1" ht="60" customHeight="1">
      <c r="A228" s="100"/>
      <c r="B228" s="13" t="s">
        <v>155</v>
      </c>
      <c r="C228" s="159" t="s">
        <v>319</v>
      </c>
      <c r="D228" s="21"/>
      <c r="E228" s="21"/>
      <c r="F228" s="21"/>
      <c r="G228" s="15">
        <f>SUM(G229)</f>
        <v>4699</v>
      </c>
      <c r="H228" s="15">
        <f>SUM(H229)</f>
        <v>3002</v>
      </c>
      <c r="I228" s="15">
        <f>SUM(I229)</f>
        <v>3050</v>
      </c>
    </row>
    <row r="229" spans="1:9" s="50" customFormat="1" ht="64.5" customHeight="1">
      <c r="A229" s="48"/>
      <c r="B229" s="10" t="s">
        <v>189</v>
      </c>
      <c r="C229" s="161" t="s">
        <v>320</v>
      </c>
      <c r="D229" s="1"/>
      <c r="E229" s="1"/>
      <c r="F229" s="1"/>
      <c r="G229" s="2">
        <f>SUM(G230+G232)</f>
        <v>4699</v>
      </c>
      <c r="H229" s="2">
        <f>SUM(H230+H232)</f>
        <v>3002</v>
      </c>
      <c r="I229" s="2">
        <f>SUM(I230+I232)</f>
        <v>3050</v>
      </c>
    </row>
    <row r="230" spans="1:9" s="50" customFormat="1" ht="31.5" customHeight="1">
      <c r="A230" s="48"/>
      <c r="B230" s="9" t="s">
        <v>94</v>
      </c>
      <c r="C230" s="161" t="s">
        <v>320</v>
      </c>
      <c r="D230" s="1" t="s">
        <v>95</v>
      </c>
      <c r="E230" s="1"/>
      <c r="F230" s="1"/>
      <c r="G230" s="2">
        <f>SUM(G231)</f>
        <v>4697</v>
      </c>
      <c r="H230" s="2">
        <f>SUM(H231)</f>
        <v>3000</v>
      </c>
      <c r="I230" s="2">
        <f>SUM(I231)</f>
        <v>3048</v>
      </c>
    </row>
    <row r="231" spans="1:9" s="50" customFormat="1" ht="18" customHeight="1">
      <c r="A231" s="48"/>
      <c r="B231" s="9" t="s">
        <v>130</v>
      </c>
      <c r="C231" s="161" t="s">
        <v>320</v>
      </c>
      <c r="D231" s="1" t="s">
        <v>95</v>
      </c>
      <c r="E231" s="1" t="s">
        <v>44</v>
      </c>
      <c r="F231" s="1" t="s">
        <v>35</v>
      </c>
      <c r="G231" s="2">
        <v>4697</v>
      </c>
      <c r="H231" s="2">
        <v>3000</v>
      </c>
      <c r="I231" s="2">
        <v>3048</v>
      </c>
    </row>
    <row r="232" spans="1:9" s="50" customFormat="1" ht="18" customHeight="1">
      <c r="A232" s="48"/>
      <c r="B232" s="10" t="s">
        <v>96</v>
      </c>
      <c r="C232" s="161" t="s">
        <v>320</v>
      </c>
      <c r="D232" s="1" t="s">
        <v>97</v>
      </c>
      <c r="E232" s="1"/>
      <c r="F232" s="1"/>
      <c r="G232" s="2">
        <f>SUM(G233)</f>
        <v>2</v>
      </c>
      <c r="H232" s="2">
        <f>SUM(H233)</f>
        <v>2</v>
      </c>
      <c r="I232" s="2">
        <f>SUM(I233)</f>
        <v>2</v>
      </c>
    </row>
    <row r="233" spans="1:9" s="50" customFormat="1" ht="18" customHeight="1">
      <c r="A233" s="48"/>
      <c r="B233" s="9" t="s">
        <v>130</v>
      </c>
      <c r="C233" s="161" t="s">
        <v>320</v>
      </c>
      <c r="D233" s="1" t="s">
        <v>97</v>
      </c>
      <c r="E233" s="1" t="s">
        <v>44</v>
      </c>
      <c r="F233" s="1" t="s">
        <v>35</v>
      </c>
      <c r="G233" s="2">
        <v>2</v>
      </c>
      <c r="H233" s="2">
        <v>2</v>
      </c>
      <c r="I233" s="2">
        <v>2</v>
      </c>
    </row>
    <row r="234" spans="1:9" s="103" customFormat="1" ht="61.5" customHeight="1">
      <c r="A234" s="100"/>
      <c r="B234" s="13" t="s">
        <v>156</v>
      </c>
      <c r="C234" s="159" t="s">
        <v>321</v>
      </c>
      <c r="D234" s="21"/>
      <c r="E234" s="21"/>
      <c r="F234" s="21"/>
      <c r="G234" s="15">
        <f>SUM(G235)</f>
        <v>200</v>
      </c>
      <c r="H234" s="15">
        <f aca="true" t="shared" si="16" ref="H234:I236">SUM(H235)</f>
        <v>202.8</v>
      </c>
      <c r="I234" s="15">
        <f t="shared" si="16"/>
        <v>206</v>
      </c>
    </row>
    <row r="235" spans="1:9" s="50" customFormat="1" ht="71.25" customHeight="1">
      <c r="A235" s="48"/>
      <c r="B235" s="10" t="s">
        <v>188</v>
      </c>
      <c r="C235" s="161" t="s">
        <v>322</v>
      </c>
      <c r="D235" s="1"/>
      <c r="E235" s="1"/>
      <c r="F235" s="1"/>
      <c r="G235" s="2">
        <f>SUM(G236)</f>
        <v>200</v>
      </c>
      <c r="H235" s="2">
        <f t="shared" si="16"/>
        <v>202.8</v>
      </c>
      <c r="I235" s="2">
        <f t="shared" si="16"/>
        <v>206</v>
      </c>
    </row>
    <row r="236" spans="1:9" s="50" customFormat="1" ht="35.25" customHeight="1">
      <c r="A236" s="48"/>
      <c r="B236" s="9" t="s">
        <v>94</v>
      </c>
      <c r="C236" s="161" t="s">
        <v>322</v>
      </c>
      <c r="D236" s="1" t="s">
        <v>95</v>
      </c>
      <c r="E236" s="1"/>
      <c r="F236" s="1"/>
      <c r="G236" s="2">
        <f>SUM(G237)</f>
        <v>200</v>
      </c>
      <c r="H236" s="2">
        <f t="shared" si="16"/>
        <v>202.8</v>
      </c>
      <c r="I236" s="2">
        <f t="shared" si="16"/>
        <v>206</v>
      </c>
    </row>
    <row r="237" spans="1:9" s="50" customFormat="1" ht="17.25" customHeight="1">
      <c r="A237" s="48"/>
      <c r="B237" s="9" t="s">
        <v>130</v>
      </c>
      <c r="C237" s="161" t="s">
        <v>322</v>
      </c>
      <c r="D237" s="1" t="s">
        <v>95</v>
      </c>
      <c r="E237" s="1" t="s">
        <v>44</v>
      </c>
      <c r="F237" s="1" t="s">
        <v>35</v>
      </c>
      <c r="G237" s="2">
        <v>200</v>
      </c>
      <c r="H237" s="2">
        <v>202.8</v>
      </c>
      <c r="I237" s="2">
        <v>206</v>
      </c>
    </row>
    <row r="238" spans="1:9" s="103" customFormat="1" ht="60.75" customHeight="1">
      <c r="A238" s="100"/>
      <c r="B238" s="13" t="s">
        <v>157</v>
      </c>
      <c r="C238" s="159" t="s">
        <v>323</v>
      </c>
      <c r="D238" s="14"/>
      <c r="E238" s="21"/>
      <c r="F238" s="21"/>
      <c r="G238" s="15">
        <f>SUM(G239)</f>
        <v>100</v>
      </c>
      <c r="H238" s="15">
        <f aca="true" t="shared" si="17" ref="H238:I240">SUM(H239)</f>
        <v>101.4</v>
      </c>
      <c r="I238" s="15">
        <f t="shared" si="17"/>
        <v>103</v>
      </c>
    </row>
    <row r="239" spans="1:9" s="50" customFormat="1" ht="52.5" customHeight="1">
      <c r="A239" s="48"/>
      <c r="B239" s="10" t="s">
        <v>187</v>
      </c>
      <c r="C239" s="161" t="s">
        <v>324</v>
      </c>
      <c r="D239" s="1"/>
      <c r="E239" s="1"/>
      <c r="F239" s="1"/>
      <c r="G239" s="2">
        <f>SUM(G240)</f>
        <v>100</v>
      </c>
      <c r="H239" s="2">
        <f t="shared" si="17"/>
        <v>101.4</v>
      </c>
      <c r="I239" s="2">
        <f t="shared" si="17"/>
        <v>103</v>
      </c>
    </row>
    <row r="240" spans="1:9" s="50" customFormat="1" ht="35.25" customHeight="1">
      <c r="A240" s="48"/>
      <c r="B240" s="9" t="s">
        <v>94</v>
      </c>
      <c r="C240" s="161" t="s">
        <v>324</v>
      </c>
      <c r="D240" s="1" t="s">
        <v>95</v>
      </c>
      <c r="E240" s="1"/>
      <c r="F240" s="1"/>
      <c r="G240" s="2">
        <f>SUM(G241)</f>
        <v>100</v>
      </c>
      <c r="H240" s="2">
        <f t="shared" si="17"/>
        <v>101.4</v>
      </c>
      <c r="I240" s="2">
        <f t="shared" si="17"/>
        <v>103</v>
      </c>
    </row>
    <row r="241" spans="1:9" s="50" customFormat="1" ht="20.25" customHeight="1">
      <c r="A241" s="48"/>
      <c r="B241" s="9" t="s">
        <v>130</v>
      </c>
      <c r="C241" s="161" t="s">
        <v>324</v>
      </c>
      <c r="D241" s="1" t="s">
        <v>95</v>
      </c>
      <c r="E241" s="1" t="s">
        <v>44</v>
      </c>
      <c r="F241" s="1" t="s">
        <v>35</v>
      </c>
      <c r="G241" s="2">
        <v>100</v>
      </c>
      <c r="H241" s="2">
        <v>101.4</v>
      </c>
      <c r="I241" s="2">
        <v>103</v>
      </c>
    </row>
    <row r="242" spans="1:9" s="103" customFormat="1" ht="59.25" customHeight="1">
      <c r="A242" s="100"/>
      <c r="B242" s="13" t="s">
        <v>158</v>
      </c>
      <c r="C242" s="159" t="s">
        <v>325</v>
      </c>
      <c r="D242" s="21"/>
      <c r="E242" s="21"/>
      <c r="F242" s="21"/>
      <c r="G242" s="15">
        <f>SUM(G243)</f>
        <v>450</v>
      </c>
      <c r="H242" s="15">
        <f aca="true" t="shared" si="18" ref="H242:I244">SUM(H243)</f>
        <v>456.3</v>
      </c>
      <c r="I242" s="15">
        <f t="shared" si="18"/>
        <v>463.6</v>
      </c>
    </row>
    <row r="243" spans="1:9" s="50" customFormat="1" ht="45.75" customHeight="1">
      <c r="A243" s="48"/>
      <c r="B243" s="10" t="s">
        <v>186</v>
      </c>
      <c r="C243" s="161" t="s">
        <v>326</v>
      </c>
      <c r="D243" s="1"/>
      <c r="E243" s="1"/>
      <c r="F243" s="1"/>
      <c r="G243" s="2">
        <f>SUM(G244)</f>
        <v>450</v>
      </c>
      <c r="H243" s="2">
        <f t="shared" si="18"/>
        <v>456.3</v>
      </c>
      <c r="I243" s="2">
        <f t="shared" si="18"/>
        <v>463.6</v>
      </c>
    </row>
    <row r="244" spans="1:9" s="50" customFormat="1" ht="34.5" customHeight="1">
      <c r="A244" s="48"/>
      <c r="B244" s="9" t="s">
        <v>94</v>
      </c>
      <c r="C244" s="161" t="s">
        <v>326</v>
      </c>
      <c r="D244" s="1" t="s">
        <v>95</v>
      </c>
      <c r="E244" s="1"/>
      <c r="F244" s="1"/>
      <c r="G244" s="2">
        <f>SUM(G245)</f>
        <v>450</v>
      </c>
      <c r="H244" s="2">
        <f t="shared" si="18"/>
        <v>456.3</v>
      </c>
      <c r="I244" s="2">
        <f t="shared" si="18"/>
        <v>463.6</v>
      </c>
    </row>
    <row r="245" spans="1:9" s="50" customFormat="1" ht="18" customHeight="1">
      <c r="A245" s="48"/>
      <c r="B245" s="9" t="s">
        <v>130</v>
      </c>
      <c r="C245" s="161" t="s">
        <v>326</v>
      </c>
      <c r="D245" s="1" t="s">
        <v>95</v>
      </c>
      <c r="E245" s="1" t="s">
        <v>44</v>
      </c>
      <c r="F245" s="1" t="s">
        <v>35</v>
      </c>
      <c r="G245" s="2">
        <v>450</v>
      </c>
      <c r="H245" s="2">
        <v>456.3</v>
      </c>
      <c r="I245" s="2">
        <v>463.6</v>
      </c>
    </row>
    <row r="246" spans="1:9" s="103" customFormat="1" ht="63" customHeight="1">
      <c r="A246" s="100"/>
      <c r="B246" s="13" t="s">
        <v>159</v>
      </c>
      <c r="C246" s="159" t="s">
        <v>327</v>
      </c>
      <c r="D246" s="21"/>
      <c r="E246" s="21"/>
      <c r="F246" s="21"/>
      <c r="G246" s="15">
        <f>SUM(G247)</f>
        <v>50</v>
      </c>
      <c r="H246" s="15">
        <f aca="true" t="shared" si="19" ref="H246:I248">SUM(H247)</f>
        <v>50.7</v>
      </c>
      <c r="I246" s="15">
        <f t="shared" si="19"/>
        <v>51.5</v>
      </c>
    </row>
    <row r="247" spans="1:9" s="50" customFormat="1" ht="51.75" customHeight="1">
      <c r="A247" s="48"/>
      <c r="B247" s="10" t="s">
        <v>194</v>
      </c>
      <c r="C247" s="161" t="s">
        <v>328</v>
      </c>
      <c r="D247" s="1"/>
      <c r="E247" s="1"/>
      <c r="F247" s="1"/>
      <c r="G247" s="2">
        <f>SUM(G248)</f>
        <v>50</v>
      </c>
      <c r="H247" s="2">
        <f t="shared" si="19"/>
        <v>50.7</v>
      </c>
      <c r="I247" s="2">
        <f t="shared" si="19"/>
        <v>51.5</v>
      </c>
    </row>
    <row r="248" spans="1:9" s="50" customFormat="1" ht="34.5" customHeight="1">
      <c r="A248" s="48"/>
      <c r="B248" s="9" t="s">
        <v>94</v>
      </c>
      <c r="C248" s="161" t="s">
        <v>328</v>
      </c>
      <c r="D248" s="1" t="s">
        <v>95</v>
      </c>
      <c r="E248" s="1"/>
      <c r="F248" s="1"/>
      <c r="G248" s="2">
        <f>SUM(G249)</f>
        <v>50</v>
      </c>
      <c r="H248" s="2">
        <f t="shared" si="19"/>
        <v>50.7</v>
      </c>
      <c r="I248" s="2">
        <f t="shared" si="19"/>
        <v>51.5</v>
      </c>
    </row>
    <row r="249" spans="1:9" s="50" customFormat="1" ht="20.25" customHeight="1">
      <c r="A249" s="48"/>
      <c r="B249" s="9" t="s">
        <v>130</v>
      </c>
      <c r="C249" s="161" t="s">
        <v>328</v>
      </c>
      <c r="D249" s="1" t="s">
        <v>95</v>
      </c>
      <c r="E249" s="1" t="s">
        <v>44</v>
      </c>
      <c r="F249" s="1" t="s">
        <v>35</v>
      </c>
      <c r="G249" s="2">
        <v>50</v>
      </c>
      <c r="H249" s="2">
        <v>50.7</v>
      </c>
      <c r="I249" s="2">
        <v>51.5</v>
      </c>
    </row>
    <row r="250" spans="1:9" s="50" customFormat="1" ht="63" customHeight="1">
      <c r="A250" s="48"/>
      <c r="B250" s="11" t="s">
        <v>105</v>
      </c>
      <c r="C250" s="158" t="s">
        <v>329</v>
      </c>
      <c r="D250" s="4"/>
      <c r="E250" s="4" t="s">
        <v>44</v>
      </c>
      <c r="F250" s="4" t="s">
        <v>38</v>
      </c>
      <c r="G250" s="3">
        <f>SUM(G251)</f>
        <v>4200</v>
      </c>
      <c r="H250" s="3">
        <f>SUM(H251)</f>
        <v>1202.8</v>
      </c>
      <c r="I250" s="3">
        <f>SUM(I251)</f>
        <v>1206</v>
      </c>
    </row>
    <row r="251" spans="1:9" s="103" customFormat="1" ht="78" customHeight="1">
      <c r="A251" s="100"/>
      <c r="B251" s="40" t="s">
        <v>171</v>
      </c>
      <c r="C251" s="159" t="s">
        <v>330</v>
      </c>
      <c r="D251" s="21"/>
      <c r="E251" s="21"/>
      <c r="F251" s="21"/>
      <c r="G251" s="15">
        <f>SUM(G252+G255)</f>
        <v>4200</v>
      </c>
      <c r="H251" s="15">
        <f>SUM(H252+H255)</f>
        <v>1202.8</v>
      </c>
      <c r="I251" s="15">
        <f>SUM(I252+I255)</f>
        <v>1206</v>
      </c>
    </row>
    <row r="252" spans="1:9" s="50" customFormat="1" ht="93" customHeight="1">
      <c r="A252" s="48"/>
      <c r="B252" s="60" t="s">
        <v>195</v>
      </c>
      <c r="C252" s="161" t="s">
        <v>331</v>
      </c>
      <c r="D252" s="1"/>
      <c r="E252" s="1"/>
      <c r="F252" s="1"/>
      <c r="G252" s="2">
        <f>SUM(G253)</f>
        <v>4000</v>
      </c>
      <c r="H252" s="2">
        <f>SUM(H253)</f>
        <v>1000</v>
      </c>
      <c r="I252" s="2">
        <f>SUM(I253)</f>
        <v>1000</v>
      </c>
    </row>
    <row r="253" spans="1:9" s="50" customFormat="1" ht="21.75" customHeight="1">
      <c r="A253" s="48"/>
      <c r="B253" s="9" t="s">
        <v>18</v>
      </c>
      <c r="C253" s="161" t="s">
        <v>331</v>
      </c>
      <c r="D253" s="1" t="s">
        <v>106</v>
      </c>
      <c r="E253" s="1"/>
      <c r="F253" s="1"/>
      <c r="G253" s="2">
        <f>SUM(G254)</f>
        <v>4000</v>
      </c>
      <c r="H253" s="2">
        <f>SUM(H254)</f>
        <v>1000</v>
      </c>
      <c r="I253" s="2">
        <f>SUM(I254)</f>
        <v>1000</v>
      </c>
    </row>
    <row r="254" spans="1:9" s="50" customFormat="1" ht="21.75" customHeight="1">
      <c r="A254" s="48"/>
      <c r="B254" s="9" t="s">
        <v>12</v>
      </c>
      <c r="C254" s="161" t="s">
        <v>331</v>
      </c>
      <c r="D254" s="1" t="s">
        <v>106</v>
      </c>
      <c r="E254" s="1" t="s">
        <v>44</v>
      </c>
      <c r="F254" s="1" t="s">
        <v>38</v>
      </c>
      <c r="G254" s="2">
        <v>4000</v>
      </c>
      <c r="H254" s="2">
        <v>1000</v>
      </c>
      <c r="I254" s="2">
        <v>1000</v>
      </c>
    </row>
    <row r="255" spans="1:9" s="50" customFormat="1" ht="58.5" customHeight="1">
      <c r="A255" s="48"/>
      <c r="B255" s="10" t="s">
        <v>160</v>
      </c>
      <c r="C255" s="161" t="s">
        <v>332</v>
      </c>
      <c r="D255" s="1"/>
      <c r="E255" s="1"/>
      <c r="F255" s="1"/>
      <c r="G255" s="2">
        <f>SUM(G256)</f>
        <v>200</v>
      </c>
      <c r="H255" s="2">
        <f>SUM(H256)</f>
        <v>202.8</v>
      </c>
      <c r="I255" s="2">
        <f>SUM(I256)</f>
        <v>206</v>
      </c>
    </row>
    <row r="256" spans="1:9" s="50" customFormat="1" ht="40.5" customHeight="1">
      <c r="A256" s="48"/>
      <c r="B256" s="9" t="s">
        <v>94</v>
      </c>
      <c r="C256" s="161" t="s">
        <v>332</v>
      </c>
      <c r="D256" s="1" t="s">
        <v>95</v>
      </c>
      <c r="E256" s="1"/>
      <c r="F256" s="1"/>
      <c r="G256" s="2">
        <f>SUM(G257)</f>
        <v>200</v>
      </c>
      <c r="H256" s="2">
        <f>SUM(H257)</f>
        <v>202.8</v>
      </c>
      <c r="I256" s="2">
        <f>SUM(I257)</f>
        <v>206</v>
      </c>
    </row>
    <row r="257" spans="1:9" s="50" customFormat="1" ht="15" customHeight="1">
      <c r="A257" s="48"/>
      <c r="B257" s="9" t="s">
        <v>12</v>
      </c>
      <c r="C257" s="161" t="s">
        <v>332</v>
      </c>
      <c r="D257" s="1" t="s">
        <v>95</v>
      </c>
      <c r="E257" s="1" t="s">
        <v>44</v>
      </c>
      <c r="F257" s="1" t="s">
        <v>38</v>
      </c>
      <c r="G257" s="2">
        <v>200</v>
      </c>
      <c r="H257" s="2">
        <v>202.8</v>
      </c>
      <c r="I257" s="2">
        <v>206</v>
      </c>
    </row>
    <row r="258" spans="1:9" s="50" customFormat="1" ht="48" customHeight="1">
      <c r="A258" s="48"/>
      <c r="B258" s="41" t="s">
        <v>202</v>
      </c>
      <c r="C258" s="161" t="s">
        <v>333</v>
      </c>
      <c r="D258" s="1"/>
      <c r="E258" s="1"/>
      <c r="F258" s="1"/>
      <c r="G258" s="2">
        <f>SUM(G259)</f>
        <v>750</v>
      </c>
      <c r="H258" s="2">
        <f aca="true" t="shared" si="20" ref="H258:I261">SUM(H259)</f>
        <v>760</v>
      </c>
      <c r="I258" s="2">
        <f t="shared" si="20"/>
        <v>772.5</v>
      </c>
    </row>
    <row r="259" spans="1:9" s="50" customFormat="1" ht="96" customHeight="1">
      <c r="A259" s="48"/>
      <c r="B259" s="20" t="s">
        <v>206</v>
      </c>
      <c r="C259" s="161" t="s">
        <v>334</v>
      </c>
      <c r="D259" s="1"/>
      <c r="E259" s="1"/>
      <c r="F259" s="1"/>
      <c r="G259" s="2">
        <f>SUM(G260)</f>
        <v>750</v>
      </c>
      <c r="H259" s="2">
        <f t="shared" si="20"/>
        <v>760</v>
      </c>
      <c r="I259" s="2">
        <f t="shared" si="20"/>
        <v>772.5</v>
      </c>
    </row>
    <row r="260" spans="1:9" s="50" customFormat="1" ht="50.25" customHeight="1">
      <c r="A260" s="48"/>
      <c r="B260" s="9" t="s">
        <v>203</v>
      </c>
      <c r="C260" s="161" t="s">
        <v>335</v>
      </c>
      <c r="D260" s="1"/>
      <c r="E260" s="1"/>
      <c r="F260" s="1"/>
      <c r="G260" s="2">
        <f>SUM(G261)</f>
        <v>750</v>
      </c>
      <c r="H260" s="2">
        <f t="shared" si="20"/>
        <v>760</v>
      </c>
      <c r="I260" s="2">
        <f t="shared" si="20"/>
        <v>772.5</v>
      </c>
    </row>
    <row r="261" spans="1:9" s="50" customFormat="1" ht="40.5" customHeight="1">
      <c r="A261" s="48"/>
      <c r="B261" s="9" t="s">
        <v>94</v>
      </c>
      <c r="C261" s="161" t="s">
        <v>335</v>
      </c>
      <c r="D261" s="1" t="s">
        <v>95</v>
      </c>
      <c r="E261" s="1"/>
      <c r="F261" s="1"/>
      <c r="G261" s="2">
        <f>SUM(G262)</f>
        <v>750</v>
      </c>
      <c r="H261" s="2">
        <f t="shared" si="20"/>
        <v>760</v>
      </c>
      <c r="I261" s="2">
        <f t="shared" si="20"/>
        <v>772.5</v>
      </c>
    </row>
    <row r="262" spans="1:9" ht="26.25" customHeight="1">
      <c r="A262" s="102"/>
      <c r="B262" s="9" t="s">
        <v>50</v>
      </c>
      <c r="C262" s="161" t="s">
        <v>335</v>
      </c>
      <c r="D262" s="1" t="s">
        <v>95</v>
      </c>
      <c r="E262" s="1" t="s">
        <v>33</v>
      </c>
      <c r="F262" s="1" t="s">
        <v>36</v>
      </c>
      <c r="G262" s="2">
        <v>750</v>
      </c>
      <c r="H262" s="2">
        <v>760</v>
      </c>
      <c r="I262" s="2">
        <v>772.5</v>
      </c>
    </row>
    <row r="263" spans="1:9" s="99" customFormat="1" ht="40.5" customHeight="1">
      <c r="A263" s="48"/>
      <c r="B263" s="41" t="s">
        <v>91</v>
      </c>
      <c r="C263" s="158" t="s">
        <v>336</v>
      </c>
      <c r="D263" s="4"/>
      <c r="E263" s="4"/>
      <c r="F263" s="4"/>
      <c r="G263" s="3">
        <f>SUM(G264)</f>
        <v>21292.4</v>
      </c>
      <c r="H263" s="3">
        <f>SUM(H264)</f>
        <v>21577.800000000007</v>
      </c>
      <c r="I263" s="3">
        <f>SUM(I264)</f>
        <v>21908.699999999997</v>
      </c>
    </row>
    <row r="264" spans="1:9" s="99" customFormat="1" ht="46.5" customHeight="1">
      <c r="A264" s="104"/>
      <c r="B264" s="9" t="s">
        <v>102</v>
      </c>
      <c r="C264" s="161" t="s">
        <v>337</v>
      </c>
      <c r="D264" s="1"/>
      <c r="E264" s="1"/>
      <c r="F264" s="1"/>
      <c r="G264" s="2">
        <f>SUM(G265+G268+G278+G281+G284+G297+G300+G307+G312)</f>
        <v>21292.4</v>
      </c>
      <c r="H264" s="2">
        <f>SUM(H265+H268+H278+H281+H284+H297+H300+H307+H312)</f>
        <v>21577.800000000007</v>
      </c>
      <c r="I264" s="2">
        <f>SUM(I265+I268+I278+I281+I284+I297+I300+I307+I312)</f>
        <v>21908.699999999997</v>
      </c>
    </row>
    <row r="265" spans="1:9" s="50" customFormat="1" ht="35.25" customHeight="1">
      <c r="A265" s="48"/>
      <c r="B265" s="9" t="s">
        <v>53</v>
      </c>
      <c r="C265" s="161" t="s">
        <v>338</v>
      </c>
      <c r="D265" s="1"/>
      <c r="E265" s="1"/>
      <c r="F265" s="1"/>
      <c r="G265" s="2">
        <f>SUM(G266)</f>
        <v>1353.2</v>
      </c>
      <c r="H265" s="2">
        <f>SUM(H266)</f>
        <v>1372.1</v>
      </c>
      <c r="I265" s="2">
        <f>SUM(I266)</f>
        <v>1394.1</v>
      </c>
    </row>
    <row r="266" spans="1:9" s="50" customFormat="1" ht="36.75" customHeight="1">
      <c r="A266" s="48"/>
      <c r="B266" s="9" t="s">
        <v>92</v>
      </c>
      <c r="C266" s="161" t="s">
        <v>338</v>
      </c>
      <c r="D266" s="1" t="s">
        <v>93</v>
      </c>
      <c r="E266" s="1"/>
      <c r="F266" s="1"/>
      <c r="G266" s="2">
        <f>SUM(G267)</f>
        <v>1353.2</v>
      </c>
      <c r="H266" s="2">
        <f>SUM(H267)</f>
        <v>1372.1</v>
      </c>
      <c r="I266" s="2">
        <f>SUM(I267)</f>
        <v>1394.1</v>
      </c>
    </row>
    <row r="267" spans="1:9" s="99" customFormat="1" ht="19.5" customHeight="1">
      <c r="A267" s="104"/>
      <c r="B267" s="9" t="s">
        <v>50</v>
      </c>
      <c r="C267" s="161" t="s">
        <v>338</v>
      </c>
      <c r="D267" s="1" t="s">
        <v>93</v>
      </c>
      <c r="E267" s="1" t="s">
        <v>33</v>
      </c>
      <c r="F267" s="1" t="s">
        <v>36</v>
      </c>
      <c r="G267" s="2">
        <v>1353.2</v>
      </c>
      <c r="H267" s="2">
        <v>1372.1</v>
      </c>
      <c r="I267" s="2">
        <v>1394.1</v>
      </c>
    </row>
    <row r="268" spans="1:9" s="50" customFormat="1" ht="30" customHeight="1">
      <c r="A268" s="48"/>
      <c r="B268" s="9" t="s">
        <v>51</v>
      </c>
      <c r="C268" s="161" t="s">
        <v>339</v>
      </c>
      <c r="D268" s="1"/>
      <c r="E268" s="1"/>
      <c r="F268" s="1"/>
      <c r="G268" s="2">
        <f>SUM(G269+G272+G275)</f>
        <v>13747.1</v>
      </c>
      <c r="H268" s="2">
        <f>SUM(H269+H272+H275)</f>
        <v>13943.500000000002</v>
      </c>
      <c r="I268" s="2">
        <f>SUM(I269+I272+I275)</f>
        <v>14170.9</v>
      </c>
    </row>
    <row r="269" spans="1:9" s="50" customFormat="1" ht="29.25" customHeight="1">
      <c r="A269" s="48"/>
      <c r="B269" s="9" t="s">
        <v>92</v>
      </c>
      <c r="C269" s="161" t="s">
        <v>339</v>
      </c>
      <c r="D269" s="1" t="s">
        <v>93</v>
      </c>
      <c r="E269" s="1"/>
      <c r="F269" s="1"/>
      <c r="G269" s="2">
        <f>SUM(G270+G271)</f>
        <v>8739</v>
      </c>
      <c r="H269" s="2">
        <f>SUM(H270+H271)</f>
        <v>8861.400000000001</v>
      </c>
      <c r="I269" s="2">
        <f>SUM(I270+I271)</f>
        <v>9003.199999999999</v>
      </c>
    </row>
    <row r="270" spans="1:9" s="50" customFormat="1" ht="29.25" customHeight="1">
      <c r="A270" s="48"/>
      <c r="B270" s="9" t="s">
        <v>51</v>
      </c>
      <c r="C270" s="161" t="s">
        <v>339</v>
      </c>
      <c r="D270" s="1" t="s">
        <v>93</v>
      </c>
      <c r="E270" s="1" t="s">
        <v>33</v>
      </c>
      <c r="F270" s="1" t="s">
        <v>35</v>
      </c>
      <c r="G270" s="2">
        <v>12</v>
      </c>
      <c r="H270" s="2">
        <v>12.2</v>
      </c>
      <c r="I270" s="2">
        <v>12.4</v>
      </c>
    </row>
    <row r="271" spans="1:9" s="99" customFormat="1" ht="23.25" customHeight="1">
      <c r="A271" s="104"/>
      <c r="B271" s="9" t="s">
        <v>50</v>
      </c>
      <c r="C271" s="161" t="s">
        <v>339</v>
      </c>
      <c r="D271" s="1" t="s">
        <v>93</v>
      </c>
      <c r="E271" s="1" t="s">
        <v>33</v>
      </c>
      <c r="F271" s="1" t="s">
        <v>36</v>
      </c>
      <c r="G271" s="2">
        <v>8727</v>
      </c>
      <c r="H271" s="2">
        <v>8849.2</v>
      </c>
      <c r="I271" s="2">
        <v>8990.8</v>
      </c>
    </row>
    <row r="272" spans="1:9" s="99" customFormat="1" ht="37.5" customHeight="1">
      <c r="A272" s="104"/>
      <c r="B272" s="9" t="s">
        <v>94</v>
      </c>
      <c r="C272" s="161" t="s">
        <v>339</v>
      </c>
      <c r="D272" s="1" t="s">
        <v>95</v>
      </c>
      <c r="E272" s="1"/>
      <c r="F272" s="1"/>
      <c r="G272" s="2">
        <f>SUM(G273+G274)</f>
        <v>4975.1</v>
      </c>
      <c r="H272" s="2">
        <f>SUM(H273+H274)</f>
        <v>5048.6</v>
      </c>
      <c r="I272" s="2">
        <f>SUM(I273+I274)</f>
        <v>5133.700000000001</v>
      </c>
    </row>
    <row r="273" spans="1:9" s="99" customFormat="1" ht="44.25" customHeight="1">
      <c r="A273" s="104"/>
      <c r="B273" s="9" t="s">
        <v>169</v>
      </c>
      <c r="C273" s="161" t="s">
        <v>339</v>
      </c>
      <c r="D273" s="1" t="s">
        <v>95</v>
      </c>
      <c r="E273" s="1" t="s">
        <v>33</v>
      </c>
      <c r="F273" s="1" t="s">
        <v>35</v>
      </c>
      <c r="G273" s="2">
        <v>1054.3</v>
      </c>
      <c r="H273" s="2">
        <v>1072.9</v>
      </c>
      <c r="I273" s="2">
        <v>1094.4</v>
      </c>
    </row>
    <row r="274" spans="1:9" s="50" customFormat="1" ht="22.5" customHeight="1">
      <c r="A274" s="48"/>
      <c r="B274" s="9" t="s">
        <v>50</v>
      </c>
      <c r="C274" s="161" t="s">
        <v>339</v>
      </c>
      <c r="D274" s="1" t="s">
        <v>95</v>
      </c>
      <c r="E274" s="1" t="s">
        <v>33</v>
      </c>
      <c r="F274" s="1" t="s">
        <v>36</v>
      </c>
      <c r="G274" s="2">
        <v>3920.8</v>
      </c>
      <c r="H274" s="2">
        <v>3975.7</v>
      </c>
      <c r="I274" s="2">
        <v>4039.3</v>
      </c>
    </row>
    <row r="275" spans="1:9" s="99" customFormat="1" ht="18" customHeight="1">
      <c r="A275" s="104"/>
      <c r="B275" s="9" t="s">
        <v>96</v>
      </c>
      <c r="C275" s="161" t="s">
        <v>339</v>
      </c>
      <c r="D275" s="1" t="s">
        <v>97</v>
      </c>
      <c r="E275" s="1"/>
      <c r="F275" s="1"/>
      <c r="G275" s="2">
        <f>SUM(G276+G277)</f>
        <v>33</v>
      </c>
      <c r="H275" s="2">
        <f>SUM(H276+H277)</f>
        <v>33.5</v>
      </c>
      <c r="I275" s="2">
        <f>SUM(I276+I277)</f>
        <v>34</v>
      </c>
    </row>
    <row r="276" spans="1:9" s="99" customFormat="1" ht="49.5" customHeight="1">
      <c r="A276" s="104"/>
      <c r="B276" s="9" t="s">
        <v>170</v>
      </c>
      <c r="C276" s="161" t="s">
        <v>339</v>
      </c>
      <c r="D276" s="1" t="s">
        <v>97</v>
      </c>
      <c r="E276" s="1" t="s">
        <v>33</v>
      </c>
      <c r="F276" s="1" t="s">
        <v>35</v>
      </c>
      <c r="G276" s="2">
        <v>19</v>
      </c>
      <c r="H276" s="2">
        <v>19.3</v>
      </c>
      <c r="I276" s="2">
        <v>19.6</v>
      </c>
    </row>
    <row r="277" spans="1:9" s="99" customFormat="1" ht="18" customHeight="1">
      <c r="A277" s="104"/>
      <c r="B277" s="9" t="s">
        <v>50</v>
      </c>
      <c r="C277" s="161" t="s">
        <v>339</v>
      </c>
      <c r="D277" s="1" t="s">
        <v>97</v>
      </c>
      <c r="E277" s="1" t="s">
        <v>33</v>
      </c>
      <c r="F277" s="1" t="s">
        <v>36</v>
      </c>
      <c r="G277" s="2">
        <v>14</v>
      </c>
      <c r="H277" s="2">
        <v>14.2</v>
      </c>
      <c r="I277" s="2">
        <v>14.4</v>
      </c>
    </row>
    <row r="278" spans="1:9" s="99" customFormat="1" ht="29.25" customHeight="1">
      <c r="A278" s="104"/>
      <c r="B278" s="61" t="s">
        <v>168</v>
      </c>
      <c r="C278" s="161" t="s">
        <v>340</v>
      </c>
      <c r="D278" s="1"/>
      <c r="E278" s="1"/>
      <c r="F278" s="1"/>
      <c r="G278" s="2">
        <f>SUM(G279)</f>
        <v>240</v>
      </c>
      <c r="H278" s="2">
        <f>SUM(H279)</f>
        <v>240</v>
      </c>
      <c r="I278" s="2">
        <f>SUM(I279)</f>
        <v>240</v>
      </c>
    </row>
    <row r="279" spans="1:9" s="99" customFormat="1" ht="30" customHeight="1">
      <c r="A279" s="104"/>
      <c r="B279" s="9" t="s">
        <v>94</v>
      </c>
      <c r="C279" s="161" t="s">
        <v>340</v>
      </c>
      <c r="D279" s="1" t="s">
        <v>95</v>
      </c>
      <c r="E279" s="1"/>
      <c r="F279" s="1"/>
      <c r="G279" s="2">
        <f>SUM(G280)</f>
        <v>240</v>
      </c>
      <c r="H279" s="2">
        <f>SUM(H280)</f>
        <v>240</v>
      </c>
      <c r="I279" s="2">
        <f>SUM(I280)</f>
        <v>240</v>
      </c>
    </row>
    <row r="280" spans="1:9" s="99" customFormat="1" ht="43.5" customHeight="1">
      <c r="A280" s="104"/>
      <c r="B280" s="9" t="s">
        <v>170</v>
      </c>
      <c r="C280" s="161" t="s">
        <v>340</v>
      </c>
      <c r="D280" s="1" t="s">
        <v>95</v>
      </c>
      <c r="E280" s="1" t="s">
        <v>33</v>
      </c>
      <c r="F280" s="1" t="s">
        <v>35</v>
      </c>
      <c r="G280" s="2">
        <v>240</v>
      </c>
      <c r="H280" s="2">
        <v>240</v>
      </c>
      <c r="I280" s="2">
        <v>240</v>
      </c>
    </row>
    <row r="281" spans="1:9" s="99" customFormat="1" ht="31.5" customHeight="1">
      <c r="A281" s="104"/>
      <c r="B281" s="61" t="s">
        <v>201</v>
      </c>
      <c r="C281" s="161" t="s">
        <v>341</v>
      </c>
      <c r="D281" s="1"/>
      <c r="E281" s="1"/>
      <c r="F281" s="1"/>
      <c r="G281" s="2">
        <f>SUM(G282)</f>
        <v>1300</v>
      </c>
      <c r="H281" s="2">
        <f>SUM(H282)</f>
        <v>1318.2</v>
      </c>
      <c r="I281" s="2">
        <f>SUM(I282)</f>
        <v>1339.3</v>
      </c>
    </row>
    <row r="282" spans="1:9" s="99" customFormat="1" ht="16.5" customHeight="1">
      <c r="A282" s="104"/>
      <c r="B282" s="24" t="s">
        <v>109</v>
      </c>
      <c r="C282" s="161" t="s">
        <v>341</v>
      </c>
      <c r="D282" s="1" t="s">
        <v>110</v>
      </c>
      <c r="E282" s="1"/>
      <c r="F282" s="1"/>
      <c r="G282" s="2">
        <f>SUM(G283)</f>
        <v>1300</v>
      </c>
      <c r="H282" s="2">
        <f>SUM(H283)</f>
        <v>1318.2</v>
      </c>
      <c r="I282" s="2">
        <f>SUM(I283)</f>
        <v>1339.3</v>
      </c>
    </row>
    <row r="283" spans="1:9" s="99" customFormat="1" ht="17.25" customHeight="1">
      <c r="A283" s="104"/>
      <c r="B283" s="81" t="s">
        <v>198</v>
      </c>
      <c r="C283" s="161" t="s">
        <v>341</v>
      </c>
      <c r="D283" s="1" t="s">
        <v>110</v>
      </c>
      <c r="E283" s="1" t="s">
        <v>46</v>
      </c>
      <c r="F283" s="1" t="s">
        <v>36</v>
      </c>
      <c r="G283" s="2">
        <v>1300</v>
      </c>
      <c r="H283" s="2">
        <v>1318.2</v>
      </c>
      <c r="I283" s="2">
        <v>1339.3</v>
      </c>
    </row>
    <row r="284" spans="1:9" s="50" customFormat="1" ht="34.5" customHeight="1">
      <c r="A284" s="48"/>
      <c r="B284" s="9" t="s">
        <v>98</v>
      </c>
      <c r="C284" s="161" t="s">
        <v>342</v>
      </c>
      <c r="D284" s="4"/>
      <c r="E284" s="1"/>
      <c r="F284" s="1"/>
      <c r="G284" s="2">
        <f>SUM(G285+G293+G295)</f>
        <v>2716.5</v>
      </c>
      <c r="H284" s="2">
        <f>SUM(H285+H293+H295)</f>
        <v>2752.7</v>
      </c>
      <c r="I284" s="2">
        <f>SUM(I285+I293+I295)</f>
        <v>2794.8</v>
      </c>
    </row>
    <row r="285" spans="1:9" s="50" customFormat="1" ht="32.25" customHeight="1">
      <c r="A285" s="48"/>
      <c r="B285" s="9" t="s">
        <v>52</v>
      </c>
      <c r="C285" s="161" t="s">
        <v>342</v>
      </c>
      <c r="D285" s="1" t="s">
        <v>95</v>
      </c>
      <c r="E285" s="1"/>
      <c r="F285" s="1"/>
      <c r="G285" s="2">
        <f>SUM(G286+G287+G288+G289+G290+G291+G292)</f>
        <v>2596.5</v>
      </c>
      <c r="H285" s="2">
        <f>SUM(H286+H287+H288+H289+H290+H291+H292)</f>
        <v>2632.7</v>
      </c>
      <c r="I285" s="2">
        <f>SUM(I286+I287+I288+I289+I290+I291+I292)</f>
        <v>2674.8</v>
      </c>
    </row>
    <row r="286" spans="1:9" s="99" customFormat="1" ht="19.5" customHeight="1">
      <c r="A286" s="104"/>
      <c r="B286" s="9" t="s">
        <v>70</v>
      </c>
      <c r="C286" s="161" t="s">
        <v>342</v>
      </c>
      <c r="D286" s="1" t="s">
        <v>95</v>
      </c>
      <c r="E286" s="1" t="s">
        <v>33</v>
      </c>
      <c r="F286" s="1" t="s">
        <v>45</v>
      </c>
      <c r="G286" s="2"/>
      <c r="H286" s="2"/>
      <c r="I286" s="2"/>
    </row>
    <row r="287" spans="1:9" s="50" customFormat="1" ht="19.5" customHeight="1">
      <c r="A287" s="48"/>
      <c r="B287" s="9" t="s">
        <v>55</v>
      </c>
      <c r="C287" s="161" t="s">
        <v>342</v>
      </c>
      <c r="D287" s="18" t="s">
        <v>95</v>
      </c>
      <c r="E287" s="1" t="s">
        <v>33</v>
      </c>
      <c r="F287" s="1" t="s">
        <v>39</v>
      </c>
      <c r="G287" s="2">
        <v>994.7</v>
      </c>
      <c r="H287" s="2">
        <v>1008.6</v>
      </c>
      <c r="I287" s="2">
        <v>1024.8</v>
      </c>
    </row>
    <row r="288" spans="1:9" ht="35.25" customHeight="1">
      <c r="A288" s="102"/>
      <c r="B288" s="9" t="s">
        <v>20</v>
      </c>
      <c r="C288" s="161" t="s">
        <v>342</v>
      </c>
      <c r="D288" s="1" t="s">
        <v>95</v>
      </c>
      <c r="E288" s="1" t="s">
        <v>35</v>
      </c>
      <c r="F288" s="1" t="s">
        <v>42</v>
      </c>
      <c r="G288" s="2">
        <v>136.5</v>
      </c>
      <c r="H288" s="2">
        <v>138.4</v>
      </c>
      <c r="I288" s="2">
        <v>140.6</v>
      </c>
    </row>
    <row r="289" spans="1:9" s="50" customFormat="1" ht="18.75" customHeight="1">
      <c r="A289" s="48"/>
      <c r="B289" s="9" t="s">
        <v>59</v>
      </c>
      <c r="C289" s="161" t="s">
        <v>342</v>
      </c>
      <c r="D289" s="1" t="s">
        <v>95</v>
      </c>
      <c r="E289" s="1" t="s">
        <v>36</v>
      </c>
      <c r="F289" s="1" t="s">
        <v>43</v>
      </c>
      <c r="G289" s="2">
        <v>400</v>
      </c>
      <c r="H289" s="2">
        <v>405.6</v>
      </c>
      <c r="I289" s="2">
        <v>412.1</v>
      </c>
    </row>
    <row r="290" spans="1:9" s="50" customFormat="1" ht="18.75" customHeight="1" hidden="1">
      <c r="A290" s="48"/>
      <c r="B290" s="9" t="s">
        <v>12</v>
      </c>
      <c r="C290" s="161" t="s">
        <v>342</v>
      </c>
      <c r="D290" s="1" t="s">
        <v>95</v>
      </c>
      <c r="E290" s="1" t="s">
        <v>44</v>
      </c>
      <c r="F290" s="1" t="s">
        <v>38</v>
      </c>
      <c r="G290" s="2"/>
      <c r="H290" s="2"/>
      <c r="I290" s="2"/>
    </row>
    <row r="291" spans="1:9" s="50" customFormat="1" ht="18.75" customHeight="1">
      <c r="A291" s="48"/>
      <c r="B291" s="9" t="s">
        <v>73</v>
      </c>
      <c r="C291" s="161" t="s">
        <v>342</v>
      </c>
      <c r="D291" s="1" t="s">
        <v>95</v>
      </c>
      <c r="E291" s="1" t="s">
        <v>44</v>
      </c>
      <c r="F291" s="1" t="s">
        <v>35</v>
      </c>
      <c r="G291" s="2">
        <v>5</v>
      </c>
      <c r="H291" s="2">
        <v>5</v>
      </c>
      <c r="I291" s="2">
        <v>5</v>
      </c>
    </row>
    <row r="292" spans="1:9" ht="18.75" customHeight="1" thickBot="1">
      <c r="A292" s="105"/>
      <c r="B292" s="44" t="s">
        <v>21</v>
      </c>
      <c r="C292" s="161" t="s">
        <v>342</v>
      </c>
      <c r="D292" s="1" t="s">
        <v>95</v>
      </c>
      <c r="E292" s="1" t="s">
        <v>43</v>
      </c>
      <c r="F292" s="1" t="s">
        <v>38</v>
      </c>
      <c r="G292" s="2">
        <v>1060.3</v>
      </c>
      <c r="H292" s="2">
        <v>1075.1</v>
      </c>
      <c r="I292" s="2">
        <v>1092.3</v>
      </c>
    </row>
    <row r="293" spans="1:9" ht="20.25" customHeight="1">
      <c r="A293" s="49"/>
      <c r="B293" s="9" t="s">
        <v>66</v>
      </c>
      <c r="C293" s="161" t="s">
        <v>342</v>
      </c>
      <c r="D293" s="1" t="s">
        <v>67</v>
      </c>
      <c r="E293" s="1"/>
      <c r="F293" s="1"/>
      <c r="G293" s="2">
        <f>SUM(G294)</f>
        <v>20</v>
      </c>
      <c r="H293" s="2">
        <f>SUM(H294)</f>
        <v>20</v>
      </c>
      <c r="I293" s="2">
        <f>SUM(I294)</f>
        <v>20</v>
      </c>
    </row>
    <row r="294" spans="1:9" ht="40.5" customHeight="1">
      <c r="A294" s="49"/>
      <c r="B294" s="9" t="s">
        <v>79</v>
      </c>
      <c r="C294" s="161" t="s">
        <v>342</v>
      </c>
      <c r="D294" s="1" t="s">
        <v>67</v>
      </c>
      <c r="E294" s="1" t="s">
        <v>39</v>
      </c>
      <c r="F294" s="1" t="s">
        <v>33</v>
      </c>
      <c r="G294" s="2">
        <v>20</v>
      </c>
      <c r="H294" s="2">
        <v>20</v>
      </c>
      <c r="I294" s="2">
        <v>20</v>
      </c>
    </row>
    <row r="295" spans="1:9" s="50" customFormat="1" ht="27" customHeight="1">
      <c r="A295" s="48"/>
      <c r="B295" s="9" t="s">
        <v>63</v>
      </c>
      <c r="C295" s="161" t="s">
        <v>342</v>
      </c>
      <c r="D295" s="1" t="s">
        <v>64</v>
      </c>
      <c r="E295" s="1"/>
      <c r="F295" s="1"/>
      <c r="G295" s="2">
        <f>SUM(G296)</f>
        <v>100</v>
      </c>
      <c r="H295" s="2">
        <f>SUM(H296)</f>
        <v>100</v>
      </c>
      <c r="I295" s="2">
        <f>SUM(I296)</f>
        <v>100</v>
      </c>
    </row>
    <row r="296" spans="1:9" s="99" customFormat="1" ht="24" customHeight="1">
      <c r="A296" s="104"/>
      <c r="B296" s="9" t="s">
        <v>132</v>
      </c>
      <c r="C296" s="161" t="s">
        <v>342</v>
      </c>
      <c r="D296" s="1" t="s">
        <v>64</v>
      </c>
      <c r="E296" s="1" t="s">
        <v>33</v>
      </c>
      <c r="F296" s="1" t="s">
        <v>37</v>
      </c>
      <c r="G296" s="2">
        <v>100</v>
      </c>
      <c r="H296" s="2">
        <v>100</v>
      </c>
      <c r="I296" s="2">
        <v>100</v>
      </c>
    </row>
    <row r="297" spans="1:9" ht="19.5" customHeight="1">
      <c r="A297" s="102"/>
      <c r="B297" s="9" t="s">
        <v>115</v>
      </c>
      <c r="C297" s="161" t="s">
        <v>343</v>
      </c>
      <c r="D297" s="4"/>
      <c r="E297" s="1"/>
      <c r="F297" s="1"/>
      <c r="G297" s="2">
        <f>SUM(G298)</f>
        <v>996</v>
      </c>
      <c r="H297" s="2">
        <f>SUM(H298)</f>
        <v>1009.9</v>
      </c>
      <c r="I297" s="2">
        <f>SUM(I298)</f>
        <v>1026.1</v>
      </c>
    </row>
    <row r="298" spans="1:9" ht="24" customHeight="1">
      <c r="A298" s="102"/>
      <c r="B298" s="9" t="s">
        <v>113</v>
      </c>
      <c r="C298" s="161" t="s">
        <v>343</v>
      </c>
      <c r="D298" s="1" t="s">
        <v>114</v>
      </c>
      <c r="E298" s="1"/>
      <c r="F298" s="1"/>
      <c r="G298" s="2">
        <f>SUM(G299)</f>
        <v>996</v>
      </c>
      <c r="H298" s="2">
        <f>SUM(H299)</f>
        <v>1009.9</v>
      </c>
      <c r="I298" s="2">
        <f>SUM(I299)</f>
        <v>1026.1</v>
      </c>
    </row>
    <row r="299" spans="1:9" s="99" customFormat="1" ht="18" customHeight="1">
      <c r="A299" s="104"/>
      <c r="B299" s="9" t="s">
        <v>3</v>
      </c>
      <c r="C299" s="161" t="s">
        <v>343</v>
      </c>
      <c r="D299" s="1" t="s">
        <v>114</v>
      </c>
      <c r="E299" s="1" t="s">
        <v>41</v>
      </c>
      <c r="F299" s="1" t="s">
        <v>33</v>
      </c>
      <c r="G299" s="2">
        <v>996</v>
      </c>
      <c r="H299" s="2">
        <v>1009.9</v>
      </c>
      <c r="I299" s="2">
        <v>1026.1</v>
      </c>
    </row>
    <row r="300" spans="1:9" s="50" customFormat="1" ht="98.25" customHeight="1">
      <c r="A300" s="48"/>
      <c r="B300" s="24" t="s">
        <v>9</v>
      </c>
      <c r="C300" s="161" t="s">
        <v>344</v>
      </c>
      <c r="D300" s="18"/>
      <c r="E300" s="1"/>
      <c r="F300" s="1"/>
      <c r="G300" s="2">
        <f>SUM(G301+G304)</f>
        <v>155.6</v>
      </c>
      <c r="H300" s="2">
        <f>SUM(H301+H304)</f>
        <v>157.4</v>
      </c>
      <c r="I300" s="2">
        <f>SUM(I301+I304)</f>
        <v>159.5</v>
      </c>
    </row>
    <row r="301" spans="1:9" s="50" customFormat="1" ht="51" customHeight="1">
      <c r="A301" s="48"/>
      <c r="B301" s="24" t="s">
        <v>48</v>
      </c>
      <c r="C301" s="160" t="s">
        <v>345</v>
      </c>
      <c r="D301" s="18"/>
      <c r="E301" s="18"/>
      <c r="F301" s="18"/>
      <c r="G301" s="2">
        <f>SUM(G302)</f>
        <v>130</v>
      </c>
      <c r="H301" s="2">
        <f>SUM(H302)</f>
        <v>131.8</v>
      </c>
      <c r="I301" s="2">
        <f>SUM(I302)</f>
        <v>133.9</v>
      </c>
    </row>
    <row r="302" spans="1:9" s="50" customFormat="1" ht="21.75" customHeight="1">
      <c r="A302" s="48"/>
      <c r="B302" s="24" t="s">
        <v>8</v>
      </c>
      <c r="C302" s="160" t="s">
        <v>345</v>
      </c>
      <c r="D302" s="1" t="s">
        <v>30</v>
      </c>
      <c r="E302" s="1"/>
      <c r="F302" s="1"/>
      <c r="G302" s="2">
        <f>SUM(G303)</f>
        <v>130</v>
      </c>
      <c r="H302" s="2">
        <f>SUM(H303)</f>
        <v>131.8</v>
      </c>
      <c r="I302" s="2">
        <f>SUM(I303)</f>
        <v>133.9</v>
      </c>
    </row>
    <row r="303" spans="1:9" s="99" customFormat="1" ht="27" customHeight="1">
      <c r="A303" s="104"/>
      <c r="B303" s="9" t="s">
        <v>50</v>
      </c>
      <c r="C303" s="160" t="s">
        <v>345</v>
      </c>
      <c r="D303" s="1" t="s">
        <v>30</v>
      </c>
      <c r="E303" s="1" t="s">
        <v>33</v>
      </c>
      <c r="F303" s="1" t="s">
        <v>36</v>
      </c>
      <c r="G303" s="2">
        <v>130</v>
      </c>
      <c r="H303" s="2">
        <v>131.8</v>
      </c>
      <c r="I303" s="2">
        <v>133.9</v>
      </c>
    </row>
    <row r="304" spans="1:9" s="99" customFormat="1" ht="54" customHeight="1">
      <c r="A304" s="104"/>
      <c r="B304" s="24" t="s">
        <v>82</v>
      </c>
      <c r="C304" s="160" t="s">
        <v>346</v>
      </c>
      <c r="D304" s="18"/>
      <c r="E304" s="1"/>
      <c r="F304" s="1"/>
      <c r="G304" s="2">
        <f>SUM(G305)</f>
        <v>25.6</v>
      </c>
      <c r="H304" s="2">
        <f>SUM(H305)</f>
        <v>25.6</v>
      </c>
      <c r="I304" s="2">
        <f>SUM(I305)</f>
        <v>25.6</v>
      </c>
    </row>
    <row r="305" spans="1:9" s="99" customFormat="1" ht="19.5" customHeight="1">
      <c r="A305" s="104"/>
      <c r="B305" s="24" t="s">
        <v>8</v>
      </c>
      <c r="C305" s="160" t="s">
        <v>346</v>
      </c>
      <c r="D305" s="18" t="s">
        <v>30</v>
      </c>
      <c r="E305" s="1"/>
      <c r="F305" s="1"/>
      <c r="G305" s="2">
        <f>SUM(G306)</f>
        <v>25.6</v>
      </c>
      <c r="H305" s="2">
        <f>SUM(H306)</f>
        <v>25.6</v>
      </c>
      <c r="I305" s="2">
        <f>SUM(I306)</f>
        <v>25.6</v>
      </c>
    </row>
    <row r="306" spans="1:9" s="99" customFormat="1" ht="48.75" customHeight="1">
      <c r="A306" s="104"/>
      <c r="B306" s="9" t="s">
        <v>131</v>
      </c>
      <c r="C306" s="160" t="s">
        <v>346</v>
      </c>
      <c r="D306" s="18" t="s">
        <v>30</v>
      </c>
      <c r="E306" s="1" t="s">
        <v>33</v>
      </c>
      <c r="F306" s="1" t="s">
        <v>35</v>
      </c>
      <c r="G306" s="2">
        <v>25.6</v>
      </c>
      <c r="H306" s="2">
        <v>25.6</v>
      </c>
      <c r="I306" s="2">
        <v>25.6</v>
      </c>
    </row>
    <row r="307" spans="1:9" s="50" customFormat="1" ht="35.25" customHeight="1">
      <c r="A307" s="48"/>
      <c r="B307" s="9" t="s">
        <v>26</v>
      </c>
      <c r="C307" s="160" t="s">
        <v>347</v>
      </c>
      <c r="D307" s="18"/>
      <c r="E307" s="1"/>
      <c r="F307" s="1"/>
      <c r="G307" s="2">
        <f>SUM(G308+G310)</f>
        <v>223.2</v>
      </c>
      <c r="H307" s="2">
        <f>SUM(H308+H310)</f>
        <v>223.2</v>
      </c>
      <c r="I307" s="2">
        <f>SUM(I308+I310)</f>
        <v>223.2</v>
      </c>
    </row>
    <row r="308" spans="1:9" s="50" customFormat="1" ht="39" customHeight="1">
      <c r="A308" s="48"/>
      <c r="B308" s="9" t="s">
        <v>92</v>
      </c>
      <c r="C308" s="160" t="s">
        <v>347</v>
      </c>
      <c r="D308" s="18" t="s">
        <v>93</v>
      </c>
      <c r="E308" s="1"/>
      <c r="F308" s="1"/>
      <c r="G308" s="2">
        <f>SUM(G309)</f>
        <v>223.2</v>
      </c>
      <c r="H308" s="2">
        <f>SUM(H309)</f>
        <v>223.2</v>
      </c>
      <c r="I308" s="2">
        <f>SUM(I309)</f>
        <v>223.2</v>
      </c>
    </row>
    <row r="309" spans="1:9" s="50" customFormat="1" ht="24.75" customHeight="1">
      <c r="A309" s="48"/>
      <c r="B309" s="9" t="s">
        <v>24</v>
      </c>
      <c r="C309" s="160" t="s">
        <v>347</v>
      </c>
      <c r="D309" s="18" t="s">
        <v>93</v>
      </c>
      <c r="E309" s="1" t="s">
        <v>38</v>
      </c>
      <c r="F309" s="1" t="s">
        <v>35</v>
      </c>
      <c r="G309" s="2">
        <v>223.2</v>
      </c>
      <c r="H309" s="2">
        <v>223.2</v>
      </c>
      <c r="I309" s="2">
        <v>223.2</v>
      </c>
    </row>
    <row r="310" spans="1:9" s="50" customFormat="1" ht="37.5" customHeight="1" hidden="1">
      <c r="A310" s="48"/>
      <c r="B310" s="9" t="s">
        <v>94</v>
      </c>
      <c r="C310" s="160" t="s">
        <v>347</v>
      </c>
      <c r="D310" s="18" t="s">
        <v>95</v>
      </c>
      <c r="E310" s="1"/>
      <c r="F310" s="1"/>
      <c r="G310" s="2">
        <f>SUM(G311)</f>
        <v>0</v>
      </c>
      <c r="H310" s="2">
        <f>SUM(H311)</f>
        <v>0</v>
      </c>
      <c r="I310" s="2">
        <f>SUM(I311)</f>
        <v>0</v>
      </c>
    </row>
    <row r="311" spans="1:9" s="50" customFormat="1" ht="21" customHeight="1" hidden="1">
      <c r="A311" s="48"/>
      <c r="B311" s="9" t="s">
        <v>24</v>
      </c>
      <c r="C311" s="160" t="s">
        <v>347</v>
      </c>
      <c r="D311" s="18" t="s">
        <v>95</v>
      </c>
      <c r="E311" s="1" t="s">
        <v>38</v>
      </c>
      <c r="F311" s="1" t="s">
        <v>35</v>
      </c>
      <c r="G311" s="2"/>
      <c r="H311" s="2"/>
      <c r="I311" s="2"/>
    </row>
    <row r="312" spans="1:9" s="50" customFormat="1" ht="35.25" customHeight="1">
      <c r="A312" s="48"/>
      <c r="B312" s="9" t="s">
        <v>69</v>
      </c>
      <c r="C312" s="161" t="s">
        <v>348</v>
      </c>
      <c r="D312" s="1"/>
      <c r="E312" s="1"/>
      <c r="F312" s="1"/>
      <c r="G312" s="2">
        <f>SUM(G313+G315)</f>
        <v>560.8000000000001</v>
      </c>
      <c r="H312" s="2">
        <f>SUM(H313+H315)</f>
        <v>560.8000000000001</v>
      </c>
      <c r="I312" s="2">
        <f>SUM(I313+I315)</f>
        <v>560.8000000000001</v>
      </c>
    </row>
    <row r="313" spans="1:9" s="50" customFormat="1" ht="30" customHeight="1">
      <c r="A313" s="48"/>
      <c r="B313" s="9" t="s">
        <v>92</v>
      </c>
      <c r="C313" s="161" t="s">
        <v>348</v>
      </c>
      <c r="D313" s="1" t="s">
        <v>93</v>
      </c>
      <c r="E313" s="1"/>
      <c r="F313" s="1"/>
      <c r="G313" s="2">
        <f>SUM(G314)</f>
        <v>523.6</v>
      </c>
      <c r="H313" s="2">
        <f>SUM(H314)</f>
        <v>523.6</v>
      </c>
      <c r="I313" s="2">
        <f>SUM(I314)</f>
        <v>523.6</v>
      </c>
    </row>
    <row r="314" spans="1:9" s="50" customFormat="1" ht="21.75" customHeight="1">
      <c r="A314" s="48"/>
      <c r="B314" s="9" t="s">
        <v>50</v>
      </c>
      <c r="C314" s="161" t="s">
        <v>348</v>
      </c>
      <c r="D314" s="1" t="s">
        <v>93</v>
      </c>
      <c r="E314" s="1" t="s">
        <v>33</v>
      </c>
      <c r="F314" s="1" t="s">
        <v>39</v>
      </c>
      <c r="G314" s="2">
        <v>523.6</v>
      </c>
      <c r="H314" s="2">
        <v>523.6</v>
      </c>
      <c r="I314" s="2">
        <v>523.6</v>
      </c>
    </row>
    <row r="315" spans="1:9" s="50" customFormat="1" ht="36" customHeight="1">
      <c r="A315" s="48"/>
      <c r="B315" s="9" t="s">
        <v>52</v>
      </c>
      <c r="C315" s="161" t="s">
        <v>348</v>
      </c>
      <c r="D315" s="18" t="s">
        <v>95</v>
      </c>
      <c r="E315" s="1"/>
      <c r="F315" s="1"/>
      <c r="G315" s="2">
        <f>SUM(G316)</f>
        <v>37.2</v>
      </c>
      <c r="H315" s="2">
        <f>SUM(H316)</f>
        <v>37.2</v>
      </c>
      <c r="I315" s="2">
        <f>SUM(I316)</f>
        <v>37.2</v>
      </c>
    </row>
    <row r="316" spans="1:9" s="50" customFormat="1" ht="19.5" customHeight="1">
      <c r="A316" s="48"/>
      <c r="B316" s="9" t="s">
        <v>50</v>
      </c>
      <c r="C316" s="161" t="s">
        <v>348</v>
      </c>
      <c r="D316" s="18" t="s">
        <v>95</v>
      </c>
      <c r="E316" s="1" t="s">
        <v>33</v>
      </c>
      <c r="F316" s="1" t="s">
        <v>39</v>
      </c>
      <c r="G316" s="2">
        <v>37.2</v>
      </c>
      <c r="H316" s="2">
        <v>37.2</v>
      </c>
      <c r="I316" s="2">
        <v>37.2</v>
      </c>
    </row>
    <row r="317" spans="1:6" ht="19.5" customHeight="1">
      <c r="A317" s="49"/>
      <c r="B317" s="45"/>
      <c r="C317" s="46"/>
      <c r="D317" s="46"/>
      <c r="E317" s="46"/>
      <c r="F317" s="46"/>
    </row>
    <row r="318" spans="1:6" ht="19.5" customHeight="1">
      <c r="A318" s="49"/>
      <c r="B318" s="45"/>
      <c r="C318" s="46"/>
      <c r="D318" s="46"/>
      <c r="E318" s="46"/>
      <c r="F318" s="46"/>
    </row>
    <row r="319" spans="1:6" ht="19.5" customHeight="1">
      <c r="A319" s="49"/>
      <c r="B319" s="45"/>
      <c r="C319" s="46"/>
      <c r="D319" s="46"/>
      <c r="E319" s="46"/>
      <c r="F319" s="46"/>
    </row>
    <row r="320" spans="1:6" ht="19.5" customHeight="1">
      <c r="A320" s="49"/>
      <c r="B320" s="45"/>
      <c r="C320" s="46"/>
      <c r="D320" s="46"/>
      <c r="E320" s="46"/>
      <c r="F320" s="46"/>
    </row>
    <row r="321" spans="1:6" ht="19.5" customHeight="1">
      <c r="A321" s="49"/>
      <c r="B321" s="45"/>
      <c r="C321" s="46"/>
      <c r="D321" s="46"/>
      <c r="E321" s="46"/>
      <c r="F321" s="46"/>
    </row>
    <row r="322" spans="1:6" ht="19.5" customHeight="1">
      <c r="A322" s="49"/>
      <c r="B322" s="45"/>
      <c r="C322" s="46"/>
      <c r="D322" s="46"/>
      <c r="E322" s="46"/>
      <c r="F322" s="46"/>
    </row>
    <row r="323" spans="1:6" ht="19.5" customHeight="1">
      <c r="A323" s="49"/>
      <c r="B323" s="45"/>
      <c r="C323" s="46"/>
      <c r="D323" s="46"/>
      <c r="E323" s="46"/>
      <c r="F323" s="46"/>
    </row>
    <row r="324" spans="1:6" ht="19.5" customHeight="1">
      <c r="A324" s="49"/>
      <c r="B324" s="45"/>
      <c r="C324" s="46"/>
      <c r="D324" s="46"/>
      <c r="E324" s="46"/>
      <c r="F324" s="46"/>
    </row>
    <row r="325" spans="1:6" ht="19.5" customHeight="1">
      <c r="A325" s="49"/>
      <c r="B325" s="45"/>
      <c r="C325" s="46"/>
      <c r="D325" s="46"/>
      <c r="E325" s="46"/>
      <c r="F325" s="46"/>
    </row>
    <row r="326" spans="1:6" ht="19.5" customHeight="1">
      <c r="A326" s="49"/>
      <c r="B326" s="45"/>
      <c r="C326" s="46"/>
      <c r="D326" s="46"/>
      <c r="E326" s="46"/>
      <c r="F326" s="46"/>
    </row>
    <row r="327" spans="1:6" ht="19.5" customHeight="1">
      <c r="A327" s="49"/>
      <c r="B327" s="45"/>
      <c r="C327" s="46"/>
      <c r="D327" s="46"/>
      <c r="E327" s="46"/>
      <c r="F327" s="46"/>
    </row>
    <row r="328" spans="1:6" ht="19.5" customHeight="1">
      <c r="A328" s="49"/>
      <c r="B328" s="45"/>
      <c r="C328" s="46"/>
      <c r="D328" s="46"/>
      <c r="E328" s="46"/>
      <c r="F328" s="46"/>
    </row>
    <row r="329" spans="1:6" ht="19.5" customHeight="1">
      <c r="A329" s="49"/>
      <c r="B329" s="45"/>
      <c r="C329" s="46"/>
      <c r="D329" s="46"/>
      <c r="E329" s="46"/>
      <c r="F329" s="46"/>
    </row>
    <row r="330" spans="1:6" ht="19.5" customHeight="1">
      <c r="A330" s="49"/>
      <c r="B330" s="45"/>
      <c r="C330" s="46"/>
      <c r="D330" s="46"/>
      <c r="E330" s="46"/>
      <c r="F330" s="46"/>
    </row>
    <row r="331" spans="1:6" ht="19.5" customHeight="1">
      <c r="A331" s="49"/>
      <c r="B331" s="45"/>
      <c r="C331" s="46"/>
      <c r="D331" s="46"/>
      <c r="E331" s="46"/>
      <c r="F331" s="46"/>
    </row>
    <row r="332" spans="1:6" ht="19.5" customHeight="1">
      <c r="A332" s="49"/>
      <c r="B332" s="45"/>
      <c r="C332" s="46"/>
      <c r="D332" s="46"/>
      <c r="E332" s="46"/>
      <c r="F332" s="46"/>
    </row>
    <row r="333" spans="1:6" ht="19.5" customHeight="1">
      <c r="A333" s="49"/>
      <c r="B333" s="45"/>
      <c r="C333" s="46"/>
      <c r="D333" s="46"/>
      <c r="E333" s="46"/>
      <c r="F333" s="46"/>
    </row>
    <row r="334" spans="1:6" ht="19.5" customHeight="1">
      <c r="A334" s="49"/>
      <c r="B334" s="45"/>
      <c r="C334" s="46"/>
      <c r="D334" s="46"/>
      <c r="E334" s="46"/>
      <c r="F334" s="46"/>
    </row>
    <row r="335" spans="1:6" ht="19.5" customHeight="1">
      <c r="A335" s="49"/>
      <c r="B335" s="45"/>
      <c r="C335" s="46"/>
      <c r="D335" s="46"/>
      <c r="E335" s="46"/>
      <c r="F335" s="46"/>
    </row>
    <row r="336" spans="1:6" ht="19.5" customHeight="1">
      <c r="A336" s="49"/>
      <c r="B336" s="45"/>
      <c r="C336" s="46"/>
      <c r="D336" s="46"/>
      <c r="E336" s="46"/>
      <c r="F336" s="46"/>
    </row>
    <row r="337" spans="1:6" ht="19.5" customHeight="1">
      <c r="A337" s="49"/>
      <c r="B337" s="45"/>
      <c r="C337" s="46"/>
      <c r="D337" s="46"/>
      <c r="E337" s="46"/>
      <c r="F337" s="46"/>
    </row>
    <row r="338" spans="1:6" ht="19.5" customHeight="1">
      <c r="A338" s="49"/>
      <c r="B338" s="45"/>
      <c r="C338" s="46"/>
      <c r="D338" s="46"/>
      <c r="E338" s="46"/>
      <c r="F338" s="46"/>
    </row>
    <row r="339" spans="1:6" ht="19.5" customHeight="1">
      <c r="A339" s="49"/>
      <c r="B339" s="45"/>
      <c r="C339" s="46"/>
      <c r="D339" s="46"/>
      <c r="E339" s="46"/>
      <c r="F339" s="46"/>
    </row>
    <row r="340" spans="1:6" ht="19.5" customHeight="1">
      <c r="A340" s="49"/>
      <c r="B340" s="45"/>
      <c r="C340" s="46"/>
      <c r="D340" s="46"/>
      <c r="E340" s="46"/>
      <c r="F340" s="46"/>
    </row>
    <row r="341" spans="1:6" ht="19.5" customHeight="1">
      <c r="A341" s="49"/>
      <c r="B341" s="45"/>
      <c r="C341" s="46"/>
      <c r="D341" s="46"/>
      <c r="E341" s="46"/>
      <c r="F341" s="46"/>
    </row>
    <row r="342" spans="1:6" ht="19.5" customHeight="1">
      <c r="A342" s="49"/>
      <c r="B342" s="45"/>
      <c r="C342" s="46"/>
      <c r="D342" s="46"/>
      <c r="E342" s="46"/>
      <c r="F342" s="46"/>
    </row>
    <row r="343" spans="1:6" ht="19.5" customHeight="1">
      <c r="A343" s="49"/>
      <c r="B343" s="45"/>
      <c r="C343" s="46"/>
      <c r="D343" s="46"/>
      <c r="E343" s="46"/>
      <c r="F343" s="46"/>
    </row>
    <row r="344" spans="1:6" ht="19.5" customHeight="1">
      <c r="A344" s="49"/>
      <c r="B344" s="45"/>
      <c r="C344" s="46"/>
      <c r="D344" s="46"/>
      <c r="E344" s="46"/>
      <c r="F344" s="46"/>
    </row>
    <row r="345" spans="1:6" ht="19.5" customHeight="1">
      <c r="A345" s="49"/>
      <c r="B345" s="45"/>
      <c r="C345" s="46"/>
      <c r="D345" s="46"/>
      <c r="E345" s="46"/>
      <c r="F345" s="46"/>
    </row>
    <row r="346" spans="1:6" ht="19.5" customHeight="1">
      <c r="A346" s="49"/>
      <c r="B346" s="45"/>
      <c r="C346" s="46"/>
      <c r="D346" s="46"/>
      <c r="E346" s="46"/>
      <c r="F346" s="46"/>
    </row>
    <row r="347" spans="1:6" ht="19.5" customHeight="1">
      <c r="A347" s="49"/>
      <c r="B347" s="45"/>
      <c r="C347" s="46"/>
      <c r="D347" s="46"/>
      <c r="E347" s="46"/>
      <c r="F347" s="46"/>
    </row>
    <row r="348" spans="1:6" ht="19.5" customHeight="1">
      <c r="A348" s="49"/>
      <c r="B348" s="45"/>
      <c r="C348" s="46"/>
      <c r="D348" s="46"/>
      <c r="E348" s="46"/>
      <c r="F348" s="46"/>
    </row>
    <row r="349" spans="1:6" ht="19.5" customHeight="1">
      <c r="A349" s="49"/>
      <c r="B349" s="45"/>
      <c r="C349" s="46"/>
      <c r="D349" s="46"/>
      <c r="E349" s="46"/>
      <c r="F349" s="46"/>
    </row>
    <row r="350" spans="1:6" ht="19.5" customHeight="1">
      <c r="A350" s="49"/>
      <c r="B350" s="45"/>
      <c r="C350" s="46"/>
      <c r="D350" s="46"/>
      <c r="E350" s="46"/>
      <c r="F350" s="46"/>
    </row>
    <row r="351" spans="1:6" ht="19.5" customHeight="1">
      <c r="A351" s="49"/>
      <c r="B351" s="45"/>
      <c r="C351" s="46"/>
      <c r="D351" s="46"/>
      <c r="E351" s="46"/>
      <c r="F351" s="46"/>
    </row>
    <row r="352" spans="1:6" ht="19.5" customHeight="1">
      <c r="A352" s="49"/>
      <c r="B352" s="45"/>
      <c r="C352" s="46"/>
      <c r="D352" s="46"/>
      <c r="E352" s="46"/>
      <c r="F352" s="46"/>
    </row>
    <row r="353" spans="1:6" ht="19.5" customHeight="1">
      <c r="A353" s="49"/>
      <c r="B353" s="45"/>
      <c r="C353" s="46"/>
      <c r="D353" s="46"/>
      <c r="E353" s="46"/>
      <c r="F353" s="46"/>
    </row>
    <row r="354" spans="1:6" ht="19.5" customHeight="1">
      <c r="A354" s="49"/>
      <c r="B354" s="45"/>
      <c r="C354" s="46"/>
      <c r="D354" s="46"/>
      <c r="E354" s="46"/>
      <c r="F354" s="46"/>
    </row>
    <row r="355" spans="1:6" ht="19.5" customHeight="1">
      <c r="A355" s="49"/>
      <c r="B355" s="45"/>
      <c r="C355" s="46"/>
      <c r="D355" s="46"/>
      <c r="E355" s="46"/>
      <c r="F355" s="46"/>
    </row>
    <row r="356" spans="1:6" ht="19.5" customHeight="1">
      <c r="A356" s="49"/>
      <c r="B356" s="45"/>
      <c r="C356" s="46"/>
      <c r="D356" s="46"/>
      <c r="E356" s="46"/>
      <c r="F356" s="46"/>
    </row>
    <row r="357" spans="1:6" ht="19.5" customHeight="1">
      <c r="A357" s="49"/>
      <c r="B357" s="45"/>
      <c r="C357" s="46"/>
      <c r="D357" s="46"/>
      <c r="E357" s="46"/>
      <c r="F357" s="46"/>
    </row>
    <row r="358" spans="1:6" ht="19.5" customHeight="1">
      <c r="A358" s="49"/>
      <c r="B358" s="45"/>
      <c r="C358" s="46"/>
      <c r="D358" s="46"/>
      <c r="E358" s="46"/>
      <c r="F358" s="46"/>
    </row>
    <row r="359" spans="1:6" ht="19.5" customHeight="1">
      <c r="A359" s="49"/>
      <c r="B359" s="45"/>
      <c r="C359" s="46"/>
      <c r="D359" s="46"/>
      <c r="E359" s="46"/>
      <c r="F359" s="46"/>
    </row>
    <row r="360" spans="1:6" ht="19.5" customHeight="1">
      <c r="A360" s="49"/>
      <c r="B360" s="45"/>
      <c r="C360" s="46"/>
      <c r="D360" s="46"/>
      <c r="E360" s="46"/>
      <c r="F360" s="46"/>
    </row>
    <row r="361" spans="1:6" ht="19.5" customHeight="1">
      <c r="A361" s="49"/>
      <c r="B361" s="45"/>
      <c r="C361" s="46"/>
      <c r="D361" s="46"/>
      <c r="E361" s="46"/>
      <c r="F361" s="46"/>
    </row>
    <row r="362" spans="1:6" ht="19.5" customHeight="1">
      <c r="A362" s="49"/>
      <c r="B362" s="45"/>
      <c r="C362" s="46"/>
      <c r="D362" s="46"/>
      <c r="E362" s="46"/>
      <c r="F362" s="46"/>
    </row>
    <row r="363" spans="1:6" ht="19.5" customHeight="1">
      <c r="A363" s="49"/>
      <c r="B363" s="45"/>
      <c r="C363" s="46"/>
      <c r="D363" s="46"/>
      <c r="E363" s="46"/>
      <c r="F363" s="46"/>
    </row>
    <row r="364" spans="1:6" ht="19.5" customHeight="1">
      <c r="A364" s="49"/>
      <c r="B364" s="45"/>
      <c r="C364" s="46"/>
      <c r="D364" s="46"/>
      <c r="E364" s="46"/>
      <c r="F364" s="46"/>
    </row>
    <row r="365" spans="1:6" ht="19.5" customHeight="1">
      <c r="A365" s="49"/>
      <c r="B365" s="45"/>
      <c r="C365" s="46"/>
      <c r="D365" s="46"/>
      <c r="E365" s="46"/>
      <c r="F365" s="46"/>
    </row>
    <row r="366" spans="1:6" ht="19.5" customHeight="1">
      <c r="A366" s="49"/>
      <c r="B366" s="45"/>
      <c r="C366" s="46"/>
      <c r="D366" s="46"/>
      <c r="E366" s="46"/>
      <c r="F366" s="46"/>
    </row>
    <row r="367" spans="1:6" ht="19.5" customHeight="1">
      <c r="A367" s="49"/>
      <c r="B367" s="45"/>
      <c r="C367" s="46"/>
      <c r="D367" s="46"/>
      <c r="E367" s="46"/>
      <c r="F367" s="46"/>
    </row>
    <row r="368" spans="1:6" ht="19.5" customHeight="1">
      <c r="A368" s="49"/>
      <c r="B368" s="45"/>
      <c r="C368" s="46"/>
      <c r="D368" s="46"/>
      <c r="E368" s="46"/>
      <c r="F368" s="46"/>
    </row>
    <row r="369" spans="1:6" ht="19.5" customHeight="1">
      <c r="A369" s="49"/>
      <c r="B369" s="45"/>
      <c r="C369" s="46"/>
      <c r="D369" s="46"/>
      <c r="E369" s="46"/>
      <c r="F369" s="46"/>
    </row>
    <row r="370" spans="1:6" ht="19.5" customHeight="1">
      <c r="A370" s="49"/>
      <c r="B370" s="45"/>
      <c r="C370" s="46"/>
      <c r="D370" s="46"/>
      <c r="E370" s="46"/>
      <c r="F370" s="46"/>
    </row>
  </sheetData>
  <sheetProtection/>
  <mergeCells count="7">
    <mergeCell ref="H1:I1"/>
    <mergeCell ref="C2:I2"/>
    <mergeCell ref="C3:I3"/>
    <mergeCell ref="C4:I4"/>
    <mergeCell ref="B7:I7"/>
    <mergeCell ref="C5:I5"/>
    <mergeCell ref="E1:G1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44"/>
  <sheetViews>
    <sheetView zoomScalePageLayoutView="0" workbookViewId="0" topLeftCell="B1">
      <selection activeCell="I13" sqref="I13"/>
    </sheetView>
  </sheetViews>
  <sheetFormatPr defaultColWidth="8.7109375" defaultRowHeight="19.5" customHeight="1"/>
  <cols>
    <col min="1" max="1" width="4.8515625" style="19" hidden="1" customWidth="1"/>
    <col min="2" max="2" width="45.28125" style="29" customWidth="1"/>
    <col min="3" max="4" width="6.28125" style="30" customWidth="1"/>
    <col min="5" max="5" width="11.140625" style="110" customWidth="1"/>
    <col min="6" max="6" width="6.7109375" style="30" customWidth="1"/>
    <col min="7" max="7" width="10.421875" style="19" hidden="1" customWidth="1"/>
    <col min="8" max="8" width="9.28125" style="19" customWidth="1"/>
    <col min="9" max="9" width="9.8515625" style="19" customWidth="1"/>
    <col min="10" max="16384" width="8.7109375" style="19" customWidth="1"/>
  </cols>
  <sheetData>
    <row r="1" spans="2:8" s="78" customFormat="1" ht="19.5" customHeight="1">
      <c r="B1" s="107"/>
      <c r="E1" s="118"/>
      <c r="F1" s="125"/>
      <c r="G1" s="126"/>
      <c r="H1" s="62" t="s">
        <v>375</v>
      </c>
    </row>
    <row r="2" spans="2:9" s="78" customFormat="1" ht="19.5" customHeight="1">
      <c r="B2" s="28" t="s">
        <v>10</v>
      </c>
      <c r="C2" s="124" t="s">
        <v>19</v>
      </c>
      <c r="D2" s="123"/>
      <c r="E2" s="123"/>
      <c r="F2" s="123"/>
      <c r="G2" s="123"/>
      <c r="H2" s="129"/>
      <c r="I2" s="129"/>
    </row>
    <row r="3" spans="2:9" s="78" customFormat="1" ht="17.25" customHeight="1">
      <c r="B3" s="28"/>
      <c r="C3" s="120" t="s">
        <v>47</v>
      </c>
      <c r="D3" s="126"/>
      <c r="E3" s="126"/>
      <c r="F3" s="126"/>
      <c r="G3" s="126"/>
      <c r="H3" s="137"/>
      <c r="I3" s="137"/>
    </row>
    <row r="4" spans="2:9" s="78" customFormat="1" ht="17.25" customHeight="1">
      <c r="B4" s="28"/>
      <c r="C4" s="120" t="s">
        <v>15</v>
      </c>
      <c r="D4" s="123"/>
      <c r="E4" s="123"/>
      <c r="F4" s="123"/>
      <c r="G4" s="123"/>
      <c r="H4" s="129"/>
      <c r="I4" s="129"/>
    </row>
    <row r="5" spans="2:9" s="78" customFormat="1" ht="17.25" customHeight="1">
      <c r="B5" s="28"/>
      <c r="C5" s="122" t="s">
        <v>359</v>
      </c>
      <c r="D5" s="129"/>
      <c r="E5" s="129"/>
      <c r="F5" s="129"/>
      <c r="G5" s="129"/>
      <c r="H5" s="129"/>
      <c r="I5" s="129"/>
    </row>
    <row r="6" spans="2:8" s="78" customFormat="1" ht="19.5" customHeight="1">
      <c r="B6" s="28"/>
      <c r="C6" s="63"/>
      <c r="D6" s="64"/>
      <c r="E6" s="108"/>
      <c r="F6" s="79"/>
      <c r="G6" s="66"/>
      <c r="H6" s="62"/>
    </row>
    <row r="7" spans="2:9" s="67" customFormat="1" ht="19.5" customHeight="1">
      <c r="B7" s="127" t="s">
        <v>90</v>
      </c>
      <c r="C7" s="123"/>
      <c r="D7" s="123"/>
      <c r="E7" s="123"/>
      <c r="F7" s="123"/>
      <c r="G7" s="123"/>
      <c r="H7" s="129"/>
      <c r="I7" s="129"/>
    </row>
    <row r="8" spans="2:9" s="67" customFormat="1" ht="73.5" customHeight="1">
      <c r="B8" s="128" t="s">
        <v>376</v>
      </c>
      <c r="C8" s="126"/>
      <c r="D8" s="126"/>
      <c r="E8" s="126"/>
      <c r="F8" s="126"/>
      <c r="G8" s="126"/>
      <c r="H8" s="129"/>
      <c r="I8" s="129"/>
    </row>
    <row r="9" spans="2:8" s="67" customFormat="1" ht="7.5" customHeight="1">
      <c r="B9" s="138"/>
      <c r="C9" s="79"/>
      <c r="D9" s="79"/>
      <c r="E9" s="109"/>
      <c r="F9" s="79"/>
      <c r="G9" s="79"/>
      <c r="H9" s="68"/>
    </row>
    <row r="10" ht="9" customHeight="1" thickBot="1"/>
    <row r="11" spans="1:9" ht="69" customHeight="1" thickBot="1">
      <c r="A11" s="31" t="s">
        <v>16</v>
      </c>
      <c r="B11" s="139" t="s">
        <v>0</v>
      </c>
      <c r="C11" s="33" t="s">
        <v>128</v>
      </c>
      <c r="D11" s="33" t="s">
        <v>100</v>
      </c>
      <c r="E11" s="111" t="s">
        <v>129</v>
      </c>
      <c r="F11" s="33" t="s">
        <v>101</v>
      </c>
      <c r="G11" s="34" t="s">
        <v>80</v>
      </c>
      <c r="H11" s="34" t="s">
        <v>371</v>
      </c>
      <c r="I11" s="34" t="s">
        <v>372</v>
      </c>
    </row>
    <row r="12" spans="1:9" s="25" customFormat="1" ht="19.5" customHeight="1" thickBot="1">
      <c r="A12" s="35">
        <v>1</v>
      </c>
      <c r="B12" s="36" t="s">
        <v>14</v>
      </c>
      <c r="C12" s="4"/>
      <c r="D12" s="4"/>
      <c r="E12" s="112"/>
      <c r="F12" s="4"/>
      <c r="G12" s="3">
        <f>SUM(G13+G68+G75+G92+G130+G227+G233+G264+G299+G309+G315)</f>
        <v>117768.4</v>
      </c>
      <c r="H12" s="3">
        <f>SUM(H13+H68+H75+H92+H130+H227+H233+H264+H299+H309+H315)</f>
        <v>91799.3</v>
      </c>
      <c r="I12" s="3">
        <f>SUM(I13+I68+I75+I92+I130+I227+I233+I264+I299+I309+I315)</f>
        <v>93229.6</v>
      </c>
    </row>
    <row r="13" spans="1:9" s="25" customFormat="1" ht="19.5" customHeight="1">
      <c r="A13" s="42"/>
      <c r="B13" s="140" t="s">
        <v>49</v>
      </c>
      <c r="C13" s="4" t="s">
        <v>33</v>
      </c>
      <c r="D13" s="4" t="s">
        <v>34</v>
      </c>
      <c r="E13" s="112"/>
      <c r="F13" s="4"/>
      <c r="G13" s="3">
        <f>SUM(G14+G26+G46+G51+G56)</f>
        <v>20151.4</v>
      </c>
      <c r="H13" s="3">
        <f>SUM(H14+H26+H46+H51+H56)</f>
        <v>18142.4</v>
      </c>
      <c r="I13" s="3">
        <f>SUM(I14+I26+I46+I51+I56)</f>
        <v>18422.6</v>
      </c>
    </row>
    <row r="14" spans="1:9" s="25" customFormat="1" ht="81" customHeight="1">
      <c r="A14" s="42"/>
      <c r="B14" s="41" t="s">
        <v>170</v>
      </c>
      <c r="C14" s="4" t="s">
        <v>33</v>
      </c>
      <c r="D14" s="4" t="s">
        <v>35</v>
      </c>
      <c r="E14" s="112"/>
      <c r="F14" s="4"/>
      <c r="G14" s="3">
        <f>SUM(G15)</f>
        <v>1350.8999999999999</v>
      </c>
      <c r="H14" s="3">
        <f>SUM(H15)</f>
        <v>1370</v>
      </c>
      <c r="I14" s="3">
        <f>SUM(I15)</f>
        <v>1392</v>
      </c>
    </row>
    <row r="15" spans="1:9" s="25" customFormat="1" ht="38.25" customHeight="1">
      <c r="A15" s="42"/>
      <c r="B15" s="9" t="s">
        <v>91</v>
      </c>
      <c r="C15" s="1" t="s">
        <v>33</v>
      </c>
      <c r="D15" s="1" t="s">
        <v>35</v>
      </c>
      <c r="E15" s="113" t="s">
        <v>336</v>
      </c>
      <c r="F15" s="1"/>
      <c r="G15" s="2">
        <f>SUM(G16)</f>
        <v>1350.8999999999999</v>
      </c>
      <c r="H15" s="2">
        <f>SUM(H16)</f>
        <v>1370</v>
      </c>
      <c r="I15" s="2">
        <f>SUM(I16)</f>
        <v>1392</v>
      </c>
    </row>
    <row r="16" spans="1:9" s="25" customFormat="1" ht="49.5" customHeight="1">
      <c r="A16" s="42"/>
      <c r="B16" s="9" t="s">
        <v>102</v>
      </c>
      <c r="C16" s="1" t="s">
        <v>33</v>
      </c>
      <c r="D16" s="1" t="s">
        <v>35</v>
      </c>
      <c r="E16" s="113" t="s">
        <v>337</v>
      </c>
      <c r="F16" s="1"/>
      <c r="G16" s="2">
        <f>SUM(G17+G23+G21)</f>
        <v>1350.8999999999999</v>
      </c>
      <c r="H16" s="2">
        <f>SUM(H17+H23+H21)</f>
        <v>1370</v>
      </c>
      <c r="I16" s="2">
        <f>SUM(I17+I23+I21)</f>
        <v>1392</v>
      </c>
    </row>
    <row r="17" spans="1:9" s="25" customFormat="1" ht="39.75" customHeight="1">
      <c r="A17" s="42"/>
      <c r="B17" s="9" t="s">
        <v>51</v>
      </c>
      <c r="C17" s="1" t="s">
        <v>33</v>
      </c>
      <c r="D17" s="1" t="s">
        <v>35</v>
      </c>
      <c r="E17" s="113" t="s">
        <v>339</v>
      </c>
      <c r="F17" s="1"/>
      <c r="G17" s="2">
        <f>SUM(G18:G20)</f>
        <v>1085.3</v>
      </c>
      <c r="H17" s="2">
        <f>SUM(H18:H20)</f>
        <v>1104.4</v>
      </c>
      <c r="I17" s="2">
        <f>SUM(I18:I20)</f>
        <v>1126.4</v>
      </c>
    </row>
    <row r="18" spans="1:9" s="25" customFormat="1" ht="38.25" customHeight="1">
      <c r="A18" s="42"/>
      <c r="B18" s="9" t="s">
        <v>92</v>
      </c>
      <c r="C18" s="1" t="s">
        <v>33</v>
      </c>
      <c r="D18" s="1" t="s">
        <v>35</v>
      </c>
      <c r="E18" s="113" t="s">
        <v>339</v>
      </c>
      <c r="F18" s="1" t="s">
        <v>93</v>
      </c>
      <c r="G18" s="2">
        <v>12</v>
      </c>
      <c r="H18" s="2">
        <v>12.2</v>
      </c>
      <c r="I18" s="2">
        <v>12.4</v>
      </c>
    </row>
    <row r="19" spans="1:9" s="25" customFormat="1" ht="48" customHeight="1">
      <c r="A19" s="42"/>
      <c r="B19" s="9" t="s">
        <v>94</v>
      </c>
      <c r="C19" s="1" t="s">
        <v>33</v>
      </c>
      <c r="D19" s="1" t="s">
        <v>35</v>
      </c>
      <c r="E19" s="113" t="s">
        <v>339</v>
      </c>
      <c r="F19" s="1" t="s">
        <v>95</v>
      </c>
      <c r="G19" s="2">
        <v>1054.3</v>
      </c>
      <c r="H19" s="2">
        <v>1072.9</v>
      </c>
      <c r="I19" s="2">
        <v>1094.4</v>
      </c>
    </row>
    <row r="20" spans="1:9" s="25" customFormat="1" ht="18" customHeight="1">
      <c r="A20" s="42"/>
      <c r="B20" s="9" t="s">
        <v>96</v>
      </c>
      <c r="C20" s="1" t="s">
        <v>33</v>
      </c>
      <c r="D20" s="1" t="s">
        <v>35</v>
      </c>
      <c r="E20" s="113" t="s">
        <v>339</v>
      </c>
      <c r="F20" s="1" t="s">
        <v>97</v>
      </c>
      <c r="G20" s="2">
        <v>19</v>
      </c>
      <c r="H20" s="2">
        <v>19.3</v>
      </c>
      <c r="I20" s="2">
        <v>19.6</v>
      </c>
    </row>
    <row r="21" spans="1:9" s="25" customFormat="1" ht="49.5" customHeight="1">
      <c r="A21" s="42"/>
      <c r="B21" s="141" t="s">
        <v>168</v>
      </c>
      <c r="C21" s="1" t="s">
        <v>33</v>
      </c>
      <c r="D21" s="1" t="s">
        <v>35</v>
      </c>
      <c r="E21" s="113" t="s">
        <v>340</v>
      </c>
      <c r="F21" s="1"/>
      <c r="G21" s="2">
        <f>SUM(G22)</f>
        <v>240</v>
      </c>
      <c r="H21" s="2">
        <f>SUM(H22)</f>
        <v>240</v>
      </c>
      <c r="I21" s="2">
        <f>SUM(I22)</f>
        <v>240</v>
      </c>
    </row>
    <row r="22" spans="1:9" s="25" customFormat="1" ht="32.25" customHeight="1">
      <c r="A22" s="42"/>
      <c r="B22" s="9" t="s">
        <v>94</v>
      </c>
      <c r="C22" s="1" t="s">
        <v>33</v>
      </c>
      <c r="D22" s="1" t="s">
        <v>35</v>
      </c>
      <c r="E22" s="113" t="s">
        <v>340</v>
      </c>
      <c r="F22" s="1" t="s">
        <v>95</v>
      </c>
      <c r="G22" s="2">
        <v>240</v>
      </c>
      <c r="H22" s="2">
        <v>240</v>
      </c>
      <c r="I22" s="2">
        <v>240</v>
      </c>
    </row>
    <row r="23" spans="1:9" s="25" customFormat="1" ht="114" customHeight="1">
      <c r="A23" s="42"/>
      <c r="B23" s="24" t="s">
        <v>9</v>
      </c>
      <c r="C23" s="1" t="s">
        <v>33</v>
      </c>
      <c r="D23" s="1" t="s">
        <v>35</v>
      </c>
      <c r="E23" s="114" t="s">
        <v>344</v>
      </c>
      <c r="F23" s="18"/>
      <c r="G23" s="2">
        <f>SUM(G24)</f>
        <v>25.6</v>
      </c>
      <c r="H23" s="2">
        <f>SUM(H24)</f>
        <v>25.6</v>
      </c>
      <c r="I23" s="2">
        <f>SUM(I24)</f>
        <v>25.6</v>
      </c>
    </row>
    <row r="24" spans="1:9" s="25" customFormat="1" ht="54" customHeight="1">
      <c r="A24" s="42"/>
      <c r="B24" s="24" t="s">
        <v>82</v>
      </c>
      <c r="C24" s="1" t="s">
        <v>33</v>
      </c>
      <c r="D24" s="1" t="s">
        <v>35</v>
      </c>
      <c r="E24" s="114" t="s">
        <v>346</v>
      </c>
      <c r="F24" s="18"/>
      <c r="G24" s="2">
        <f>SUM(G25)</f>
        <v>25.6</v>
      </c>
      <c r="H24" s="2">
        <f>SUM(H25)</f>
        <v>25.6</v>
      </c>
      <c r="I24" s="2">
        <f>SUM(I25)</f>
        <v>25.6</v>
      </c>
    </row>
    <row r="25" spans="1:9" s="25" customFormat="1" ht="19.5" customHeight="1">
      <c r="A25" s="42"/>
      <c r="B25" s="24" t="s">
        <v>8</v>
      </c>
      <c r="C25" s="1" t="s">
        <v>33</v>
      </c>
      <c r="D25" s="1" t="s">
        <v>35</v>
      </c>
      <c r="E25" s="114" t="s">
        <v>346</v>
      </c>
      <c r="F25" s="18" t="s">
        <v>30</v>
      </c>
      <c r="G25" s="2">
        <v>25.6</v>
      </c>
      <c r="H25" s="2">
        <v>25.6</v>
      </c>
      <c r="I25" s="2">
        <v>25.6</v>
      </c>
    </row>
    <row r="26" spans="1:9" s="16" customFormat="1" ht="19.5" customHeight="1">
      <c r="A26" s="12"/>
      <c r="B26" s="41" t="s">
        <v>50</v>
      </c>
      <c r="C26" s="4" t="s">
        <v>33</v>
      </c>
      <c r="D26" s="4" t="s">
        <v>36</v>
      </c>
      <c r="E26" s="112"/>
      <c r="F26" s="4"/>
      <c r="G26" s="3">
        <f>SUM(G27+G31+G35)</f>
        <v>14895</v>
      </c>
      <c r="H26" s="3">
        <f>SUM(H27+H31+H35)</f>
        <v>15103.000000000002</v>
      </c>
      <c r="I26" s="3">
        <f>SUM(I27+I31+I35)</f>
        <v>15344.999999999998</v>
      </c>
    </row>
    <row r="27" spans="1:9" s="7" customFormat="1" ht="68.25" customHeight="1" hidden="1">
      <c r="A27" s="8"/>
      <c r="B27" s="10" t="s">
        <v>125</v>
      </c>
      <c r="C27" s="1" t="s">
        <v>33</v>
      </c>
      <c r="D27" s="1" t="s">
        <v>36</v>
      </c>
      <c r="E27" s="113" t="s">
        <v>292</v>
      </c>
      <c r="F27" s="1"/>
      <c r="G27" s="2">
        <f>SUM(G28)</f>
        <v>0</v>
      </c>
      <c r="H27" s="2">
        <f aca="true" t="shared" si="0" ref="H27:I29">SUM(H28)</f>
        <v>0</v>
      </c>
      <c r="I27" s="2">
        <f t="shared" si="0"/>
        <v>0</v>
      </c>
    </row>
    <row r="28" spans="1:9" s="7" customFormat="1" ht="94.5" customHeight="1" hidden="1">
      <c r="A28" s="8"/>
      <c r="B28" s="10" t="s">
        <v>149</v>
      </c>
      <c r="C28" s="1" t="s">
        <v>33</v>
      </c>
      <c r="D28" s="1" t="s">
        <v>36</v>
      </c>
      <c r="E28" s="113" t="s">
        <v>296</v>
      </c>
      <c r="F28" s="1"/>
      <c r="G28" s="2">
        <f>SUM(G29)</f>
        <v>0</v>
      </c>
      <c r="H28" s="2">
        <f t="shared" si="0"/>
        <v>0</v>
      </c>
      <c r="I28" s="2">
        <f t="shared" si="0"/>
        <v>0</v>
      </c>
    </row>
    <row r="29" spans="1:9" s="7" customFormat="1" ht="95.25" customHeight="1" hidden="1">
      <c r="A29" s="8"/>
      <c r="B29" s="60" t="s">
        <v>181</v>
      </c>
      <c r="C29" s="1" t="s">
        <v>33</v>
      </c>
      <c r="D29" s="1" t="s">
        <v>36</v>
      </c>
      <c r="E29" s="113" t="s">
        <v>295</v>
      </c>
      <c r="F29" s="1"/>
      <c r="G29" s="2">
        <f>SUM(G30)</f>
        <v>0</v>
      </c>
      <c r="H29" s="2">
        <f t="shared" si="0"/>
        <v>0</v>
      </c>
      <c r="I29" s="2">
        <f t="shared" si="0"/>
        <v>0</v>
      </c>
    </row>
    <row r="30" spans="1:9" s="7" customFormat="1" ht="24" customHeight="1" hidden="1">
      <c r="A30" s="8"/>
      <c r="B30" s="9" t="s">
        <v>18</v>
      </c>
      <c r="C30" s="1" t="s">
        <v>33</v>
      </c>
      <c r="D30" s="1" t="s">
        <v>36</v>
      </c>
      <c r="E30" s="113" t="s">
        <v>295</v>
      </c>
      <c r="F30" s="1" t="s">
        <v>106</v>
      </c>
      <c r="G30" s="2"/>
      <c r="H30" s="2"/>
      <c r="I30" s="2"/>
    </row>
    <row r="31" spans="1:9" s="7" customFormat="1" ht="61.5" customHeight="1">
      <c r="A31" s="8"/>
      <c r="B31" s="9" t="s">
        <v>202</v>
      </c>
      <c r="C31" s="1" t="s">
        <v>33</v>
      </c>
      <c r="D31" s="1" t="s">
        <v>36</v>
      </c>
      <c r="E31" s="113" t="s">
        <v>333</v>
      </c>
      <c r="F31" s="1"/>
      <c r="G31" s="2">
        <f>SUM(G32)</f>
        <v>750</v>
      </c>
      <c r="H31" s="2">
        <f aca="true" t="shared" si="1" ref="H31:I33">SUM(H32)</f>
        <v>760</v>
      </c>
      <c r="I31" s="2">
        <f t="shared" si="1"/>
        <v>772.5</v>
      </c>
    </row>
    <row r="32" spans="1:9" s="7" customFormat="1" ht="102.75" customHeight="1">
      <c r="A32" s="8"/>
      <c r="B32" s="9" t="s">
        <v>206</v>
      </c>
      <c r="C32" s="1" t="s">
        <v>33</v>
      </c>
      <c r="D32" s="1" t="s">
        <v>36</v>
      </c>
      <c r="E32" s="113" t="s">
        <v>334</v>
      </c>
      <c r="F32" s="1"/>
      <c r="G32" s="2">
        <f>SUM(G33)</f>
        <v>750</v>
      </c>
      <c r="H32" s="2">
        <f t="shared" si="1"/>
        <v>760</v>
      </c>
      <c r="I32" s="2">
        <f t="shared" si="1"/>
        <v>772.5</v>
      </c>
    </row>
    <row r="33" spans="1:9" s="7" customFormat="1" ht="53.25" customHeight="1">
      <c r="A33" s="8"/>
      <c r="B33" s="9" t="s">
        <v>203</v>
      </c>
      <c r="C33" s="1" t="s">
        <v>33</v>
      </c>
      <c r="D33" s="1" t="s">
        <v>36</v>
      </c>
      <c r="E33" s="113" t="s">
        <v>335</v>
      </c>
      <c r="F33" s="1"/>
      <c r="G33" s="2">
        <f>SUM(G34)</f>
        <v>750</v>
      </c>
      <c r="H33" s="2">
        <f t="shared" si="1"/>
        <v>760</v>
      </c>
      <c r="I33" s="2">
        <f t="shared" si="1"/>
        <v>772.5</v>
      </c>
    </row>
    <row r="34" spans="1:9" s="7" customFormat="1" ht="42" customHeight="1">
      <c r="A34" s="8"/>
      <c r="B34" s="9" t="s">
        <v>94</v>
      </c>
      <c r="C34" s="1" t="s">
        <v>33</v>
      </c>
      <c r="D34" s="1" t="s">
        <v>36</v>
      </c>
      <c r="E34" s="113" t="s">
        <v>335</v>
      </c>
      <c r="F34" s="1" t="s">
        <v>95</v>
      </c>
      <c r="G34" s="2">
        <v>750</v>
      </c>
      <c r="H34" s="2">
        <v>760</v>
      </c>
      <c r="I34" s="2">
        <v>772.5</v>
      </c>
    </row>
    <row r="35" spans="1:9" s="69" customFormat="1" ht="37.5" customHeight="1">
      <c r="A35" s="12"/>
      <c r="B35" s="9" t="s">
        <v>91</v>
      </c>
      <c r="C35" s="1" t="s">
        <v>33</v>
      </c>
      <c r="D35" s="1" t="s">
        <v>36</v>
      </c>
      <c r="E35" s="113" t="s">
        <v>336</v>
      </c>
      <c r="F35" s="1"/>
      <c r="G35" s="2">
        <f>SUM(G36)</f>
        <v>14145</v>
      </c>
      <c r="H35" s="2">
        <f>SUM(H36)</f>
        <v>14343.000000000002</v>
      </c>
      <c r="I35" s="2">
        <f>SUM(I36)</f>
        <v>14572.499999999998</v>
      </c>
    </row>
    <row r="36" spans="1:9" s="7" customFormat="1" ht="47.25" customHeight="1">
      <c r="A36" s="8"/>
      <c r="B36" s="9" t="s">
        <v>102</v>
      </c>
      <c r="C36" s="1" t="s">
        <v>33</v>
      </c>
      <c r="D36" s="1" t="s">
        <v>36</v>
      </c>
      <c r="E36" s="113" t="s">
        <v>337</v>
      </c>
      <c r="F36" s="1"/>
      <c r="G36" s="2">
        <f>SUM(G37+G39+G43)</f>
        <v>14145</v>
      </c>
      <c r="H36" s="2">
        <f>SUM(H37+H39+H43)</f>
        <v>14343.000000000002</v>
      </c>
      <c r="I36" s="2">
        <f>SUM(I37+I39+I43)</f>
        <v>14572.499999999998</v>
      </c>
    </row>
    <row r="37" spans="1:9" s="7" customFormat="1" ht="35.25" customHeight="1">
      <c r="A37" s="8"/>
      <c r="B37" s="9" t="s">
        <v>53</v>
      </c>
      <c r="C37" s="1" t="s">
        <v>33</v>
      </c>
      <c r="D37" s="1" t="s">
        <v>36</v>
      </c>
      <c r="E37" s="113" t="s">
        <v>338</v>
      </c>
      <c r="F37" s="1"/>
      <c r="G37" s="2">
        <f>SUM(G38)</f>
        <v>1353.2</v>
      </c>
      <c r="H37" s="2">
        <f>SUM(H38)</f>
        <v>1372.1</v>
      </c>
      <c r="I37" s="2">
        <f>SUM(I38)</f>
        <v>1394.1</v>
      </c>
    </row>
    <row r="38" spans="1:9" s="7" customFormat="1" ht="36.75" customHeight="1">
      <c r="A38" s="8"/>
      <c r="B38" s="9" t="s">
        <v>92</v>
      </c>
      <c r="C38" s="1" t="s">
        <v>33</v>
      </c>
      <c r="D38" s="1" t="s">
        <v>36</v>
      </c>
      <c r="E38" s="113" t="s">
        <v>338</v>
      </c>
      <c r="F38" s="1" t="s">
        <v>93</v>
      </c>
      <c r="G38" s="2">
        <v>1353.2</v>
      </c>
      <c r="H38" s="2">
        <v>1372.1</v>
      </c>
      <c r="I38" s="2">
        <v>1394.1</v>
      </c>
    </row>
    <row r="39" spans="1:9" s="7" customFormat="1" ht="30" customHeight="1">
      <c r="A39" s="8"/>
      <c r="B39" s="9" t="s">
        <v>51</v>
      </c>
      <c r="C39" s="1" t="s">
        <v>33</v>
      </c>
      <c r="D39" s="1" t="s">
        <v>36</v>
      </c>
      <c r="E39" s="113" t="s">
        <v>339</v>
      </c>
      <c r="F39" s="1"/>
      <c r="G39" s="2">
        <f>SUM(G40:G42)</f>
        <v>12661.8</v>
      </c>
      <c r="H39" s="2">
        <f>SUM(H40:H42)</f>
        <v>12839.100000000002</v>
      </c>
      <c r="I39" s="2">
        <f>SUM(I40:I42)</f>
        <v>13044.499999999998</v>
      </c>
    </row>
    <row r="40" spans="1:9" s="7" customFormat="1" ht="29.25" customHeight="1">
      <c r="A40" s="8"/>
      <c r="B40" s="9" t="s">
        <v>92</v>
      </c>
      <c r="C40" s="1" t="s">
        <v>33</v>
      </c>
      <c r="D40" s="1" t="s">
        <v>36</v>
      </c>
      <c r="E40" s="113" t="s">
        <v>339</v>
      </c>
      <c r="F40" s="1" t="s">
        <v>93</v>
      </c>
      <c r="G40" s="2">
        <v>8727</v>
      </c>
      <c r="H40" s="2">
        <v>8849.2</v>
      </c>
      <c r="I40" s="2">
        <v>8990.8</v>
      </c>
    </row>
    <row r="41" spans="1:9" s="7" customFormat="1" ht="48.75" customHeight="1">
      <c r="A41" s="8"/>
      <c r="B41" s="9" t="s">
        <v>94</v>
      </c>
      <c r="C41" s="1" t="s">
        <v>33</v>
      </c>
      <c r="D41" s="1" t="s">
        <v>36</v>
      </c>
      <c r="E41" s="113" t="s">
        <v>339</v>
      </c>
      <c r="F41" s="1" t="s">
        <v>95</v>
      </c>
      <c r="G41" s="2">
        <v>3920.8</v>
      </c>
      <c r="H41" s="2">
        <v>3975.7</v>
      </c>
      <c r="I41" s="2">
        <v>4039.3</v>
      </c>
    </row>
    <row r="42" spans="1:9" s="7" customFormat="1" ht="26.25" customHeight="1">
      <c r="A42" s="8"/>
      <c r="B42" s="9" t="s">
        <v>96</v>
      </c>
      <c r="C42" s="1" t="s">
        <v>33</v>
      </c>
      <c r="D42" s="1" t="s">
        <v>36</v>
      </c>
      <c r="E42" s="113" t="s">
        <v>339</v>
      </c>
      <c r="F42" s="1" t="s">
        <v>97</v>
      </c>
      <c r="G42" s="2">
        <v>14</v>
      </c>
      <c r="H42" s="2">
        <v>14.2</v>
      </c>
      <c r="I42" s="2">
        <v>14.4</v>
      </c>
    </row>
    <row r="43" spans="1:9" s="7" customFormat="1" ht="115.5" customHeight="1">
      <c r="A43" s="8"/>
      <c r="B43" s="24" t="s">
        <v>9</v>
      </c>
      <c r="C43" s="1" t="s">
        <v>33</v>
      </c>
      <c r="D43" s="1" t="s">
        <v>36</v>
      </c>
      <c r="E43" s="113" t="s">
        <v>344</v>
      </c>
      <c r="F43" s="18"/>
      <c r="G43" s="2">
        <f>SUM(G44)</f>
        <v>130</v>
      </c>
      <c r="H43" s="2">
        <f>SUM(H44)</f>
        <v>131.8</v>
      </c>
      <c r="I43" s="2">
        <f>SUM(I44)</f>
        <v>133.9</v>
      </c>
    </row>
    <row r="44" spans="1:9" s="7" customFormat="1" ht="49.5" customHeight="1">
      <c r="A44" s="8"/>
      <c r="B44" s="24" t="s">
        <v>48</v>
      </c>
      <c r="C44" s="18" t="s">
        <v>33</v>
      </c>
      <c r="D44" s="18" t="s">
        <v>36</v>
      </c>
      <c r="E44" s="114" t="s">
        <v>345</v>
      </c>
      <c r="F44" s="18"/>
      <c r="G44" s="2">
        <f>SUM(G45)</f>
        <v>130</v>
      </c>
      <c r="H44" s="2">
        <f>SUM(H45)</f>
        <v>131.8</v>
      </c>
      <c r="I44" s="2">
        <f>SUM(I45)</f>
        <v>133.9</v>
      </c>
    </row>
    <row r="45" spans="1:9" s="7" customFormat="1" ht="19.5" customHeight="1">
      <c r="A45" s="8"/>
      <c r="B45" s="24" t="s">
        <v>8</v>
      </c>
      <c r="C45" s="1" t="s">
        <v>33</v>
      </c>
      <c r="D45" s="1" t="s">
        <v>36</v>
      </c>
      <c r="E45" s="114" t="s">
        <v>345</v>
      </c>
      <c r="F45" s="1" t="s">
        <v>30</v>
      </c>
      <c r="G45" s="2">
        <v>130</v>
      </c>
      <c r="H45" s="2">
        <v>131.8</v>
      </c>
      <c r="I45" s="2">
        <v>133.9</v>
      </c>
    </row>
    <row r="46" spans="1:9" s="7" customFormat="1" ht="28.5" customHeight="1" hidden="1">
      <c r="A46" s="8"/>
      <c r="B46" s="41" t="s">
        <v>70</v>
      </c>
      <c r="C46" s="4" t="s">
        <v>33</v>
      </c>
      <c r="D46" s="4" t="s">
        <v>45</v>
      </c>
      <c r="E46" s="112"/>
      <c r="F46" s="4"/>
      <c r="G46" s="3">
        <f>SUM(G47)</f>
        <v>0</v>
      </c>
      <c r="H46" s="3">
        <f aca="true" t="shared" si="2" ref="H46:I49">SUM(H47)</f>
        <v>0</v>
      </c>
      <c r="I46" s="3">
        <f t="shared" si="2"/>
        <v>0</v>
      </c>
    </row>
    <row r="47" spans="1:9" s="7" customFormat="1" ht="33.75" customHeight="1" hidden="1">
      <c r="A47" s="8"/>
      <c r="B47" s="9" t="s">
        <v>91</v>
      </c>
      <c r="C47" s="1" t="s">
        <v>33</v>
      </c>
      <c r="D47" s="1" t="s">
        <v>45</v>
      </c>
      <c r="E47" s="113" t="s">
        <v>336</v>
      </c>
      <c r="F47" s="1"/>
      <c r="G47" s="2">
        <f>SUM(G48)</f>
        <v>0</v>
      </c>
      <c r="H47" s="2">
        <f t="shared" si="2"/>
        <v>0</v>
      </c>
      <c r="I47" s="2">
        <f t="shared" si="2"/>
        <v>0</v>
      </c>
    </row>
    <row r="48" spans="1:9" s="7" customFormat="1" ht="47.25" customHeight="1" hidden="1">
      <c r="A48" s="8"/>
      <c r="B48" s="9" t="s">
        <v>102</v>
      </c>
      <c r="C48" s="1" t="s">
        <v>33</v>
      </c>
      <c r="D48" s="1" t="s">
        <v>45</v>
      </c>
      <c r="E48" s="113" t="s">
        <v>337</v>
      </c>
      <c r="F48" s="1"/>
      <c r="G48" s="2">
        <f>SUM(G49)</f>
        <v>0</v>
      </c>
      <c r="H48" s="2">
        <f t="shared" si="2"/>
        <v>0</v>
      </c>
      <c r="I48" s="2">
        <f t="shared" si="2"/>
        <v>0</v>
      </c>
    </row>
    <row r="49" spans="1:9" s="7" customFormat="1" ht="34.5" customHeight="1" hidden="1">
      <c r="A49" s="8"/>
      <c r="B49" s="9" t="s">
        <v>98</v>
      </c>
      <c r="C49" s="1" t="s">
        <v>33</v>
      </c>
      <c r="D49" s="1" t="s">
        <v>45</v>
      </c>
      <c r="E49" s="113" t="s">
        <v>342</v>
      </c>
      <c r="F49" s="4"/>
      <c r="G49" s="2">
        <f>SUM(G50)</f>
        <v>0</v>
      </c>
      <c r="H49" s="2">
        <f t="shared" si="2"/>
        <v>0</v>
      </c>
      <c r="I49" s="2">
        <f t="shared" si="2"/>
        <v>0</v>
      </c>
    </row>
    <row r="50" spans="1:9" s="7" customFormat="1" ht="27.75" customHeight="1" hidden="1">
      <c r="A50" s="8"/>
      <c r="B50" s="9" t="s">
        <v>52</v>
      </c>
      <c r="C50" s="1" t="s">
        <v>33</v>
      </c>
      <c r="D50" s="1" t="s">
        <v>45</v>
      </c>
      <c r="E50" s="113" t="s">
        <v>342</v>
      </c>
      <c r="F50" s="1" t="s">
        <v>95</v>
      </c>
      <c r="G50" s="2">
        <v>0</v>
      </c>
      <c r="H50" s="2">
        <v>0</v>
      </c>
      <c r="I50" s="2">
        <v>0</v>
      </c>
    </row>
    <row r="51" spans="1:9" s="7" customFormat="1" ht="19.5" customHeight="1">
      <c r="A51" s="8"/>
      <c r="B51" s="41" t="s">
        <v>62</v>
      </c>
      <c r="C51" s="4" t="s">
        <v>33</v>
      </c>
      <c r="D51" s="4" t="s">
        <v>37</v>
      </c>
      <c r="E51" s="112"/>
      <c r="F51" s="4"/>
      <c r="G51" s="3">
        <f>SUM(G52)</f>
        <v>100</v>
      </c>
      <c r="H51" s="3">
        <f aca="true" t="shared" si="3" ref="H51:I54">SUM(H52)</f>
        <v>100</v>
      </c>
      <c r="I51" s="3">
        <f t="shared" si="3"/>
        <v>100</v>
      </c>
    </row>
    <row r="52" spans="1:9" s="7" customFormat="1" ht="36" customHeight="1">
      <c r="A52" s="8"/>
      <c r="B52" s="9" t="s">
        <v>91</v>
      </c>
      <c r="C52" s="1" t="s">
        <v>33</v>
      </c>
      <c r="D52" s="1" t="s">
        <v>37</v>
      </c>
      <c r="E52" s="113" t="s">
        <v>336</v>
      </c>
      <c r="F52" s="1"/>
      <c r="G52" s="2">
        <f>SUM(G53)</f>
        <v>100</v>
      </c>
      <c r="H52" s="2">
        <f t="shared" si="3"/>
        <v>100</v>
      </c>
      <c r="I52" s="2">
        <f t="shared" si="3"/>
        <v>100</v>
      </c>
    </row>
    <row r="53" spans="1:9" s="7" customFormat="1" ht="47.25" customHeight="1">
      <c r="A53" s="8"/>
      <c r="B53" s="9" t="s">
        <v>102</v>
      </c>
      <c r="C53" s="1" t="s">
        <v>33</v>
      </c>
      <c r="D53" s="1" t="s">
        <v>37</v>
      </c>
      <c r="E53" s="113" t="s">
        <v>337</v>
      </c>
      <c r="F53" s="1"/>
      <c r="G53" s="2">
        <f>SUM(G54)</f>
        <v>100</v>
      </c>
      <c r="H53" s="2">
        <f t="shared" si="3"/>
        <v>100</v>
      </c>
      <c r="I53" s="2">
        <f t="shared" si="3"/>
        <v>100</v>
      </c>
    </row>
    <row r="54" spans="1:9" s="7" customFormat="1" ht="32.25" customHeight="1">
      <c r="A54" s="8"/>
      <c r="B54" s="9" t="s">
        <v>98</v>
      </c>
      <c r="C54" s="1" t="s">
        <v>33</v>
      </c>
      <c r="D54" s="1" t="s">
        <v>37</v>
      </c>
      <c r="E54" s="113" t="s">
        <v>342</v>
      </c>
      <c r="F54" s="4"/>
      <c r="G54" s="2">
        <f>SUM(G55)</f>
        <v>100</v>
      </c>
      <c r="H54" s="2">
        <f t="shared" si="3"/>
        <v>100</v>
      </c>
      <c r="I54" s="2">
        <f t="shared" si="3"/>
        <v>100</v>
      </c>
    </row>
    <row r="55" spans="1:9" s="7" customFormat="1" ht="19.5" customHeight="1">
      <c r="A55" s="8"/>
      <c r="B55" s="9" t="s">
        <v>63</v>
      </c>
      <c r="C55" s="1" t="s">
        <v>33</v>
      </c>
      <c r="D55" s="1" t="s">
        <v>37</v>
      </c>
      <c r="E55" s="113" t="s">
        <v>342</v>
      </c>
      <c r="F55" s="1" t="s">
        <v>64</v>
      </c>
      <c r="G55" s="2">
        <v>100</v>
      </c>
      <c r="H55" s="2">
        <v>100</v>
      </c>
      <c r="I55" s="2">
        <v>100</v>
      </c>
    </row>
    <row r="56" spans="1:9" s="7" customFormat="1" ht="19.5" customHeight="1">
      <c r="A56" s="8"/>
      <c r="B56" s="41" t="s">
        <v>55</v>
      </c>
      <c r="C56" s="4" t="s">
        <v>33</v>
      </c>
      <c r="D56" s="4" t="s">
        <v>39</v>
      </c>
      <c r="E56" s="112"/>
      <c r="F56" s="4"/>
      <c r="G56" s="3">
        <f>SUM(G57+G61+G65)</f>
        <v>3805.5</v>
      </c>
      <c r="H56" s="3">
        <f>SUM(H57+H61+H65)</f>
        <v>1569.4</v>
      </c>
      <c r="I56" s="3">
        <f>SUM(I57+I61+I65)</f>
        <v>1585.6</v>
      </c>
    </row>
    <row r="57" spans="1:9" s="7" customFormat="1" ht="68.25" customHeight="1" hidden="1">
      <c r="A57" s="8"/>
      <c r="B57" s="10" t="s">
        <v>125</v>
      </c>
      <c r="C57" s="1" t="s">
        <v>33</v>
      </c>
      <c r="D57" s="1" t="s">
        <v>39</v>
      </c>
      <c r="E57" s="113" t="s">
        <v>292</v>
      </c>
      <c r="F57" s="1"/>
      <c r="G57" s="2">
        <f>SUM(G58)</f>
        <v>2250</v>
      </c>
      <c r="H57" s="2">
        <f aca="true" t="shared" si="4" ref="H57:I59">SUM(H58)</f>
        <v>0</v>
      </c>
      <c r="I57" s="2">
        <f t="shared" si="4"/>
        <v>0</v>
      </c>
    </row>
    <row r="58" spans="1:9" s="7" customFormat="1" ht="94.5" customHeight="1" hidden="1">
      <c r="A58" s="8"/>
      <c r="B58" s="10" t="s">
        <v>149</v>
      </c>
      <c r="C58" s="1" t="s">
        <v>33</v>
      </c>
      <c r="D58" s="1" t="s">
        <v>39</v>
      </c>
      <c r="E58" s="113" t="s">
        <v>296</v>
      </c>
      <c r="F58" s="1"/>
      <c r="G58" s="2">
        <f>SUM(G59)</f>
        <v>2250</v>
      </c>
      <c r="H58" s="2">
        <f t="shared" si="4"/>
        <v>0</v>
      </c>
      <c r="I58" s="2">
        <f t="shared" si="4"/>
        <v>0</v>
      </c>
    </row>
    <row r="59" spans="1:9" s="7" customFormat="1" ht="95.25" customHeight="1" hidden="1">
      <c r="A59" s="8"/>
      <c r="B59" s="10" t="s">
        <v>182</v>
      </c>
      <c r="C59" s="1" t="s">
        <v>33</v>
      </c>
      <c r="D59" s="1" t="s">
        <v>39</v>
      </c>
      <c r="E59" s="113" t="s">
        <v>297</v>
      </c>
      <c r="F59" s="1"/>
      <c r="G59" s="2">
        <f>SUM(G60)</f>
        <v>2250</v>
      </c>
      <c r="H59" s="2">
        <f t="shared" si="4"/>
        <v>0</v>
      </c>
      <c r="I59" s="2">
        <f t="shared" si="4"/>
        <v>0</v>
      </c>
    </row>
    <row r="60" spans="1:9" s="7" customFormat="1" ht="37.5" customHeight="1" hidden="1">
      <c r="A60" s="8"/>
      <c r="B60" s="9" t="s">
        <v>94</v>
      </c>
      <c r="C60" s="1" t="s">
        <v>33</v>
      </c>
      <c r="D60" s="1" t="s">
        <v>39</v>
      </c>
      <c r="E60" s="113" t="s">
        <v>297</v>
      </c>
      <c r="F60" s="1" t="s">
        <v>95</v>
      </c>
      <c r="G60" s="2">
        <v>2250</v>
      </c>
      <c r="H60" s="2">
        <v>0</v>
      </c>
      <c r="I60" s="2">
        <v>0</v>
      </c>
    </row>
    <row r="61" spans="1:9" s="7" customFormat="1" ht="38.25" customHeight="1">
      <c r="A61" s="8"/>
      <c r="B61" s="9" t="s">
        <v>91</v>
      </c>
      <c r="C61" s="1" t="s">
        <v>33</v>
      </c>
      <c r="D61" s="1" t="s">
        <v>39</v>
      </c>
      <c r="E61" s="113" t="s">
        <v>336</v>
      </c>
      <c r="F61" s="1"/>
      <c r="G61" s="2">
        <f>SUM(G62)</f>
        <v>994.7</v>
      </c>
      <c r="H61" s="2">
        <f aca="true" t="shared" si="5" ref="H61:I63">SUM(H62)</f>
        <v>1008.6</v>
      </c>
      <c r="I61" s="2">
        <f t="shared" si="5"/>
        <v>1024.8</v>
      </c>
    </row>
    <row r="62" spans="1:9" s="7" customFormat="1" ht="48.75" customHeight="1">
      <c r="A62" s="8"/>
      <c r="B62" s="9" t="s">
        <v>102</v>
      </c>
      <c r="C62" s="1" t="s">
        <v>33</v>
      </c>
      <c r="D62" s="1" t="s">
        <v>39</v>
      </c>
      <c r="E62" s="113" t="s">
        <v>337</v>
      </c>
      <c r="F62" s="1"/>
      <c r="G62" s="2">
        <f>SUM(G63)</f>
        <v>994.7</v>
      </c>
      <c r="H62" s="2">
        <f t="shared" si="5"/>
        <v>1008.6</v>
      </c>
      <c r="I62" s="2">
        <f t="shared" si="5"/>
        <v>1024.8</v>
      </c>
    </row>
    <row r="63" spans="1:9" s="7" customFormat="1" ht="34.5" customHeight="1">
      <c r="A63" s="8"/>
      <c r="B63" s="9" t="s">
        <v>98</v>
      </c>
      <c r="C63" s="1" t="s">
        <v>33</v>
      </c>
      <c r="D63" s="1" t="s">
        <v>39</v>
      </c>
      <c r="E63" s="113" t="s">
        <v>342</v>
      </c>
      <c r="F63" s="1"/>
      <c r="G63" s="2">
        <f>SUM(G64)</f>
        <v>994.7</v>
      </c>
      <c r="H63" s="2">
        <f t="shared" si="5"/>
        <v>1008.6</v>
      </c>
      <c r="I63" s="2">
        <f t="shared" si="5"/>
        <v>1024.8</v>
      </c>
    </row>
    <row r="64" spans="1:9" s="7" customFormat="1" ht="45" customHeight="1">
      <c r="A64" s="8"/>
      <c r="B64" s="9" t="s">
        <v>52</v>
      </c>
      <c r="C64" s="1" t="s">
        <v>33</v>
      </c>
      <c r="D64" s="1" t="s">
        <v>39</v>
      </c>
      <c r="E64" s="113" t="s">
        <v>342</v>
      </c>
      <c r="F64" s="18" t="s">
        <v>95</v>
      </c>
      <c r="G64" s="2">
        <v>994.7</v>
      </c>
      <c r="H64" s="2">
        <v>1008.6</v>
      </c>
      <c r="I64" s="2">
        <v>1024.8</v>
      </c>
    </row>
    <row r="65" spans="1:9" s="7" customFormat="1" ht="48.75" customHeight="1">
      <c r="A65" s="8"/>
      <c r="B65" s="9" t="s">
        <v>69</v>
      </c>
      <c r="C65" s="1" t="s">
        <v>33</v>
      </c>
      <c r="D65" s="1" t="s">
        <v>39</v>
      </c>
      <c r="E65" s="113" t="s">
        <v>348</v>
      </c>
      <c r="F65" s="1"/>
      <c r="G65" s="2">
        <f>SUM(G66+G67)</f>
        <v>560.8000000000001</v>
      </c>
      <c r="H65" s="2">
        <f>SUM(H66+H67)</f>
        <v>560.8000000000001</v>
      </c>
      <c r="I65" s="2">
        <f>SUM(I66+I67)</f>
        <v>560.8000000000001</v>
      </c>
    </row>
    <row r="66" spans="1:9" s="7" customFormat="1" ht="34.5" customHeight="1">
      <c r="A66" s="8"/>
      <c r="B66" s="9" t="s">
        <v>92</v>
      </c>
      <c r="C66" s="1" t="s">
        <v>33</v>
      </c>
      <c r="D66" s="1" t="s">
        <v>39</v>
      </c>
      <c r="E66" s="113" t="s">
        <v>348</v>
      </c>
      <c r="F66" s="1" t="s">
        <v>93</v>
      </c>
      <c r="G66" s="2">
        <v>523.6</v>
      </c>
      <c r="H66" s="2">
        <v>523.6</v>
      </c>
      <c r="I66" s="2">
        <v>523.6</v>
      </c>
    </row>
    <row r="67" spans="1:9" s="7" customFormat="1" ht="43.5" customHeight="1">
      <c r="A67" s="8"/>
      <c r="B67" s="9" t="s">
        <v>52</v>
      </c>
      <c r="C67" s="1" t="s">
        <v>33</v>
      </c>
      <c r="D67" s="1" t="s">
        <v>39</v>
      </c>
      <c r="E67" s="113" t="s">
        <v>348</v>
      </c>
      <c r="F67" s="18" t="s">
        <v>95</v>
      </c>
      <c r="G67" s="2">
        <v>37.2</v>
      </c>
      <c r="H67" s="2">
        <v>37.2</v>
      </c>
      <c r="I67" s="2">
        <v>37.2</v>
      </c>
    </row>
    <row r="68" spans="1:9" s="7" customFormat="1" ht="19.5" customHeight="1">
      <c r="A68" s="8"/>
      <c r="B68" s="41" t="s">
        <v>25</v>
      </c>
      <c r="C68" s="4" t="s">
        <v>38</v>
      </c>
      <c r="D68" s="4" t="s">
        <v>34</v>
      </c>
      <c r="E68" s="113"/>
      <c r="F68" s="18"/>
      <c r="G68" s="3">
        <f>SUM(G69)</f>
        <v>223.2</v>
      </c>
      <c r="H68" s="3">
        <f aca="true" t="shared" si="6" ref="H68:I71">SUM(H69)</f>
        <v>223.2</v>
      </c>
      <c r="I68" s="3">
        <f t="shared" si="6"/>
        <v>223.2</v>
      </c>
    </row>
    <row r="69" spans="1:9" s="7" customFormat="1" ht="19.5" customHeight="1">
      <c r="A69" s="8"/>
      <c r="B69" s="41" t="s">
        <v>24</v>
      </c>
      <c r="C69" s="4" t="s">
        <v>38</v>
      </c>
      <c r="D69" s="4" t="s">
        <v>35</v>
      </c>
      <c r="E69" s="111"/>
      <c r="F69" s="33"/>
      <c r="G69" s="3">
        <f>SUM(G70)</f>
        <v>223.2</v>
      </c>
      <c r="H69" s="3">
        <f t="shared" si="6"/>
        <v>223.2</v>
      </c>
      <c r="I69" s="3">
        <f t="shared" si="6"/>
        <v>223.2</v>
      </c>
    </row>
    <row r="70" spans="1:9" s="7" customFormat="1" ht="32.25" customHeight="1">
      <c r="A70" s="8"/>
      <c r="B70" s="9" t="s">
        <v>91</v>
      </c>
      <c r="C70" s="1" t="s">
        <v>38</v>
      </c>
      <c r="D70" s="1" t="s">
        <v>35</v>
      </c>
      <c r="E70" s="114" t="s">
        <v>336</v>
      </c>
      <c r="F70" s="18"/>
      <c r="G70" s="2">
        <f>SUM(G71)</f>
        <v>223.2</v>
      </c>
      <c r="H70" s="2">
        <f t="shared" si="6"/>
        <v>223.2</v>
      </c>
      <c r="I70" s="2">
        <f t="shared" si="6"/>
        <v>223.2</v>
      </c>
    </row>
    <row r="71" spans="1:9" s="7" customFormat="1" ht="45.75" customHeight="1">
      <c r="A71" s="8"/>
      <c r="B71" s="9" t="s">
        <v>102</v>
      </c>
      <c r="C71" s="1" t="s">
        <v>38</v>
      </c>
      <c r="D71" s="1" t="s">
        <v>35</v>
      </c>
      <c r="E71" s="114" t="s">
        <v>337</v>
      </c>
      <c r="F71" s="18"/>
      <c r="G71" s="2">
        <f>SUM(G72)</f>
        <v>223.2</v>
      </c>
      <c r="H71" s="2">
        <f t="shared" si="6"/>
        <v>223.2</v>
      </c>
      <c r="I71" s="2">
        <f t="shared" si="6"/>
        <v>223.2</v>
      </c>
    </row>
    <row r="72" spans="1:9" s="7" customFormat="1" ht="46.5" customHeight="1">
      <c r="A72" s="8"/>
      <c r="B72" s="9" t="s">
        <v>26</v>
      </c>
      <c r="C72" s="1" t="s">
        <v>38</v>
      </c>
      <c r="D72" s="1" t="s">
        <v>35</v>
      </c>
      <c r="E72" s="114" t="s">
        <v>347</v>
      </c>
      <c r="F72" s="18"/>
      <c r="G72" s="2">
        <f>SUM(G73:G74)</f>
        <v>223.2</v>
      </c>
      <c r="H72" s="2">
        <f>SUM(H73:H74)</f>
        <v>223.2</v>
      </c>
      <c r="I72" s="2">
        <f>SUM(I73:I74)</f>
        <v>223.2</v>
      </c>
    </row>
    <row r="73" spans="1:9" s="7" customFormat="1" ht="39" customHeight="1">
      <c r="A73" s="8"/>
      <c r="B73" s="9" t="s">
        <v>92</v>
      </c>
      <c r="C73" s="1" t="s">
        <v>38</v>
      </c>
      <c r="D73" s="1" t="s">
        <v>35</v>
      </c>
      <c r="E73" s="114" t="s">
        <v>347</v>
      </c>
      <c r="F73" s="18" t="s">
        <v>93</v>
      </c>
      <c r="G73" s="2">
        <v>223.2</v>
      </c>
      <c r="H73" s="2">
        <v>223.2</v>
      </c>
      <c r="I73" s="2">
        <v>223.2</v>
      </c>
    </row>
    <row r="74" spans="1:9" s="7" customFormat="1" ht="37.5" customHeight="1" hidden="1">
      <c r="A74" s="8"/>
      <c r="B74" s="9" t="s">
        <v>94</v>
      </c>
      <c r="C74" s="1" t="s">
        <v>38</v>
      </c>
      <c r="D74" s="1" t="s">
        <v>35</v>
      </c>
      <c r="E74" s="114" t="s">
        <v>347</v>
      </c>
      <c r="F74" s="18" t="s">
        <v>95</v>
      </c>
      <c r="G74" s="2"/>
      <c r="H74" s="2"/>
      <c r="I74" s="2"/>
    </row>
    <row r="75" spans="1:9" s="7" customFormat="1" ht="36.75" customHeight="1">
      <c r="A75" s="8"/>
      <c r="B75" s="41" t="s">
        <v>6</v>
      </c>
      <c r="C75" s="4" t="s">
        <v>35</v>
      </c>
      <c r="D75" s="4" t="s">
        <v>34</v>
      </c>
      <c r="E75" s="112"/>
      <c r="F75" s="4"/>
      <c r="G75" s="3">
        <f>SUM(G76+G87)</f>
        <v>1800.8</v>
      </c>
      <c r="H75" s="3">
        <f>SUM(H76+H87)</f>
        <v>1826.0000000000002</v>
      </c>
      <c r="I75" s="3">
        <f>SUM(I76+I87)</f>
        <v>1855.0999999999997</v>
      </c>
    </row>
    <row r="76" spans="1:9" s="25" customFormat="1" ht="55.5" customHeight="1">
      <c r="A76" s="8"/>
      <c r="B76" s="41" t="s">
        <v>22</v>
      </c>
      <c r="C76" s="4" t="s">
        <v>35</v>
      </c>
      <c r="D76" s="4" t="s">
        <v>40</v>
      </c>
      <c r="E76" s="112"/>
      <c r="F76" s="4"/>
      <c r="G76" s="3">
        <f>SUM(G77)</f>
        <v>1664.3</v>
      </c>
      <c r="H76" s="3">
        <f>SUM(H77)</f>
        <v>1687.6000000000001</v>
      </c>
      <c r="I76" s="3">
        <f>SUM(I77)</f>
        <v>1714.4999999999998</v>
      </c>
    </row>
    <row r="77" spans="1:9" s="69" customFormat="1" ht="19.5" customHeight="1">
      <c r="A77" s="70"/>
      <c r="B77" s="142" t="s">
        <v>99</v>
      </c>
      <c r="C77" s="1" t="s">
        <v>35</v>
      </c>
      <c r="D77" s="1" t="s">
        <v>40</v>
      </c>
      <c r="E77" s="113" t="s">
        <v>270</v>
      </c>
      <c r="F77" s="1"/>
      <c r="G77" s="2">
        <f>SUM(G78+G81+G84)</f>
        <v>1664.3</v>
      </c>
      <c r="H77" s="2">
        <f>SUM(H78+H81+H84)</f>
        <v>1687.6000000000001</v>
      </c>
      <c r="I77" s="2">
        <f>SUM(I78+I81+I84)</f>
        <v>1714.4999999999998</v>
      </c>
    </row>
    <row r="78" spans="1:9" ht="69.75" customHeight="1">
      <c r="A78" s="17"/>
      <c r="B78" s="10" t="s">
        <v>140</v>
      </c>
      <c r="C78" s="1" t="s">
        <v>35</v>
      </c>
      <c r="D78" s="1" t="s">
        <v>40</v>
      </c>
      <c r="E78" s="113" t="s">
        <v>271</v>
      </c>
      <c r="F78" s="1"/>
      <c r="G78" s="2">
        <f>SUM(G79)</f>
        <v>719.1</v>
      </c>
      <c r="H78" s="2">
        <f>SUM(H79)</f>
        <v>729.2</v>
      </c>
      <c r="I78" s="2">
        <f>SUM(I79)</f>
        <v>740.8</v>
      </c>
    </row>
    <row r="79" spans="1:9" ht="83.25" customHeight="1">
      <c r="A79" s="6"/>
      <c r="B79" s="9" t="s">
        <v>141</v>
      </c>
      <c r="C79" s="1" t="s">
        <v>35</v>
      </c>
      <c r="D79" s="1" t="s">
        <v>40</v>
      </c>
      <c r="E79" s="113" t="s">
        <v>272</v>
      </c>
      <c r="F79" s="1"/>
      <c r="G79" s="2">
        <f>SUM(G80)</f>
        <v>719.1</v>
      </c>
      <c r="H79" s="2">
        <f>SUM(H80)</f>
        <v>729.2</v>
      </c>
      <c r="I79" s="2">
        <f>SUM(I80)</f>
        <v>740.8</v>
      </c>
    </row>
    <row r="80" spans="1:9" ht="39" customHeight="1">
      <c r="A80" s="6"/>
      <c r="B80" s="9" t="s">
        <v>94</v>
      </c>
      <c r="C80" s="1" t="s">
        <v>35</v>
      </c>
      <c r="D80" s="1" t="s">
        <v>40</v>
      </c>
      <c r="E80" s="113" t="s">
        <v>272</v>
      </c>
      <c r="F80" s="1" t="s">
        <v>95</v>
      </c>
      <c r="G80" s="2">
        <v>719.1</v>
      </c>
      <c r="H80" s="2">
        <v>729.2</v>
      </c>
      <c r="I80" s="2">
        <v>740.8</v>
      </c>
    </row>
    <row r="81" spans="1:9" ht="64.5" customHeight="1">
      <c r="A81" s="6"/>
      <c r="B81" s="10" t="s">
        <v>143</v>
      </c>
      <c r="C81" s="1" t="s">
        <v>35</v>
      </c>
      <c r="D81" s="1" t="s">
        <v>40</v>
      </c>
      <c r="E81" s="113" t="s">
        <v>275</v>
      </c>
      <c r="F81" s="1"/>
      <c r="G81" s="2">
        <f>SUM(G82)</f>
        <v>542</v>
      </c>
      <c r="H81" s="2">
        <f>SUM(H82)</f>
        <v>549.6</v>
      </c>
      <c r="I81" s="2">
        <f>SUM(I82)</f>
        <v>558.4</v>
      </c>
    </row>
    <row r="82" spans="1:9" ht="83.25" customHeight="1">
      <c r="A82" s="6"/>
      <c r="B82" s="9" t="s">
        <v>144</v>
      </c>
      <c r="C82" s="1" t="s">
        <v>35</v>
      </c>
      <c r="D82" s="1" t="s">
        <v>40</v>
      </c>
      <c r="E82" s="113" t="s">
        <v>276</v>
      </c>
      <c r="F82" s="1"/>
      <c r="G82" s="2">
        <f>SUM(G83)</f>
        <v>542</v>
      </c>
      <c r="H82" s="2">
        <f>SUM(H83)</f>
        <v>549.6</v>
      </c>
      <c r="I82" s="2">
        <f>SUM(I83)</f>
        <v>558.4</v>
      </c>
    </row>
    <row r="83" spans="1:9" ht="45" customHeight="1">
      <c r="A83" s="6"/>
      <c r="B83" s="9" t="s">
        <v>94</v>
      </c>
      <c r="C83" s="1" t="s">
        <v>35</v>
      </c>
      <c r="D83" s="1" t="s">
        <v>40</v>
      </c>
      <c r="E83" s="113" t="s">
        <v>276</v>
      </c>
      <c r="F83" s="1" t="s">
        <v>95</v>
      </c>
      <c r="G83" s="2">
        <v>542</v>
      </c>
      <c r="H83" s="2">
        <v>549.6</v>
      </c>
      <c r="I83" s="2">
        <v>558.4</v>
      </c>
    </row>
    <row r="84" spans="1:9" ht="85.5" customHeight="1">
      <c r="A84" s="6"/>
      <c r="B84" s="10" t="s">
        <v>145</v>
      </c>
      <c r="C84" s="1" t="s">
        <v>35</v>
      </c>
      <c r="D84" s="1" t="s">
        <v>40</v>
      </c>
      <c r="E84" s="113" t="s">
        <v>277</v>
      </c>
      <c r="F84" s="1"/>
      <c r="G84" s="2">
        <f>SUM(G85)</f>
        <v>403.2</v>
      </c>
      <c r="H84" s="2">
        <f>SUM(H85)</f>
        <v>408.8</v>
      </c>
      <c r="I84" s="2">
        <f>SUM(I85)</f>
        <v>415.3</v>
      </c>
    </row>
    <row r="85" spans="1:9" ht="111" customHeight="1">
      <c r="A85" s="6"/>
      <c r="B85" s="9" t="s">
        <v>146</v>
      </c>
      <c r="C85" s="1" t="s">
        <v>35</v>
      </c>
      <c r="D85" s="1" t="s">
        <v>40</v>
      </c>
      <c r="E85" s="113" t="s">
        <v>278</v>
      </c>
      <c r="F85" s="1"/>
      <c r="G85" s="2">
        <f>SUM(G86)</f>
        <v>403.2</v>
      </c>
      <c r="H85" s="2">
        <f>SUM(H86)</f>
        <v>408.8</v>
      </c>
      <c r="I85" s="2">
        <f>SUM(I86)</f>
        <v>415.3</v>
      </c>
    </row>
    <row r="86" spans="1:9" ht="45" customHeight="1">
      <c r="A86" s="6"/>
      <c r="B86" s="9" t="s">
        <v>94</v>
      </c>
      <c r="C86" s="1" t="s">
        <v>35</v>
      </c>
      <c r="D86" s="1" t="s">
        <v>40</v>
      </c>
      <c r="E86" s="113" t="s">
        <v>278</v>
      </c>
      <c r="F86" s="1" t="s">
        <v>95</v>
      </c>
      <c r="G86" s="2">
        <v>403.2</v>
      </c>
      <c r="H86" s="2">
        <v>408.8</v>
      </c>
      <c r="I86" s="2">
        <v>415.3</v>
      </c>
    </row>
    <row r="87" spans="1:9" s="25" customFormat="1" ht="48" customHeight="1">
      <c r="A87" s="8"/>
      <c r="B87" s="41" t="s">
        <v>20</v>
      </c>
      <c r="C87" s="4" t="s">
        <v>35</v>
      </c>
      <c r="D87" s="4" t="s">
        <v>42</v>
      </c>
      <c r="E87" s="112"/>
      <c r="F87" s="71"/>
      <c r="G87" s="3">
        <f>SUM(G88)</f>
        <v>136.5</v>
      </c>
      <c r="H87" s="3">
        <f aca="true" t="shared" si="7" ref="H87:I90">SUM(H88)</f>
        <v>138.4</v>
      </c>
      <c r="I87" s="3">
        <f t="shared" si="7"/>
        <v>140.6</v>
      </c>
    </row>
    <row r="88" spans="1:9" s="25" customFormat="1" ht="34.5" customHeight="1">
      <c r="A88" s="8"/>
      <c r="B88" s="9" t="s">
        <v>91</v>
      </c>
      <c r="C88" s="1" t="s">
        <v>35</v>
      </c>
      <c r="D88" s="1" t="s">
        <v>42</v>
      </c>
      <c r="E88" s="113" t="s">
        <v>336</v>
      </c>
      <c r="F88" s="71"/>
      <c r="G88" s="2">
        <f>SUM(G89)</f>
        <v>136.5</v>
      </c>
      <c r="H88" s="2">
        <f t="shared" si="7"/>
        <v>138.4</v>
      </c>
      <c r="I88" s="2">
        <f t="shared" si="7"/>
        <v>140.6</v>
      </c>
    </row>
    <row r="89" spans="1:9" ht="43.5" customHeight="1">
      <c r="A89" s="17"/>
      <c r="B89" s="9" t="s">
        <v>102</v>
      </c>
      <c r="C89" s="1" t="s">
        <v>35</v>
      </c>
      <c r="D89" s="1" t="s">
        <v>42</v>
      </c>
      <c r="E89" s="113" t="s">
        <v>337</v>
      </c>
      <c r="F89" s="1"/>
      <c r="G89" s="2">
        <f>SUM(G90)</f>
        <v>136.5</v>
      </c>
      <c r="H89" s="2">
        <f t="shared" si="7"/>
        <v>138.4</v>
      </c>
      <c r="I89" s="2">
        <f t="shared" si="7"/>
        <v>140.6</v>
      </c>
    </row>
    <row r="90" spans="1:9" ht="33.75" customHeight="1">
      <c r="A90" s="17"/>
      <c r="B90" s="10" t="s">
        <v>98</v>
      </c>
      <c r="C90" s="1" t="s">
        <v>35</v>
      </c>
      <c r="D90" s="1" t="s">
        <v>42</v>
      </c>
      <c r="E90" s="113" t="s">
        <v>342</v>
      </c>
      <c r="F90" s="1"/>
      <c r="G90" s="2">
        <f>SUM(G91)</f>
        <v>136.5</v>
      </c>
      <c r="H90" s="2">
        <f t="shared" si="7"/>
        <v>138.4</v>
      </c>
      <c r="I90" s="2">
        <f t="shared" si="7"/>
        <v>140.6</v>
      </c>
    </row>
    <row r="91" spans="1:9" ht="45" customHeight="1">
      <c r="A91" s="17"/>
      <c r="B91" s="9" t="s">
        <v>94</v>
      </c>
      <c r="C91" s="1" t="s">
        <v>35</v>
      </c>
      <c r="D91" s="1" t="s">
        <v>42</v>
      </c>
      <c r="E91" s="113" t="s">
        <v>342</v>
      </c>
      <c r="F91" s="1" t="s">
        <v>95</v>
      </c>
      <c r="G91" s="2">
        <v>136.5</v>
      </c>
      <c r="H91" s="2">
        <v>138.4</v>
      </c>
      <c r="I91" s="2">
        <v>140.6</v>
      </c>
    </row>
    <row r="92" spans="1:9" s="7" customFormat="1" ht="19.5" customHeight="1">
      <c r="A92" s="8"/>
      <c r="B92" s="41" t="s">
        <v>7</v>
      </c>
      <c r="C92" s="4" t="s">
        <v>36</v>
      </c>
      <c r="D92" s="4" t="s">
        <v>34</v>
      </c>
      <c r="E92" s="112"/>
      <c r="F92" s="4"/>
      <c r="G92" s="3">
        <f>SUM(G93+G125)</f>
        <v>29590</v>
      </c>
      <c r="H92" s="3">
        <f>SUM(H93+H125)</f>
        <v>19080.999999999996</v>
      </c>
      <c r="I92" s="3">
        <f>SUM(I93+I125)</f>
        <v>19582.499999999996</v>
      </c>
    </row>
    <row r="93" spans="1:9" s="22" customFormat="1" ht="19.5" customHeight="1">
      <c r="A93" s="12"/>
      <c r="B93" s="41" t="s">
        <v>71</v>
      </c>
      <c r="C93" s="4" t="s">
        <v>36</v>
      </c>
      <c r="D93" s="4" t="s">
        <v>40</v>
      </c>
      <c r="E93" s="112"/>
      <c r="F93" s="4"/>
      <c r="G93" s="3">
        <f>SUM(G94+G98+G105)</f>
        <v>29190</v>
      </c>
      <c r="H93" s="3">
        <f>SUM(H94+H98+H105)</f>
        <v>18675.399999999998</v>
      </c>
      <c r="I93" s="3">
        <f>SUM(I94+I98+I105)</f>
        <v>19170.399999999998</v>
      </c>
    </row>
    <row r="94" spans="1:9" s="69" customFormat="1" ht="19.5" customHeight="1">
      <c r="A94" s="70"/>
      <c r="B94" s="142" t="s">
        <v>99</v>
      </c>
      <c r="C94" s="1" t="s">
        <v>36</v>
      </c>
      <c r="D94" s="1" t="s">
        <v>40</v>
      </c>
      <c r="E94" s="113" t="s">
        <v>270</v>
      </c>
      <c r="F94" s="1"/>
      <c r="G94" s="2">
        <f>SUM(G95)</f>
        <v>450</v>
      </c>
      <c r="H94" s="2">
        <f aca="true" t="shared" si="8" ref="H94:I96">SUM(H95)</f>
        <v>456.3</v>
      </c>
      <c r="I94" s="2">
        <f t="shared" si="8"/>
        <v>463.6</v>
      </c>
    </row>
    <row r="95" spans="1:9" ht="80.25" customHeight="1">
      <c r="A95" s="6"/>
      <c r="B95" s="10" t="s">
        <v>142</v>
      </c>
      <c r="C95" s="1" t="s">
        <v>36</v>
      </c>
      <c r="D95" s="1" t="s">
        <v>40</v>
      </c>
      <c r="E95" s="113" t="s">
        <v>273</v>
      </c>
      <c r="F95" s="1"/>
      <c r="G95" s="2">
        <f>SUM(G96)</f>
        <v>450</v>
      </c>
      <c r="H95" s="2">
        <f t="shared" si="8"/>
        <v>456.3</v>
      </c>
      <c r="I95" s="2">
        <f t="shared" si="8"/>
        <v>463.6</v>
      </c>
    </row>
    <row r="96" spans="1:9" ht="109.5" customHeight="1">
      <c r="A96" s="6"/>
      <c r="B96" s="9" t="s">
        <v>200</v>
      </c>
      <c r="C96" s="1" t="s">
        <v>36</v>
      </c>
      <c r="D96" s="1" t="s">
        <v>40</v>
      </c>
      <c r="E96" s="113" t="s">
        <v>274</v>
      </c>
      <c r="F96" s="1"/>
      <c r="G96" s="2">
        <f>SUM(G97)</f>
        <v>450</v>
      </c>
      <c r="H96" s="2">
        <f t="shared" si="8"/>
        <v>456.3</v>
      </c>
      <c r="I96" s="2">
        <f t="shared" si="8"/>
        <v>463.6</v>
      </c>
    </row>
    <row r="97" spans="1:9" ht="49.5" customHeight="1">
      <c r="A97" s="6"/>
      <c r="B97" s="9" t="s">
        <v>94</v>
      </c>
      <c r="C97" s="1" t="s">
        <v>36</v>
      </c>
      <c r="D97" s="1" t="s">
        <v>40</v>
      </c>
      <c r="E97" s="113" t="s">
        <v>274</v>
      </c>
      <c r="F97" s="1" t="s">
        <v>95</v>
      </c>
      <c r="G97" s="2">
        <v>450</v>
      </c>
      <c r="H97" s="2">
        <v>456.3</v>
      </c>
      <c r="I97" s="2">
        <v>463.6</v>
      </c>
    </row>
    <row r="98" spans="1:9" s="7" customFormat="1" ht="72" customHeight="1">
      <c r="A98" s="8"/>
      <c r="B98" s="10" t="s">
        <v>103</v>
      </c>
      <c r="C98" s="1" t="s">
        <v>36</v>
      </c>
      <c r="D98" s="1" t="s">
        <v>40</v>
      </c>
      <c r="E98" s="113" t="s">
        <v>279</v>
      </c>
      <c r="F98" s="1"/>
      <c r="G98" s="2">
        <f>SUM(G99)</f>
        <v>60</v>
      </c>
      <c r="H98" s="2">
        <f>SUM(H99)</f>
        <v>60</v>
      </c>
      <c r="I98" s="2">
        <f>SUM(I99)</f>
        <v>60</v>
      </c>
    </row>
    <row r="99" spans="1:9" s="7" customFormat="1" ht="47.25" customHeight="1">
      <c r="A99" s="8"/>
      <c r="B99" s="9" t="s">
        <v>72</v>
      </c>
      <c r="C99" s="1" t="s">
        <v>36</v>
      </c>
      <c r="D99" s="1" t="s">
        <v>40</v>
      </c>
      <c r="E99" s="113" t="s">
        <v>280</v>
      </c>
      <c r="F99" s="1"/>
      <c r="G99" s="2">
        <f>SUM(G100+G102)</f>
        <v>60</v>
      </c>
      <c r="H99" s="2">
        <f>SUM(H100+H102)</f>
        <v>60</v>
      </c>
      <c r="I99" s="2">
        <f>SUM(I100+I102)</f>
        <v>60</v>
      </c>
    </row>
    <row r="100" spans="1:9" s="7" customFormat="1" ht="144" customHeight="1" hidden="1">
      <c r="A100" s="8"/>
      <c r="B100" s="23" t="s">
        <v>208</v>
      </c>
      <c r="C100" s="1" t="s">
        <v>36</v>
      </c>
      <c r="D100" s="1" t="s">
        <v>40</v>
      </c>
      <c r="E100" s="113" t="s">
        <v>281</v>
      </c>
      <c r="F100" s="1"/>
      <c r="G100" s="2">
        <f>SUM(G101)</f>
        <v>0</v>
      </c>
      <c r="H100" s="2">
        <f>SUM(H101)</f>
        <v>0</v>
      </c>
      <c r="I100" s="2">
        <f>SUM(I101)</f>
        <v>0</v>
      </c>
    </row>
    <row r="101" spans="1:9" s="7" customFormat="1" ht="36.75" customHeight="1" hidden="1">
      <c r="A101" s="8"/>
      <c r="B101" s="9" t="s">
        <v>94</v>
      </c>
      <c r="C101" s="1" t="s">
        <v>36</v>
      </c>
      <c r="D101" s="1" t="s">
        <v>40</v>
      </c>
      <c r="E101" s="113" t="s">
        <v>281</v>
      </c>
      <c r="F101" s="1" t="s">
        <v>95</v>
      </c>
      <c r="G101" s="2"/>
      <c r="H101" s="2"/>
      <c r="I101" s="2"/>
    </row>
    <row r="102" spans="1:9" s="7" customFormat="1" ht="54" customHeight="1">
      <c r="A102" s="8"/>
      <c r="B102" s="9" t="s">
        <v>54</v>
      </c>
      <c r="C102" s="1" t="s">
        <v>36</v>
      </c>
      <c r="D102" s="1" t="s">
        <v>40</v>
      </c>
      <c r="E102" s="113" t="s">
        <v>282</v>
      </c>
      <c r="F102" s="38"/>
      <c r="G102" s="2">
        <f>SUM(G103)</f>
        <v>60</v>
      </c>
      <c r="H102" s="2">
        <f>SUM(H103)</f>
        <v>60</v>
      </c>
      <c r="I102" s="2">
        <f>SUM(I103)</f>
        <v>60</v>
      </c>
    </row>
    <row r="103" spans="1:9" s="7" customFormat="1" ht="114.75" customHeight="1">
      <c r="A103" s="8"/>
      <c r="B103" s="23" t="s">
        <v>85</v>
      </c>
      <c r="C103" s="1" t="s">
        <v>36</v>
      </c>
      <c r="D103" s="1" t="s">
        <v>40</v>
      </c>
      <c r="E103" s="113" t="s">
        <v>283</v>
      </c>
      <c r="F103" s="38"/>
      <c r="G103" s="2">
        <f>SUM(G104)</f>
        <v>60</v>
      </c>
      <c r="H103" s="2">
        <f>SUM(H104)</f>
        <v>60</v>
      </c>
      <c r="I103" s="2">
        <f>SUM(I104)</f>
        <v>60</v>
      </c>
    </row>
    <row r="104" spans="1:9" s="7" customFormat="1" ht="39.75" customHeight="1">
      <c r="A104" s="8"/>
      <c r="B104" s="9" t="s">
        <v>94</v>
      </c>
      <c r="C104" s="1" t="s">
        <v>36</v>
      </c>
      <c r="D104" s="1" t="s">
        <v>40</v>
      </c>
      <c r="E104" s="113" t="s">
        <v>283</v>
      </c>
      <c r="F104" s="38">
        <v>240</v>
      </c>
      <c r="G104" s="2">
        <v>60</v>
      </c>
      <c r="H104" s="2">
        <v>60</v>
      </c>
      <c r="I104" s="2">
        <v>60</v>
      </c>
    </row>
    <row r="105" spans="1:9" s="22" customFormat="1" ht="84.75" customHeight="1">
      <c r="A105" s="12"/>
      <c r="B105" s="10" t="s">
        <v>216</v>
      </c>
      <c r="C105" s="1" t="s">
        <v>36</v>
      </c>
      <c r="D105" s="1" t="s">
        <v>40</v>
      </c>
      <c r="E105" s="113" t="s">
        <v>300</v>
      </c>
      <c r="F105" s="1"/>
      <c r="G105" s="2">
        <f>SUM(G106+G120)</f>
        <v>28680</v>
      </c>
      <c r="H105" s="2">
        <f>SUM(H106+H120)</f>
        <v>18159.1</v>
      </c>
      <c r="I105" s="2">
        <f>SUM(I106+I120)</f>
        <v>18646.8</v>
      </c>
    </row>
    <row r="106" spans="1:9" s="7" customFormat="1" ht="165" customHeight="1">
      <c r="A106" s="8"/>
      <c r="B106" s="9" t="s">
        <v>214</v>
      </c>
      <c r="C106" s="1" t="s">
        <v>36</v>
      </c>
      <c r="D106" s="1" t="s">
        <v>40</v>
      </c>
      <c r="E106" s="113" t="s">
        <v>301</v>
      </c>
      <c r="F106" s="1"/>
      <c r="G106" s="2">
        <f>SUM(G107+G109+G111+G113+G116+G118)</f>
        <v>28680</v>
      </c>
      <c r="H106" s="2">
        <f>SUM(H107+H109+H111+H113+H116+H118)</f>
        <v>18159.1</v>
      </c>
      <c r="I106" s="2">
        <f>SUM(I107+I109+I111+I113+I116+I118)</f>
        <v>18646.8</v>
      </c>
    </row>
    <row r="107" spans="1:9" s="7" customFormat="1" ht="123" customHeight="1">
      <c r="A107" s="8"/>
      <c r="B107" s="10" t="s">
        <v>217</v>
      </c>
      <c r="C107" s="1" t="s">
        <v>36</v>
      </c>
      <c r="D107" s="1" t="s">
        <v>40</v>
      </c>
      <c r="E107" s="113" t="s">
        <v>302</v>
      </c>
      <c r="F107" s="1"/>
      <c r="G107" s="2">
        <f>SUM(G108)</f>
        <v>27930</v>
      </c>
      <c r="H107" s="2">
        <f>SUM(H108)</f>
        <v>17409.1</v>
      </c>
      <c r="I107" s="2">
        <f>SUM(I108)</f>
        <v>17896.8</v>
      </c>
    </row>
    <row r="108" spans="1:9" s="7" customFormat="1" ht="38.25" customHeight="1">
      <c r="A108" s="8"/>
      <c r="B108" s="9" t="s">
        <v>94</v>
      </c>
      <c r="C108" s="1" t="s">
        <v>36</v>
      </c>
      <c r="D108" s="1" t="s">
        <v>40</v>
      </c>
      <c r="E108" s="113" t="s">
        <v>302</v>
      </c>
      <c r="F108" s="1" t="s">
        <v>95</v>
      </c>
      <c r="G108" s="2">
        <v>27930</v>
      </c>
      <c r="H108" s="2">
        <v>17409.1</v>
      </c>
      <c r="I108" s="2">
        <v>17896.8</v>
      </c>
    </row>
    <row r="109" spans="1:9" s="7" customFormat="1" ht="38.25" customHeight="1">
      <c r="A109" s="8"/>
      <c r="B109" s="9" t="s">
        <v>362</v>
      </c>
      <c r="C109" s="1" t="s">
        <v>36</v>
      </c>
      <c r="D109" s="1" t="s">
        <v>40</v>
      </c>
      <c r="E109" s="113" t="s">
        <v>363</v>
      </c>
      <c r="F109" s="1"/>
      <c r="G109" s="2">
        <f>SUM(G110)</f>
        <v>750</v>
      </c>
      <c r="H109" s="2">
        <f>SUM(H110)</f>
        <v>750</v>
      </c>
      <c r="I109" s="2">
        <f>SUM(I110)</f>
        <v>750</v>
      </c>
    </row>
    <row r="110" spans="1:9" s="7" customFormat="1" ht="42" customHeight="1">
      <c r="A110" s="8"/>
      <c r="B110" s="9" t="s">
        <v>94</v>
      </c>
      <c r="C110" s="1" t="s">
        <v>36</v>
      </c>
      <c r="D110" s="1" t="s">
        <v>40</v>
      </c>
      <c r="E110" s="113" t="s">
        <v>363</v>
      </c>
      <c r="F110" s="1" t="s">
        <v>95</v>
      </c>
      <c r="G110" s="2">
        <v>750</v>
      </c>
      <c r="H110" s="2">
        <v>750</v>
      </c>
      <c r="I110" s="2">
        <v>750</v>
      </c>
    </row>
    <row r="111" spans="1:9" s="7" customFormat="1" ht="143.25" customHeight="1" hidden="1">
      <c r="A111" s="8"/>
      <c r="B111" s="23" t="s">
        <v>88</v>
      </c>
      <c r="C111" s="1" t="s">
        <v>36</v>
      </c>
      <c r="D111" s="1" t="s">
        <v>40</v>
      </c>
      <c r="E111" s="113" t="s">
        <v>303</v>
      </c>
      <c r="F111" s="1"/>
      <c r="G111" s="2">
        <f>G112</f>
        <v>0</v>
      </c>
      <c r="H111" s="2">
        <f>H112</f>
        <v>0</v>
      </c>
      <c r="I111" s="2">
        <f>I112</f>
        <v>0</v>
      </c>
    </row>
    <row r="112" spans="1:9" s="7" customFormat="1" ht="39" customHeight="1" hidden="1">
      <c r="A112" s="8"/>
      <c r="B112" s="9" t="s">
        <v>94</v>
      </c>
      <c r="C112" s="1" t="s">
        <v>36</v>
      </c>
      <c r="D112" s="1" t="s">
        <v>40</v>
      </c>
      <c r="E112" s="113" t="s">
        <v>303</v>
      </c>
      <c r="F112" s="1" t="s">
        <v>95</v>
      </c>
      <c r="G112" s="2"/>
      <c r="H112" s="2"/>
      <c r="I112" s="2"/>
    </row>
    <row r="113" spans="1:9" s="7" customFormat="1" ht="118.5" customHeight="1" hidden="1">
      <c r="A113" s="8"/>
      <c r="B113" s="10" t="s">
        <v>89</v>
      </c>
      <c r="C113" s="1" t="s">
        <v>36</v>
      </c>
      <c r="D113" s="1" t="s">
        <v>40</v>
      </c>
      <c r="E113" s="113" t="s">
        <v>304</v>
      </c>
      <c r="F113" s="1"/>
      <c r="G113" s="2">
        <f>G114</f>
        <v>0</v>
      </c>
      <c r="H113" s="2">
        <f>H114</f>
        <v>0</v>
      </c>
      <c r="I113" s="2">
        <f>I114</f>
        <v>0</v>
      </c>
    </row>
    <row r="114" spans="1:9" s="7" customFormat="1" ht="38.25" customHeight="1" hidden="1">
      <c r="A114" s="8"/>
      <c r="B114" s="9" t="s">
        <v>94</v>
      </c>
      <c r="C114" s="1" t="s">
        <v>36</v>
      </c>
      <c r="D114" s="1" t="s">
        <v>40</v>
      </c>
      <c r="E114" s="113" t="s">
        <v>304</v>
      </c>
      <c r="F114" s="1" t="s">
        <v>95</v>
      </c>
      <c r="G114" s="2"/>
      <c r="H114" s="2"/>
      <c r="I114" s="2"/>
    </row>
    <row r="115" spans="1:9" s="7" customFormat="1" ht="50.25" customHeight="1" hidden="1">
      <c r="A115" s="8"/>
      <c r="B115" s="9" t="s">
        <v>54</v>
      </c>
      <c r="C115" s="1" t="s">
        <v>36</v>
      </c>
      <c r="D115" s="1" t="s">
        <v>40</v>
      </c>
      <c r="E115" s="113" t="s">
        <v>352</v>
      </c>
      <c r="F115" s="1"/>
      <c r="G115" s="2">
        <f>G116+G118</f>
        <v>0</v>
      </c>
      <c r="H115" s="2">
        <f>H116+H118</f>
        <v>0</v>
      </c>
      <c r="I115" s="2">
        <f>I116+I118</f>
        <v>0</v>
      </c>
    </row>
    <row r="116" spans="1:9" s="7" customFormat="1" ht="149.25" customHeight="1" hidden="1">
      <c r="A116" s="8"/>
      <c r="B116" s="39" t="s">
        <v>213</v>
      </c>
      <c r="C116" s="1" t="s">
        <v>36</v>
      </c>
      <c r="D116" s="1" t="s">
        <v>40</v>
      </c>
      <c r="E116" s="113" t="s">
        <v>305</v>
      </c>
      <c r="F116" s="1"/>
      <c r="G116" s="2">
        <f>G117</f>
        <v>0</v>
      </c>
      <c r="H116" s="2">
        <f>H117</f>
        <v>0</v>
      </c>
      <c r="I116" s="2">
        <f>I117</f>
        <v>0</v>
      </c>
    </row>
    <row r="117" spans="1:9" s="7" customFormat="1" ht="35.25" customHeight="1" hidden="1">
      <c r="A117" s="8"/>
      <c r="B117" s="9" t="s">
        <v>94</v>
      </c>
      <c r="C117" s="1" t="s">
        <v>36</v>
      </c>
      <c r="D117" s="1" t="s">
        <v>40</v>
      </c>
      <c r="E117" s="113" t="s">
        <v>305</v>
      </c>
      <c r="F117" s="1" t="s">
        <v>95</v>
      </c>
      <c r="G117" s="2"/>
      <c r="H117" s="2"/>
      <c r="I117" s="2"/>
    </row>
    <row r="118" spans="1:9" s="7" customFormat="1" ht="114" customHeight="1" hidden="1">
      <c r="A118" s="8"/>
      <c r="B118" s="10" t="s">
        <v>215</v>
      </c>
      <c r="C118" s="1" t="s">
        <v>36</v>
      </c>
      <c r="D118" s="1" t="s">
        <v>40</v>
      </c>
      <c r="E118" s="113" t="s">
        <v>306</v>
      </c>
      <c r="F118" s="1"/>
      <c r="G118" s="2">
        <f>SUM(G119)</f>
        <v>0</v>
      </c>
      <c r="H118" s="2">
        <f>SUM(H119)</f>
        <v>0</v>
      </c>
      <c r="I118" s="2">
        <f>SUM(I119)</f>
        <v>0</v>
      </c>
    </row>
    <row r="119" spans="1:9" s="7" customFormat="1" ht="32.25" customHeight="1" hidden="1">
      <c r="A119" s="8"/>
      <c r="B119" s="9" t="s">
        <v>94</v>
      </c>
      <c r="C119" s="1" t="s">
        <v>36</v>
      </c>
      <c r="D119" s="1" t="s">
        <v>40</v>
      </c>
      <c r="E119" s="113" t="s">
        <v>306</v>
      </c>
      <c r="F119" s="1" t="s">
        <v>95</v>
      </c>
      <c r="G119" s="2"/>
      <c r="H119" s="2"/>
      <c r="I119" s="2"/>
    </row>
    <row r="120" spans="1:9" s="7" customFormat="1" ht="117" customHeight="1" hidden="1">
      <c r="A120" s="8"/>
      <c r="B120" s="9" t="s">
        <v>219</v>
      </c>
      <c r="C120" s="1" t="s">
        <v>36</v>
      </c>
      <c r="D120" s="1" t="s">
        <v>40</v>
      </c>
      <c r="E120" s="113" t="s">
        <v>307</v>
      </c>
      <c r="F120" s="1"/>
      <c r="G120" s="2">
        <f>SUM(G121+G123)</f>
        <v>0</v>
      </c>
      <c r="H120" s="2">
        <f>SUM(H121+H123)</f>
        <v>0</v>
      </c>
      <c r="I120" s="2">
        <f>SUM(I121+I123)</f>
        <v>0</v>
      </c>
    </row>
    <row r="121" spans="1:9" s="7" customFormat="1" ht="132.75" customHeight="1" hidden="1">
      <c r="A121" s="8"/>
      <c r="B121" s="60" t="s">
        <v>218</v>
      </c>
      <c r="C121" s="1" t="s">
        <v>36</v>
      </c>
      <c r="D121" s="1" t="s">
        <v>40</v>
      </c>
      <c r="E121" s="113" t="s">
        <v>308</v>
      </c>
      <c r="F121" s="1"/>
      <c r="G121" s="2">
        <f>SUM(G122)</f>
        <v>0</v>
      </c>
      <c r="H121" s="2">
        <f>SUM(H122)</f>
        <v>0</v>
      </c>
      <c r="I121" s="2">
        <f>SUM(I122)</f>
        <v>0</v>
      </c>
    </row>
    <row r="122" spans="1:9" s="7" customFormat="1" ht="24" customHeight="1" hidden="1">
      <c r="A122" s="8"/>
      <c r="B122" s="9" t="s">
        <v>18</v>
      </c>
      <c r="C122" s="1" t="s">
        <v>36</v>
      </c>
      <c r="D122" s="1" t="s">
        <v>40</v>
      </c>
      <c r="E122" s="113" t="s">
        <v>308</v>
      </c>
      <c r="F122" s="1" t="s">
        <v>106</v>
      </c>
      <c r="G122" s="2"/>
      <c r="H122" s="2"/>
      <c r="I122" s="2"/>
    </row>
    <row r="123" spans="1:9" s="7" customFormat="1" ht="132.75" customHeight="1" hidden="1">
      <c r="A123" s="8"/>
      <c r="B123" s="60" t="s">
        <v>218</v>
      </c>
      <c r="C123" s="1" t="s">
        <v>36</v>
      </c>
      <c r="D123" s="1" t="s">
        <v>40</v>
      </c>
      <c r="E123" s="113" t="s">
        <v>309</v>
      </c>
      <c r="F123" s="1"/>
      <c r="G123" s="2">
        <f>SUM(G124)</f>
        <v>0</v>
      </c>
      <c r="H123" s="2">
        <f>SUM(H124)</f>
        <v>0</v>
      </c>
      <c r="I123" s="2">
        <f>SUM(I124)</f>
        <v>0</v>
      </c>
    </row>
    <row r="124" spans="1:9" s="7" customFormat="1" ht="0" customHeight="1" hidden="1">
      <c r="A124" s="8"/>
      <c r="B124" s="9" t="s">
        <v>18</v>
      </c>
      <c r="C124" s="1" t="s">
        <v>36</v>
      </c>
      <c r="D124" s="1" t="s">
        <v>40</v>
      </c>
      <c r="E124" s="113" t="s">
        <v>309</v>
      </c>
      <c r="F124" s="1" t="s">
        <v>106</v>
      </c>
      <c r="G124" s="2"/>
      <c r="H124" s="2"/>
      <c r="I124" s="2"/>
    </row>
    <row r="125" spans="1:9" s="7" customFormat="1" ht="36" customHeight="1">
      <c r="A125" s="8"/>
      <c r="B125" s="41" t="s">
        <v>59</v>
      </c>
      <c r="C125" s="4" t="s">
        <v>36</v>
      </c>
      <c r="D125" s="4" t="s">
        <v>43</v>
      </c>
      <c r="E125" s="112"/>
      <c r="F125" s="4"/>
      <c r="G125" s="3">
        <f>SUM(G126)</f>
        <v>400</v>
      </c>
      <c r="H125" s="3">
        <f aca="true" t="shared" si="9" ref="H125:I128">SUM(H126)</f>
        <v>405.6</v>
      </c>
      <c r="I125" s="3">
        <f t="shared" si="9"/>
        <v>412.1</v>
      </c>
    </row>
    <row r="126" spans="1:9" s="7" customFormat="1" ht="37.5" customHeight="1">
      <c r="A126" s="8"/>
      <c r="B126" s="9" t="s">
        <v>91</v>
      </c>
      <c r="C126" s="1" t="s">
        <v>36</v>
      </c>
      <c r="D126" s="1" t="s">
        <v>43</v>
      </c>
      <c r="E126" s="113" t="s">
        <v>336</v>
      </c>
      <c r="F126" s="1"/>
      <c r="G126" s="2">
        <f>SUM(G127)</f>
        <v>400</v>
      </c>
      <c r="H126" s="2">
        <f t="shared" si="9"/>
        <v>405.6</v>
      </c>
      <c r="I126" s="2">
        <f t="shared" si="9"/>
        <v>412.1</v>
      </c>
    </row>
    <row r="127" spans="1:9" s="7" customFormat="1" ht="51.75" customHeight="1">
      <c r="A127" s="8"/>
      <c r="B127" s="9" t="s">
        <v>102</v>
      </c>
      <c r="C127" s="1" t="s">
        <v>36</v>
      </c>
      <c r="D127" s="1" t="s">
        <v>43</v>
      </c>
      <c r="E127" s="113" t="s">
        <v>337</v>
      </c>
      <c r="F127" s="1"/>
      <c r="G127" s="2">
        <f>SUM(G128)</f>
        <v>400</v>
      </c>
      <c r="H127" s="2">
        <f t="shared" si="9"/>
        <v>405.6</v>
      </c>
      <c r="I127" s="2">
        <f t="shared" si="9"/>
        <v>412.1</v>
      </c>
    </row>
    <row r="128" spans="1:9" s="7" customFormat="1" ht="36.75" customHeight="1">
      <c r="A128" s="8"/>
      <c r="B128" s="10" t="s">
        <v>98</v>
      </c>
      <c r="C128" s="1" t="s">
        <v>36</v>
      </c>
      <c r="D128" s="1" t="s">
        <v>43</v>
      </c>
      <c r="E128" s="113" t="s">
        <v>342</v>
      </c>
      <c r="F128" s="1"/>
      <c r="G128" s="2">
        <f>SUM(G129)</f>
        <v>400</v>
      </c>
      <c r="H128" s="2">
        <f t="shared" si="9"/>
        <v>405.6</v>
      </c>
      <c r="I128" s="2">
        <f t="shared" si="9"/>
        <v>412.1</v>
      </c>
    </row>
    <row r="129" spans="1:9" s="7" customFormat="1" ht="43.5" customHeight="1">
      <c r="A129" s="8"/>
      <c r="B129" s="9" t="s">
        <v>94</v>
      </c>
      <c r="C129" s="1" t="s">
        <v>36</v>
      </c>
      <c r="D129" s="1" t="s">
        <v>43</v>
      </c>
      <c r="E129" s="113" t="s">
        <v>342</v>
      </c>
      <c r="F129" s="1" t="s">
        <v>95</v>
      </c>
      <c r="G129" s="2">
        <v>400</v>
      </c>
      <c r="H129" s="2">
        <v>405.6</v>
      </c>
      <c r="I129" s="2">
        <v>412.1</v>
      </c>
    </row>
    <row r="130" spans="1:9" s="7" customFormat="1" ht="19.5" customHeight="1">
      <c r="A130" s="8"/>
      <c r="B130" s="143" t="s">
        <v>2</v>
      </c>
      <c r="C130" s="4" t="s">
        <v>44</v>
      </c>
      <c r="D130" s="4" t="s">
        <v>34</v>
      </c>
      <c r="E130" s="112"/>
      <c r="F130" s="4"/>
      <c r="G130" s="3">
        <f>SUM(G131+G162+G177)</f>
        <v>34818</v>
      </c>
      <c r="H130" s="3">
        <f>SUM(H131+H162+H177)</f>
        <v>22237.6</v>
      </c>
      <c r="I130" s="3">
        <f>SUM(I131+I162+I177)</f>
        <v>22484.8</v>
      </c>
    </row>
    <row r="131" spans="1:9" s="7" customFormat="1" ht="19.5" customHeight="1">
      <c r="A131" s="8"/>
      <c r="B131" s="143" t="s">
        <v>11</v>
      </c>
      <c r="C131" s="4" t="s">
        <v>44</v>
      </c>
      <c r="D131" s="4" t="s">
        <v>33</v>
      </c>
      <c r="E131" s="112"/>
      <c r="F131" s="4"/>
      <c r="G131" s="3">
        <f>SUM(G132+G149)</f>
        <v>13474</v>
      </c>
      <c r="H131" s="3">
        <f>SUM(H132+H149)</f>
        <v>6484.8</v>
      </c>
      <c r="I131" s="3">
        <f>SUM(I132+I149)</f>
        <v>6497.4</v>
      </c>
    </row>
    <row r="132" spans="1:9" s="7" customFormat="1" ht="73.5" customHeight="1" hidden="1">
      <c r="A132" s="8"/>
      <c r="B132" s="10" t="s">
        <v>119</v>
      </c>
      <c r="C132" s="1" t="s">
        <v>44</v>
      </c>
      <c r="D132" s="1" t="s">
        <v>33</v>
      </c>
      <c r="E132" s="113" t="s">
        <v>244</v>
      </c>
      <c r="F132" s="1"/>
      <c r="G132" s="2">
        <f>SUM(G133+G137)</f>
        <v>3000</v>
      </c>
      <c r="H132" s="2">
        <f>SUM(H133+H137)</f>
        <v>0</v>
      </c>
      <c r="I132" s="2">
        <f>SUM(I133+I137)</f>
        <v>0</v>
      </c>
    </row>
    <row r="133" spans="1:9" s="7" customFormat="1" ht="117" customHeight="1" hidden="1">
      <c r="A133" s="8"/>
      <c r="B133" s="10" t="s">
        <v>133</v>
      </c>
      <c r="C133" s="1" t="s">
        <v>44</v>
      </c>
      <c r="D133" s="1" t="s">
        <v>33</v>
      </c>
      <c r="E133" s="113" t="s">
        <v>259</v>
      </c>
      <c r="F133" s="1"/>
      <c r="G133" s="2">
        <f>SUM(G134)</f>
        <v>3000</v>
      </c>
      <c r="H133" s="2">
        <f>SUM(H134)</f>
        <v>0</v>
      </c>
      <c r="I133" s="2">
        <f>SUM(I134)</f>
        <v>0</v>
      </c>
    </row>
    <row r="134" spans="1:9" s="7" customFormat="1" ht="50.25" customHeight="1" hidden="1">
      <c r="A134" s="8"/>
      <c r="B134" s="9" t="s">
        <v>54</v>
      </c>
      <c r="C134" s="1" t="s">
        <v>44</v>
      </c>
      <c r="D134" s="1" t="s">
        <v>33</v>
      </c>
      <c r="E134" s="113" t="s">
        <v>260</v>
      </c>
      <c r="F134" s="1"/>
      <c r="G134" s="2">
        <f>G135</f>
        <v>3000</v>
      </c>
      <c r="H134" s="2">
        <f>H135</f>
        <v>0</v>
      </c>
      <c r="I134" s="2">
        <f>I135</f>
        <v>0</v>
      </c>
    </row>
    <row r="135" spans="1:9" s="7" customFormat="1" ht="82.5" customHeight="1" hidden="1">
      <c r="A135" s="8"/>
      <c r="B135" s="9" t="s">
        <v>177</v>
      </c>
      <c r="C135" s="1" t="s">
        <v>44</v>
      </c>
      <c r="D135" s="1" t="s">
        <v>33</v>
      </c>
      <c r="E135" s="113" t="s">
        <v>261</v>
      </c>
      <c r="F135" s="1"/>
      <c r="G135" s="2">
        <f>G136</f>
        <v>3000</v>
      </c>
      <c r="H135" s="2">
        <f>H136</f>
        <v>0</v>
      </c>
      <c r="I135" s="2">
        <f>I136</f>
        <v>0</v>
      </c>
    </row>
    <row r="136" spans="1:9" s="7" customFormat="1" ht="24.75" customHeight="1" hidden="1">
      <c r="A136" s="8"/>
      <c r="B136" s="9" t="s">
        <v>124</v>
      </c>
      <c r="C136" s="1" t="s">
        <v>44</v>
      </c>
      <c r="D136" s="1" t="s">
        <v>33</v>
      </c>
      <c r="E136" s="113" t="s">
        <v>261</v>
      </c>
      <c r="F136" s="1" t="s">
        <v>106</v>
      </c>
      <c r="G136" s="2">
        <v>3000</v>
      </c>
      <c r="H136" s="2"/>
      <c r="I136" s="2"/>
    </row>
    <row r="137" spans="1:9" s="7" customFormat="1" ht="141.75" customHeight="1" hidden="1">
      <c r="A137" s="8"/>
      <c r="B137" s="10" t="s">
        <v>134</v>
      </c>
      <c r="C137" s="1" t="s">
        <v>44</v>
      </c>
      <c r="D137" s="1" t="s">
        <v>33</v>
      </c>
      <c r="E137" s="113" t="s">
        <v>249</v>
      </c>
      <c r="F137" s="1"/>
      <c r="G137" s="2">
        <f>SUM(G138+G140+G142+G144)</f>
        <v>0</v>
      </c>
      <c r="H137" s="2">
        <f>SUM(H138+H140+H142+H144)</f>
        <v>0</v>
      </c>
      <c r="I137" s="2">
        <f>SUM(I138+I140+I142+I144)</f>
        <v>0</v>
      </c>
    </row>
    <row r="138" spans="1:9" s="7" customFormat="1" ht="115.5" customHeight="1" hidden="1">
      <c r="A138" s="8"/>
      <c r="B138" s="80" t="s">
        <v>204</v>
      </c>
      <c r="C138" s="1" t="s">
        <v>44</v>
      </c>
      <c r="D138" s="1" t="s">
        <v>33</v>
      </c>
      <c r="E138" s="113" t="s">
        <v>250</v>
      </c>
      <c r="F138" s="1"/>
      <c r="G138" s="2">
        <f>SUM(G139)</f>
        <v>0</v>
      </c>
      <c r="H138" s="2">
        <f>SUM(H139)</f>
        <v>0</v>
      </c>
      <c r="I138" s="2">
        <f>SUM(I139)</f>
        <v>0</v>
      </c>
    </row>
    <row r="139" spans="1:9" s="7" customFormat="1" ht="27" customHeight="1" hidden="1">
      <c r="A139" s="8"/>
      <c r="B139" s="9" t="s">
        <v>124</v>
      </c>
      <c r="C139" s="1" t="s">
        <v>44</v>
      </c>
      <c r="D139" s="1" t="s">
        <v>33</v>
      </c>
      <c r="E139" s="113" t="s">
        <v>250</v>
      </c>
      <c r="F139" s="1" t="s">
        <v>106</v>
      </c>
      <c r="G139" s="2"/>
      <c r="H139" s="2"/>
      <c r="I139" s="2"/>
    </row>
    <row r="140" spans="1:9" s="7" customFormat="1" ht="131.25" customHeight="1" hidden="1">
      <c r="A140" s="8"/>
      <c r="B140" s="144" t="s">
        <v>174</v>
      </c>
      <c r="C140" s="1" t="s">
        <v>44</v>
      </c>
      <c r="D140" s="1" t="s">
        <v>33</v>
      </c>
      <c r="E140" s="113" t="s">
        <v>251</v>
      </c>
      <c r="F140" s="1"/>
      <c r="G140" s="2">
        <f>PRODUCT(G141)</f>
        <v>0</v>
      </c>
      <c r="H140" s="2">
        <f>PRODUCT(H141)</f>
        <v>0</v>
      </c>
      <c r="I140" s="2">
        <f>PRODUCT(I141)</f>
        <v>0</v>
      </c>
    </row>
    <row r="141" spans="1:9" s="7" customFormat="1" ht="23.25" customHeight="1" hidden="1">
      <c r="A141" s="8"/>
      <c r="B141" s="9" t="s">
        <v>124</v>
      </c>
      <c r="C141" s="1" t="s">
        <v>44</v>
      </c>
      <c r="D141" s="1" t="s">
        <v>33</v>
      </c>
      <c r="E141" s="113" t="s">
        <v>251</v>
      </c>
      <c r="F141" s="1" t="s">
        <v>106</v>
      </c>
      <c r="G141" s="2"/>
      <c r="H141" s="2"/>
      <c r="I141" s="2"/>
    </row>
    <row r="142" spans="1:9" s="7" customFormat="1" ht="124.5" customHeight="1" hidden="1">
      <c r="A142" s="8"/>
      <c r="B142" s="144" t="s">
        <v>173</v>
      </c>
      <c r="C142" s="1" t="s">
        <v>44</v>
      </c>
      <c r="D142" s="1" t="s">
        <v>33</v>
      </c>
      <c r="E142" s="113" t="s">
        <v>252</v>
      </c>
      <c r="F142" s="1"/>
      <c r="G142" s="2">
        <f>PRODUCT(G143)</f>
        <v>0</v>
      </c>
      <c r="H142" s="2">
        <f>PRODUCT(H143)</f>
        <v>0</v>
      </c>
      <c r="I142" s="2">
        <f>PRODUCT(I143)</f>
        <v>0</v>
      </c>
    </row>
    <row r="143" spans="1:9" s="7" customFormat="1" ht="19.5" customHeight="1" hidden="1">
      <c r="A143" s="8"/>
      <c r="B143" s="9" t="s">
        <v>124</v>
      </c>
      <c r="C143" s="1" t="s">
        <v>44</v>
      </c>
      <c r="D143" s="1" t="s">
        <v>33</v>
      </c>
      <c r="E143" s="113" t="s">
        <v>252</v>
      </c>
      <c r="F143" s="1" t="s">
        <v>106</v>
      </c>
      <c r="G143" s="2"/>
      <c r="H143" s="2"/>
      <c r="I143" s="2"/>
    </row>
    <row r="144" spans="1:9" s="7" customFormat="1" ht="55.5" customHeight="1" hidden="1">
      <c r="A144" s="8"/>
      <c r="B144" s="9" t="s">
        <v>54</v>
      </c>
      <c r="C144" s="1" t="s">
        <v>44</v>
      </c>
      <c r="D144" s="1" t="s">
        <v>33</v>
      </c>
      <c r="E144" s="113" t="s">
        <v>266</v>
      </c>
      <c r="F144" s="1"/>
      <c r="G144" s="2">
        <f>SUM(G145+G147)</f>
        <v>0</v>
      </c>
      <c r="H144" s="2">
        <f>SUM(H145+H147)</f>
        <v>0</v>
      </c>
      <c r="I144" s="2">
        <f>SUM(I145+I147)</f>
        <v>0</v>
      </c>
    </row>
    <row r="145" spans="1:9" s="7" customFormat="1" ht="122.25" customHeight="1" hidden="1">
      <c r="A145" s="8"/>
      <c r="B145" s="23" t="s">
        <v>175</v>
      </c>
      <c r="C145" s="1" t="s">
        <v>44</v>
      </c>
      <c r="D145" s="1" t="s">
        <v>33</v>
      </c>
      <c r="E145" s="113" t="s">
        <v>252</v>
      </c>
      <c r="F145" s="1"/>
      <c r="G145" s="2">
        <f>SUM(G146)</f>
        <v>0</v>
      </c>
      <c r="H145" s="2">
        <f>SUM(H146)</f>
        <v>0</v>
      </c>
      <c r="I145" s="2">
        <f>SUM(I146)</f>
        <v>0</v>
      </c>
    </row>
    <row r="146" spans="1:9" s="7" customFormat="1" ht="19.5" customHeight="1" hidden="1">
      <c r="A146" s="8"/>
      <c r="B146" s="9" t="s">
        <v>124</v>
      </c>
      <c r="C146" s="1" t="s">
        <v>44</v>
      </c>
      <c r="D146" s="1" t="s">
        <v>33</v>
      </c>
      <c r="E146" s="113" t="s">
        <v>252</v>
      </c>
      <c r="F146" s="1" t="s">
        <v>106</v>
      </c>
      <c r="G146" s="2"/>
      <c r="H146" s="2"/>
      <c r="I146" s="2"/>
    </row>
    <row r="147" spans="1:9" s="7" customFormat="1" ht="133.5" customHeight="1" hidden="1">
      <c r="A147" s="8"/>
      <c r="B147" s="23" t="s">
        <v>209</v>
      </c>
      <c r="C147" s="1" t="s">
        <v>44</v>
      </c>
      <c r="D147" s="1" t="s">
        <v>33</v>
      </c>
      <c r="E147" s="113" t="s">
        <v>253</v>
      </c>
      <c r="F147" s="1"/>
      <c r="G147" s="2">
        <f>SUM(G148)</f>
        <v>0</v>
      </c>
      <c r="H147" s="2">
        <f>SUM(H148)</f>
        <v>0</v>
      </c>
      <c r="I147" s="2">
        <f>SUM(I148)</f>
        <v>0</v>
      </c>
    </row>
    <row r="148" spans="1:9" s="7" customFormat="1" ht="19.5" customHeight="1" hidden="1">
      <c r="A148" s="8"/>
      <c r="B148" s="9" t="s">
        <v>124</v>
      </c>
      <c r="C148" s="1" t="s">
        <v>44</v>
      </c>
      <c r="D148" s="1" t="s">
        <v>33</v>
      </c>
      <c r="E148" s="113" t="s">
        <v>253</v>
      </c>
      <c r="F148" s="1" t="s">
        <v>106</v>
      </c>
      <c r="G148" s="2"/>
      <c r="H148" s="2"/>
      <c r="I148" s="2"/>
    </row>
    <row r="149" spans="1:9" s="7" customFormat="1" ht="68.25" customHeight="1">
      <c r="A149" s="8"/>
      <c r="B149" s="10" t="s">
        <v>125</v>
      </c>
      <c r="C149" s="1" t="s">
        <v>44</v>
      </c>
      <c r="D149" s="1" t="s">
        <v>33</v>
      </c>
      <c r="E149" s="113" t="s">
        <v>292</v>
      </c>
      <c r="F149" s="1"/>
      <c r="G149" s="2">
        <f>SUM(G150+G155)</f>
        <v>10474</v>
      </c>
      <c r="H149" s="2">
        <f>SUM(H150+H155)</f>
        <v>6484.8</v>
      </c>
      <c r="I149" s="2">
        <f>SUM(I150+I155)</f>
        <v>6497.4</v>
      </c>
    </row>
    <row r="150" spans="1:9" s="7" customFormat="1" ht="107.25" customHeight="1">
      <c r="A150" s="8"/>
      <c r="B150" s="10" t="s">
        <v>147</v>
      </c>
      <c r="C150" s="1" t="s">
        <v>44</v>
      </c>
      <c r="D150" s="1" t="s">
        <v>33</v>
      </c>
      <c r="E150" s="113" t="s">
        <v>293</v>
      </c>
      <c r="F150" s="1"/>
      <c r="G150" s="2">
        <f>SUM(G151+G153)</f>
        <v>1600</v>
      </c>
      <c r="H150" s="2">
        <f>SUM(H151+H153)</f>
        <v>1600</v>
      </c>
      <c r="I150" s="2">
        <f>SUM(I151+I153)</f>
        <v>1600</v>
      </c>
    </row>
    <row r="151" spans="1:9" s="7" customFormat="1" ht="139.5" customHeight="1">
      <c r="A151" s="8"/>
      <c r="B151" s="9" t="s">
        <v>148</v>
      </c>
      <c r="C151" s="1" t="s">
        <v>44</v>
      </c>
      <c r="D151" s="1" t="s">
        <v>33</v>
      </c>
      <c r="E151" s="113" t="s">
        <v>294</v>
      </c>
      <c r="F151" s="1"/>
      <c r="G151" s="2">
        <f>SUM(G152)</f>
        <v>800</v>
      </c>
      <c r="H151" s="2">
        <f>SUM(H152)</f>
        <v>800</v>
      </c>
      <c r="I151" s="2">
        <f>SUM(I152)</f>
        <v>800</v>
      </c>
    </row>
    <row r="152" spans="1:9" s="7" customFormat="1" ht="44.25" customHeight="1">
      <c r="A152" s="8"/>
      <c r="B152" s="9" t="s">
        <v>94</v>
      </c>
      <c r="C152" s="1" t="s">
        <v>44</v>
      </c>
      <c r="D152" s="1" t="s">
        <v>33</v>
      </c>
      <c r="E152" s="113" t="s">
        <v>294</v>
      </c>
      <c r="F152" s="1" t="s">
        <v>95</v>
      </c>
      <c r="G152" s="2">
        <v>800</v>
      </c>
      <c r="H152" s="2">
        <v>800</v>
      </c>
      <c r="I152" s="2">
        <v>800</v>
      </c>
    </row>
    <row r="153" spans="1:9" s="7" customFormat="1" ht="139.5" customHeight="1">
      <c r="A153" s="8"/>
      <c r="B153" s="9" t="s">
        <v>364</v>
      </c>
      <c r="C153" s="1" t="s">
        <v>44</v>
      </c>
      <c r="D153" s="1" t="s">
        <v>33</v>
      </c>
      <c r="E153" s="113" t="s">
        <v>365</v>
      </c>
      <c r="F153" s="1"/>
      <c r="G153" s="2">
        <f>SUM(G154)</f>
        <v>800</v>
      </c>
      <c r="H153" s="2">
        <f>SUM(H154)</f>
        <v>800</v>
      </c>
      <c r="I153" s="2">
        <f>SUM(I154)</f>
        <v>800</v>
      </c>
    </row>
    <row r="154" spans="1:9" s="7" customFormat="1" ht="46.5" customHeight="1">
      <c r="A154" s="8"/>
      <c r="B154" s="9" t="s">
        <v>94</v>
      </c>
      <c r="C154" s="1" t="s">
        <v>44</v>
      </c>
      <c r="D154" s="1" t="s">
        <v>33</v>
      </c>
      <c r="E154" s="113" t="s">
        <v>365</v>
      </c>
      <c r="F154" s="1" t="s">
        <v>95</v>
      </c>
      <c r="G154" s="2">
        <v>800</v>
      </c>
      <c r="H154" s="2">
        <v>800</v>
      </c>
      <c r="I154" s="2">
        <v>800</v>
      </c>
    </row>
    <row r="155" spans="1:9" s="7" customFormat="1" ht="96.75" customHeight="1">
      <c r="A155" s="8"/>
      <c r="B155" s="10" t="s">
        <v>149</v>
      </c>
      <c r="C155" s="1" t="s">
        <v>44</v>
      </c>
      <c r="D155" s="1" t="s">
        <v>33</v>
      </c>
      <c r="E155" s="113" t="s">
        <v>296</v>
      </c>
      <c r="F155" s="1"/>
      <c r="G155" s="2">
        <f>SUM(G156+G158+G160)</f>
        <v>8874</v>
      </c>
      <c r="H155" s="2">
        <f>SUM(H156+H158+H160)</f>
        <v>4884.8</v>
      </c>
      <c r="I155" s="2">
        <f>SUM(I156+I158+I160)</f>
        <v>4897.4</v>
      </c>
    </row>
    <row r="156" spans="1:9" s="7" customFormat="1" ht="95.25" customHeight="1">
      <c r="A156" s="8"/>
      <c r="B156" s="10" t="s">
        <v>182</v>
      </c>
      <c r="C156" s="1" t="s">
        <v>44</v>
      </c>
      <c r="D156" s="1" t="s">
        <v>33</v>
      </c>
      <c r="E156" s="113" t="s">
        <v>297</v>
      </c>
      <c r="F156" s="1"/>
      <c r="G156" s="2">
        <f>SUM(G157)</f>
        <v>774</v>
      </c>
      <c r="H156" s="2">
        <f>SUM(H157)</f>
        <v>784.8</v>
      </c>
      <c r="I156" s="2">
        <f>SUM(I157)</f>
        <v>797.4</v>
      </c>
    </row>
    <row r="157" spans="1:9" s="7" customFormat="1" ht="34.5" customHeight="1">
      <c r="A157" s="8"/>
      <c r="B157" s="9" t="s">
        <v>94</v>
      </c>
      <c r="C157" s="1" t="s">
        <v>44</v>
      </c>
      <c r="D157" s="1" t="s">
        <v>33</v>
      </c>
      <c r="E157" s="113" t="s">
        <v>297</v>
      </c>
      <c r="F157" s="1" t="s">
        <v>95</v>
      </c>
      <c r="G157" s="2">
        <v>774</v>
      </c>
      <c r="H157" s="2">
        <v>784.8</v>
      </c>
      <c r="I157" s="2">
        <v>797.4</v>
      </c>
    </row>
    <row r="158" spans="1:9" s="7" customFormat="1" ht="70.5" customHeight="1">
      <c r="A158" s="8"/>
      <c r="B158" s="9" t="s">
        <v>183</v>
      </c>
      <c r="C158" s="1" t="s">
        <v>44</v>
      </c>
      <c r="D158" s="1" t="s">
        <v>33</v>
      </c>
      <c r="E158" s="113" t="s">
        <v>298</v>
      </c>
      <c r="F158" s="1"/>
      <c r="G158" s="2">
        <f>SUM(G159)</f>
        <v>1100</v>
      </c>
      <c r="H158" s="2">
        <f>SUM(H159)</f>
        <v>1100</v>
      </c>
      <c r="I158" s="2">
        <f>SUM(I159)</f>
        <v>1100</v>
      </c>
    </row>
    <row r="159" spans="1:9" s="7" customFormat="1" ht="46.5" customHeight="1">
      <c r="A159" s="8"/>
      <c r="B159" s="9" t="s">
        <v>94</v>
      </c>
      <c r="C159" s="1" t="s">
        <v>44</v>
      </c>
      <c r="D159" s="1" t="s">
        <v>33</v>
      </c>
      <c r="E159" s="113" t="s">
        <v>298</v>
      </c>
      <c r="F159" s="1" t="s">
        <v>95</v>
      </c>
      <c r="G159" s="2">
        <v>1100</v>
      </c>
      <c r="H159" s="2">
        <v>1100</v>
      </c>
      <c r="I159" s="2">
        <v>1100</v>
      </c>
    </row>
    <row r="160" spans="1:9" s="7" customFormat="1" ht="78.75" customHeight="1">
      <c r="A160" s="8"/>
      <c r="B160" s="9" t="s">
        <v>184</v>
      </c>
      <c r="C160" s="1" t="s">
        <v>44</v>
      </c>
      <c r="D160" s="1" t="s">
        <v>33</v>
      </c>
      <c r="E160" s="113" t="s">
        <v>299</v>
      </c>
      <c r="F160" s="1"/>
      <c r="G160" s="2">
        <f>SUM(G161)</f>
        <v>7000</v>
      </c>
      <c r="H160" s="2">
        <f>SUM(H161)</f>
        <v>3000</v>
      </c>
      <c r="I160" s="2">
        <f>SUM(I161)</f>
        <v>3000</v>
      </c>
    </row>
    <row r="161" spans="1:9" s="7" customFormat="1" ht="45" customHeight="1">
      <c r="A161" s="8"/>
      <c r="B161" s="9" t="s">
        <v>81</v>
      </c>
      <c r="C161" s="1" t="s">
        <v>44</v>
      </c>
      <c r="D161" s="1" t="s">
        <v>33</v>
      </c>
      <c r="E161" s="113" t="s">
        <v>299</v>
      </c>
      <c r="F161" s="1" t="s">
        <v>58</v>
      </c>
      <c r="G161" s="2">
        <v>7000</v>
      </c>
      <c r="H161" s="2">
        <v>3000</v>
      </c>
      <c r="I161" s="2">
        <v>3000</v>
      </c>
    </row>
    <row r="162" spans="1:9" s="7" customFormat="1" ht="19.5" customHeight="1">
      <c r="A162" s="8"/>
      <c r="B162" s="41" t="s">
        <v>12</v>
      </c>
      <c r="C162" s="4" t="s">
        <v>44</v>
      </c>
      <c r="D162" s="4" t="s">
        <v>38</v>
      </c>
      <c r="E162" s="112"/>
      <c r="F162" s="4"/>
      <c r="G162" s="3">
        <f>SUM(G163+G172)</f>
        <v>4200</v>
      </c>
      <c r="H162" s="3">
        <f>SUM(H163+H172)</f>
        <v>1202.8</v>
      </c>
      <c r="I162" s="3">
        <f>SUM(I163+I172)</f>
        <v>1206</v>
      </c>
    </row>
    <row r="163" spans="1:9" s="7" customFormat="1" ht="71.25" customHeight="1">
      <c r="A163" s="8"/>
      <c r="B163" s="10" t="s">
        <v>105</v>
      </c>
      <c r="C163" s="1" t="s">
        <v>44</v>
      </c>
      <c r="D163" s="1" t="s">
        <v>38</v>
      </c>
      <c r="E163" s="113" t="s">
        <v>329</v>
      </c>
      <c r="F163" s="1"/>
      <c r="G163" s="2">
        <f>SUM(G164)</f>
        <v>4200</v>
      </c>
      <c r="H163" s="2">
        <f>SUM(H164)</f>
        <v>1202.8</v>
      </c>
      <c r="I163" s="2">
        <f>SUM(I164)</f>
        <v>1206</v>
      </c>
    </row>
    <row r="164" spans="1:9" s="7" customFormat="1" ht="99" customHeight="1">
      <c r="A164" s="8"/>
      <c r="B164" s="24" t="s">
        <v>171</v>
      </c>
      <c r="C164" s="1" t="s">
        <v>44</v>
      </c>
      <c r="D164" s="1" t="s">
        <v>38</v>
      </c>
      <c r="E164" s="113" t="s">
        <v>330</v>
      </c>
      <c r="F164" s="1"/>
      <c r="G164" s="2">
        <f>SUM(G165+G167+G169)</f>
        <v>4200</v>
      </c>
      <c r="H164" s="2">
        <f>SUM(H165+H167+H169)</f>
        <v>1202.8</v>
      </c>
      <c r="I164" s="2">
        <f>SUM(I165+I167+I169)</f>
        <v>1206</v>
      </c>
    </row>
    <row r="165" spans="1:9" s="7" customFormat="1" ht="111" customHeight="1">
      <c r="A165" s="8"/>
      <c r="B165" s="60" t="s">
        <v>195</v>
      </c>
      <c r="C165" s="1" t="s">
        <v>44</v>
      </c>
      <c r="D165" s="1" t="s">
        <v>38</v>
      </c>
      <c r="E165" s="113" t="s">
        <v>331</v>
      </c>
      <c r="F165" s="1"/>
      <c r="G165" s="2">
        <f>SUM(G166)</f>
        <v>4000</v>
      </c>
      <c r="H165" s="2">
        <f>SUM(H166)</f>
        <v>1000</v>
      </c>
      <c r="I165" s="2">
        <f>SUM(I166)</f>
        <v>1000</v>
      </c>
    </row>
    <row r="166" spans="1:9" s="7" customFormat="1" ht="21.75" customHeight="1">
      <c r="A166" s="8"/>
      <c r="B166" s="9" t="s">
        <v>18</v>
      </c>
      <c r="C166" s="1" t="s">
        <v>44</v>
      </c>
      <c r="D166" s="1" t="s">
        <v>38</v>
      </c>
      <c r="E166" s="113" t="s">
        <v>331</v>
      </c>
      <c r="F166" s="1" t="s">
        <v>106</v>
      </c>
      <c r="G166" s="2">
        <v>4000</v>
      </c>
      <c r="H166" s="2">
        <v>1000</v>
      </c>
      <c r="I166" s="2">
        <v>1000</v>
      </c>
    </row>
    <row r="167" spans="1:9" s="7" customFormat="1" ht="78.75" customHeight="1">
      <c r="A167" s="8"/>
      <c r="B167" s="10" t="s">
        <v>160</v>
      </c>
      <c r="C167" s="1" t="s">
        <v>44</v>
      </c>
      <c r="D167" s="1" t="s">
        <v>38</v>
      </c>
      <c r="E167" s="113" t="s">
        <v>332</v>
      </c>
      <c r="F167" s="1"/>
      <c r="G167" s="2">
        <f>SUM(G168)</f>
        <v>200</v>
      </c>
      <c r="H167" s="2">
        <f>SUM(H168)</f>
        <v>202.8</v>
      </c>
      <c r="I167" s="2">
        <f>SUM(I168)</f>
        <v>206</v>
      </c>
    </row>
    <row r="168" spans="1:9" s="7" customFormat="1" ht="40.5" customHeight="1">
      <c r="A168" s="8"/>
      <c r="B168" s="9" t="s">
        <v>94</v>
      </c>
      <c r="C168" s="1" t="s">
        <v>44</v>
      </c>
      <c r="D168" s="1" t="s">
        <v>38</v>
      </c>
      <c r="E168" s="113" t="s">
        <v>332</v>
      </c>
      <c r="F168" s="1" t="s">
        <v>95</v>
      </c>
      <c r="G168" s="2">
        <v>200</v>
      </c>
      <c r="H168" s="2">
        <v>202.8</v>
      </c>
      <c r="I168" s="2">
        <v>206</v>
      </c>
    </row>
    <row r="169" spans="1:9" s="7" customFormat="1" ht="37.5" customHeight="1" hidden="1">
      <c r="A169" s="8"/>
      <c r="B169" s="9" t="s">
        <v>56</v>
      </c>
      <c r="C169" s="1" t="s">
        <v>44</v>
      </c>
      <c r="D169" s="1" t="s">
        <v>38</v>
      </c>
      <c r="E169" s="113" t="s">
        <v>353</v>
      </c>
      <c r="F169" s="1"/>
      <c r="G169" s="2">
        <f>SUM(G170)</f>
        <v>0</v>
      </c>
      <c r="H169" s="2">
        <f>SUM(H170)</f>
        <v>0</v>
      </c>
      <c r="I169" s="2">
        <f>SUM(I170)</f>
        <v>0</v>
      </c>
    </row>
    <row r="170" spans="1:9" s="7" customFormat="1" ht="28.5" customHeight="1" hidden="1">
      <c r="A170" s="8"/>
      <c r="B170" s="9" t="s">
        <v>57</v>
      </c>
      <c r="C170" s="1" t="s">
        <v>44</v>
      </c>
      <c r="D170" s="1" t="s">
        <v>38</v>
      </c>
      <c r="E170" s="113"/>
      <c r="F170" s="1"/>
      <c r="G170" s="2">
        <f>SUM(G171)</f>
        <v>0</v>
      </c>
      <c r="H170" s="2">
        <f>SUM(H171)</f>
        <v>0</v>
      </c>
      <c r="I170" s="2">
        <f>SUM(I171)</f>
        <v>0</v>
      </c>
    </row>
    <row r="171" spans="1:9" s="7" customFormat="1" ht="37.5" customHeight="1" hidden="1">
      <c r="A171" s="8"/>
      <c r="B171" s="9" t="s">
        <v>94</v>
      </c>
      <c r="C171" s="1" t="s">
        <v>44</v>
      </c>
      <c r="D171" s="1" t="s">
        <v>38</v>
      </c>
      <c r="E171" s="113"/>
      <c r="F171" s="1" t="s">
        <v>95</v>
      </c>
      <c r="G171" s="2"/>
      <c r="H171" s="2"/>
      <c r="I171" s="2"/>
    </row>
    <row r="172" spans="1:9" s="7" customFormat="1" ht="41.25" customHeight="1" hidden="1">
      <c r="A172" s="8"/>
      <c r="B172" s="9" t="s">
        <v>91</v>
      </c>
      <c r="C172" s="1" t="s">
        <v>44</v>
      </c>
      <c r="D172" s="1" t="s">
        <v>38</v>
      </c>
      <c r="E172" s="113" t="s">
        <v>336</v>
      </c>
      <c r="F172" s="71"/>
      <c r="G172" s="2">
        <f>SUM(G173)</f>
        <v>0</v>
      </c>
      <c r="H172" s="2">
        <f>SUM(H173)</f>
        <v>0</v>
      </c>
      <c r="I172" s="2">
        <f>SUM(I173)</f>
        <v>0</v>
      </c>
    </row>
    <row r="173" spans="1:9" s="7" customFormat="1" ht="45.75" customHeight="1" hidden="1">
      <c r="A173" s="8"/>
      <c r="B173" s="9" t="s">
        <v>102</v>
      </c>
      <c r="C173" s="1" t="s">
        <v>44</v>
      </c>
      <c r="D173" s="1" t="s">
        <v>38</v>
      </c>
      <c r="E173" s="113" t="s">
        <v>337</v>
      </c>
      <c r="F173" s="1"/>
      <c r="G173" s="2">
        <f>SUM(G174)</f>
        <v>0</v>
      </c>
      <c r="H173" s="2">
        <f>SUM(H174)</f>
        <v>0</v>
      </c>
      <c r="I173" s="2">
        <f>SUM(I174)</f>
        <v>0</v>
      </c>
    </row>
    <row r="174" spans="1:9" s="7" customFormat="1" ht="30" customHeight="1" hidden="1">
      <c r="A174" s="8"/>
      <c r="B174" s="10" t="s">
        <v>98</v>
      </c>
      <c r="C174" s="1" t="s">
        <v>44</v>
      </c>
      <c r="D174" s="1" t="s">
        <v>38</v>
      </c>
      <c r="E174" s="113" t="s">
        <v>342</v>
      </c>
      <c r="F174" s="1"/>
      <c r="G174" s="2">
        <f>SUM(G175+G176)</f>
        <v>0</v>
      </c>
      <c r="H174" s="2">
        <f>SUM(H175+H176)</f>
        <v>0</v>
      </c>
      <c r="I174" s="2">
        <f>SUM(I175+I176)</f>
        <v>0</v>
      </c>
    </row>
    <row r="175" spans="1:9" s="7" customFormat="1" ht="30" customHeight="1" hidden="1">
      <c r="A175" s="8"/>
      <c r="B175" s="9" t="s">
        <v>94</v>
      </c>
      <c r="C175" s="1" t="s">
        <v>44</v>
      </c>
      <c r="D175" s="1" t="s">
        <v>38</v>
      </c>
      <c r="E175" s="113" t="s">
        <v>342</v>
      </c>
      <c r="F175" s="1" t="s">
        <v>95</v>
      </c>
      <c r="G175" s="2"/>
      <c r="H175" s="2"/>
      <c r="I175" s="2"/>
    </row>
    <row r="176" spans="1:9" s="7" customFormat="1" ht="48.75" customHeight="1" hidden="1">
      <c r="A176" s="8"/>
      <c r="B176" s="9" t="s">
        <v>81</v>
      </c>
      <c r="C176" s="1" t="s">
        <v>44</v>
      </c>
      <c r="D176" s="1" t="s">
        <v>38</v>
      </c>
      <c r="E176" s="113" t="s">
        <v>342</v>
      </c>
      <c r="F176" s="1" t="s">
        <v>58</v>
      </c>
      <c r="G176" s="2">
        <v>0</v>
      </c>
      <c r="H176" s="2">
        <v>0</v>
      </c>
      <c r="I176" s="2">
        <v>0</v>
      </c>
    </row>
    <row r="177" spans="1:9" s="7" customFormat="1" ht="19.5" customHeight="1">
      <c r="A177" s="8"/>
      <c r="B177" s="41" t="s">
        <v>73</v>
      </c>
      <c r="C177" s="4" t="s">
        <v>44</v>
      </c>
      <c r="D177" s="4" t="s">
        <v>35</v>
      </c>
      <c r="E177" s="113"/>
      <c r="F177" s="1"/>
      <c r="G177" s="3">
        <f>SUM(G178+G191+G223)</f>
        <v>17144</v>
      </c>
      <c r="H177" s="3">
        <f>SUM(H178+H191+H223)</f>
        <v>14549.999999999998</v>
      </c>
      <c r="I177" s="3">
        <f>SUM(I178+I191+I223)</f>
        <v>14781.4</v>
      </c>
    </row>
    <row r="178" spans="1:9" ht="63.75" customHeight="1">
      <c r="A178" s="6"/>
      <c r="B178" s="10" t="s">
        <v>103</v>
      </c>
      <c r="C178" s="1" t="s">
        <v>44</v>
      </c>
      <c r="D178" s="1" t="s">
        <v>35</v>
      </c>
      <c r="E178" s="113" t="s">
        <v>279</v>
      </c>
      <c r="F178" s="1"/>
      <c r="G178" s="2">
        <f>SUM(G179+G185)</f>
        <v>80</v>
      </c>
      <c r="H178" s="2">
        <f>SUM(H179+H185)</f>
        <v>80</v>
      </c>
      <c r="I178" s="2">
        <f>SUM(I179+I185)</f>
        <v>80</v>
      </c>
    </row>
    <row r="179" spans="1:9" ht="36" customHeight="1">
      <c r="A179" s="6"/>
      <c r="B179" s="9" t="s">
        <v>205</v>
      </c>
      <c r="C179" s="1" t="s">
        <v>44</v>
      </c>
      <c r="D179" s="1" t="s">
        <v>35</v>
      </c>
      <c r="E179" s="113" t="s">
        <v>284</v>
      </c>
      <c r="F179" s="1"/>
      <c r="G179" s="2">
        <f>SUM(G180+G182)</f>
        <v>50</v>
      </c>
      <c r="H179" s="2">
        <f>SUM(H180+H182)</f>
        <v>50</v>
      </c>
      <c r="I179" s="2">
        <f>SUM(I180+I182)</f>
        <v>50</v>
      </c>
    </row>
    <row r="180" spans="1:9" ht="150" customHeight="1" hidden="1">
      <c r="A180" s="6"/>
      <c r="B180" s="23" t="s">
        <v>210</v>
      </c>
      <c r="C180" s="1" t="s">
        <v>44</v>
      </c>
      <c r="D180" s="1" t="s">
        <v>35</v>
      </c>
      <c r="E180" s="113" t="s">
        <v>285</v>
      </c>
      <c r="F180" s="1"/>
      <c r="G180" s="2">
        <f>SUM(G181)</f>
        <v>0</v>
      </c>
      <c r="H180" s="2">
        <f>SUM(H181)</f>
        <v>0</v>
      </c>
      <c r="I180" s="2">
        <f>SUM(I181)</f>
        <v>0</v>
      </c>
    </row>
    <row r="181" spans="1:9" ht="36" customHeight="1" hidden="1">
      <c r="A181" s="6"/>
      <c r="B181" s="9" t="s">
        <v>94</v>
      </c>
      <c r="C181" s="1" t="s">
        <v>44</v>
      </c>
      <c r="D181" s="1" t="s">
        <v>35</v>
      </c>
      <c r="E181" s="113" t="s">
        <v>285</v>
      </c>
      <c r="F181" s="1" t="s">
        <v>95</v>
      </c>
      <c r="G181" s="2"/>
      <c r="H181" s="2"/>
      <c r="I181" s="2"/>
    </row>
    <row r="182" spans="1:9" ht="51.75" customHeight="1">
      <c r="A182" s="6"/>
      <c r="B182" s="9" t="s">
        <v>54</v>
      </c>
      <c r="C182" s="1" t="s">
        <v>44</v>
      </c>
      <c r="D182" s="1" t="s">
        <v>35</v>
      </c>
      <c r="E182" s="113" t="s">
        <v>286</v>
      </c>
      <c r="F182" s="1"/>
      <c r="G182" s="2">
        <f>SUM(G183)</f>
        <v>50</v>
      </c>
      <c r="H182" s="2">
        <f>SUM(H183)</f>
        <v>50</v>
      </c>
      <c r="I182" s="2">
        <f>SUM(I183)</f>
        <v>50</v>
      </c>
    </row>
    <row r="183" spans="1:9" ht="121.5" customHeight="1">
      <c r="A183" s="6"/>
      <c r="B183" s="23" t="s">
        <v>85</v>
      </c>
      <c r="C183" s="1" t="s">
        <v>44</v>
      </c>
      <c r="D183" s="1" t="s">
        <v>35</v>
      </c>
      <c r="E183" s="113" t="s">
        <v>287</v>
      </c>
      <c r="F183" s="1"/>
      <c r="G183" s="2">
        <f>SUM(G184)</f>
        <v>50</v>
      </c>
      <c r="H183" s="2">
        <f>SUM(H184)</f>
        <v>50</v>
      </c>
      <c r="I183" s="2">
        <f>SUM(I184)</f>
        <v>50</v>
      </c>
    </row>
    <row r="184" spans="1:9" ht="41.25" customHeight="1">
      <c r="A184" s="6"/>
      <c r="B184" s="9" t="s">
        <v>94</v>
      </c>
      <c r="C184" s="1" t="s">
        <v>44</v>
      </c>
      <c r="D184" s="1" t="s">
        <v>35</v>
      </c>
      <c r="E184" s="113" t="s">
        <v>287</v>
      </c>
      <c r="F184" s="1" t="s">
        <v>95</v>
      </c>
      <c r="G184" s="2">
        <v>50</v>
      </c>
      <c r="H184" s="2">
        <v>50</v>
      </c>
      <c r="I184" s="2">
        <v>50</v>
      </c>
    </row>
    <row r="185" spans="1:9" ht="33" customHeight="1">
      <c r="A185" s="6"/>
      <c r="B185" s="9" t="s">
        <v>207</v>
      </c>
      <c r="C185" s="1" t="s">
        <v>44</v>
      </c>
      <c r="D185" s="1" t="s">
        <v>35</v>
      </c>
      <c r="E185" s="113" t="s">
        <v>288</v>
      </c>
      <c r="F185" s="1"/>
      <c r="G185" s="2">
        <f>SUM(G186+G188)</f>
        <v>30</v>
      </c>
      <c r="H185" s="2">
        <f>SUM(H186+H188)</f>
        <v>30</v>
      </c>
      <c r="I185" s="2">
        <f>SUM(I186+I188)</f>
        <v>30</v>
      </c>
    </row>
    <row r="186" spans="1:9" ht="138" customHeight="1" hidden="1">
      <c r="A186" s="6"/>
      <c r="B186" s="23" t="s">
        <v>211</v>
      </c>
      <c r="C186" s="1" t="s">
        <v>44</v>
      </c>
      <c r="D186" s="1" t="s">
        <v>35</v>
      </c>
      <c r="E186" s="113" t="s">
        <v>289</v>
      </c>
      <c r="F186" s="1"/>
      <c r="G186" s="2">
        <f>SUM(G187)</f>
        <v>0</v>
      </c>
      <c r="H186" s="2">
        <f>SUM(H187)</f>
        <v>0</v>
      </c>
      <c r="I186" s="2">
        <f>SUM(I187)</f>
        <v>0</v>
      </c>
    </row>
    <row r="187" spans="1:9" ht="36" customHeight="1" hidden="1">
      <c r="A187" s="6"/>
      <c r="B187" s="9" t="s">
        <v>94</v>
      </c>
      <c r="C187" s="1" t="s">
        <v>44</v>
      </c>
      <c r="D187" s="1" t="s">
        <v>35</v>
      </c>
      <c r="E187" s="113" t="s">
        <v>289</v>
      </c>
      <c r="F187" s="1" t="s">
        <v>95</v>
      </c>
      <c r="G187" s="2"/>
      <c r="H187" s="2"/>
      <c r="I187" s="2"/>
    </row>
    <row r="188" spans="1:9" ht="52.5" customHeight="1">
      <c r="A188" s="6"/>
      <c r="B188" s="9" t="s">
        <v>54</v>
      </c>
      <c r="C188" s="1" t="s">
        <v>44</v>
      </c>
      <c r="D188" s="1" t="s">
        <v>35</v>
      </c>
      <c r="E188" s="113" t="s">
        <v>290</v>
      </c>
      <c r="F188" s="1"/>
      <c r="G188" s="2">
        <f>SUM(G189)</f>
        <v>30</v>
      </c>
      <c r="H188" s="2">
        <f>SUM(H189)</f>
        <v>30</v>
      </c>
      <c r="I188" s="2">
        <f>SUM(I189)</f>
        <v>30</v>
      </c>
    </row>
    <row r="189" spans="1:9" ht="112.5" customHeight="1">
      <c r="A189" s="6"/>
      <c r="B189" s="23" t="s">
        <v>85</v>
      </c>
      <c r="C189" s="1" t="s">
        <v>44</v>
      </c>
      <c r="D189" s="1" t="s">
        <v>35</v>
      </c>
      <c r="E189" s="113" t="s">
        <v>291</v>
      </c>
      <c r="F189" s="1"/>
      <c r="G189" s="2">
        <f>SUM(G190)</f>
        <v>30</v>
      </c>
      <c r="H189" s="2">
        <f>SUM(H190)</f>
        <v>30</v>
      </c>
      <c r="I189" s="2">
        <f>SUM(I190)</f>
        <v>30</v>
      </c>
    </row>
    <row r="190" spans="1:9" ht="37.5" customHeight="1">
      <c r="A190" s="6"/>
      <c r="B190" s="9" t="s">
        <v>94</v>
      </c>
      <c r="C190" s="1" t="s">
        <v>44</v>
      </c>
      <c r="D190" s="1" t="s">
        <v>35</v>
      </c>
      <c r="E190" s="113" t="s">
        <v>291</v>
      </c>
      <c r="F190" s="1" t="s">
        <v>95</v>
      </c>
      <c r="G190" s="2">
        <v>30</v>
      </c>
      <c r="H190" s="2">
        <v>30</v>
      </c>
      <c r="I190" s="2">
        <v>30</v>
      </c>
    </row>
    <row r="191" spans="1:9" s="7" customFormat="1" ht="35.25" customHeight="1">
      <c r="A191" s="8"/>
      <c r="B191" s="142" t="s">
        <v>107</v>
      </c>
      <c r="C191" s="1" t="s">
        <v>44</v>
      </c>
      <c r="D191" s="1" t="s">
        <v>35</v>
      </c>
      <c r="E191" s="113" t="s">
        <v>310</v>
      </c>
      <c r="F191" s="1"/>
      <c r="G191" s="2">
        <f>SUM(G192+G195+G198+G201+G207+G211+G214+G217+G220)</f>
        <v>17059</v>
      </c>
      <c r="H191" s="2">
        <f>SUM(H192+H195+H198+H201+H207+H211+H214+H217+H220)</f>
        <v>14464.999999999998</v>
      </c>
      <c r="I191" s="2">
        <f>SUM(I192+I195+I198+I201+I207+I211+I214+I217+I220)</f>
        <v>14696.4</v>
      </c>
    </row>
    <row r="192" spans="1:9" s="7" customFormat="1" ht="62.25" customHeight="1">
      <c r="A192" s="8"/>
      <c r="B192" s="10" t="s">
        <v>152</v>
      </c>
      <c r="C192" s="1" t="s">
        <v>44</v>
      </c>
      <c r="D192" s="1" t="s">
        <v>35</v>
      </c>
      <c r="E192" s="113" t="s">
        <v>311</v>
      </c>
      <c r="F192" s="1"/>
      <c r="G192" s="2">
        <f>SUM(G193)</f>
        <v>1600</v>
      </c>
      <c r="H192" s="2">
        <f>SUM(H193)</f>
        <v>1622.4</v>
      </c>
      <c r="I192" s="2">
        <f>SUM(I193)</f>
        <v>1648.4</v>
      </c>
    </row>
    <row r="193" spans="1:9" s="7" customFormat="1" ht="63.75" customHeight="1">
      <c r="A193" s="8"/>
      <c r="B193" s="10" t="s">
        <v>193</v>
      </c>
      <c r="C193" s="1" t="s">
        <v>44</v>
      </c>
      <c r="D193" s="1" t="s">
        <v>35</v>
      </c>
      <c r="E193" s="113" t="s">
        <v>312</v>
      </c>
      <c r="F193" s="1"/>
      <c r="G193" s="2">
        <f>SUM(G194)</f>
        <v>1600</v>
      </c>
      <c r="H193" s="2">
        <f>SUM(H194)</f>
        <v>1622.4</v>
      </c>
      <c r="I193" s="2">
        <f>SUM(I194)</f>
        <v>1648.4</v>
      </c>
    </row>
    <row r="194" spans="1:9" s="7" customFormat="1" ht="42" customHeight="1">
      <c r="A194" s="8"/>
      <c r="B194" s="9" t="s">
        <v>94</v>
      </c>
      <c r="C194" s="1" t="s">
        <v>44</v>
      </c>
      <c r="D194" s="1" t="s">
        <v>35</v>
      </c>
      <c r="E194" s="113" t="s">
        <v>312</v>
      </c>
      <c r="F194" s="1" t="s">
        <v>95</v>
      </c>
      <c r="G194" s="2">
        <v>1600</v>
      </c>
      <c r="H194" s="2">
        <v>1622.4</v>
      </c>
      <c r="I194" s="2">
        <v>1648.4</v>
      </c>
    </row>
    <row r="195" spans="1:9" s="7" customFormat="1" ht="66" customHeight="1">
      <c r="A195" s="8"/>
      <c r="B195" s="10" t="s">
        <v>151</v>
      </c>
      <c r="C195" s="1" t="s">
        <v>44</v>
      </c>
      <c r="D195" s="1" t="s">
        <v>35</v>
      </c>
      <c r="E195" s="113" t="s">
        <v>313</v>
      </c>
      <c r="F195" s="1"/>
      <c r="G195" s="2">
        <f>SUM(G196)</f>
        <v>5000</v>
      </c>
      <c r="H195" s="2">
        <f>SUM(H196)</f>
        <v>4000</v>
      </c>
      <c r="I195" s="2">
        <f>SUM(I196)</f>
        <v>4064</v>
      </c>
    </row>
    <row r="196" spans="1:9" s="7" customFormat="1" ht="46.5" customHeight="1">
      <c r="A196" s="8"/>
      <c r="B196" s="9" t="s">
        <v>192</v>
      </c>
      <c r="C196" s="1" t="s">
        <v>44</v>
      </c>
      <c r="D196" s="1" t="s">
        <v>35</v>
      </c>
      <c r="E196" s="113" t="s">
        <v>314</v>
      </c>
      <c r="F196" s="1"/>
      <c r="G196" s="2">
        <f>SUM(G197)</f>
        <v>5000</v>
      </c>
      <c r="H196" s="2">
        <f>SUM(H197)</f>
        <v>4000</v>
      </c>
      <c r="I196" s="2">
        <f>SUM(I197)</f>
        <v>4064</v>
      </c>
    </row>
    <row r="197" spans="1:9" s="7" customFormat="1" ht="33.75" customHeight="1">
      <c r="A197" s="8"/>
      <c r="B197" s="9" t="s">
        <v>94</v>
      </c>
      <c r="C197" s="1" t="s">
        <v>44</v>
      </c>
      <c r="D197" s="1" t="s">
        <v>35</v>
      </c>
      <c r="E197" s="113" t="s">
        <v>314</v>
      </c>
      <c r="F197" s="1" t="s">
        <v>95</v>
      </c>
      <c r="G197" s="2">
        <v>5000</v>
      </c>
      <c r="H197" s="2">
        <v>4000</v>
      </c>
      <c r="I197" s="2">
        <v>4064</v>
      </c>
    </row>
    <row r="198" spans="1:9" s="7" customFormat="1" ht="48" customHeight="1">
      <c r="A198" s="8"/>
      <c r="B198" s="10" t="s">
        <v>153</v>
      </c>
      <c r="C198" s="1" t="s">
        <v>44</v>
      </c>
      <c r="D198" s="1" t="s">
        <v>35</v>
      </c>
      <c r="E198" s="113" t="s">
        <v>315</v>
      </c>
      <c r="F198" s="1"/>
      <c r="G198" s="2">
        <f>SUM(G199)</f>
        <v>700</v>
      </c>
      <c r="H198" s="2">
        <f>SUM(H199)</f>
        <v>709.8</v>
      </c>
      <c r="I198" s="2">
        <f>SUM(I199)</f>
        <v>721.2</v>
      </c>
    </row>
    <row r="199" spans="1:9" s="7" customFormat="1" ht="39.75" customHeight="1">
      <c r="A199" s="8"/>
      <c r="B199" s="10" t="s">
        <v>191</v>
      </c>
      <c r="C199" s="1" t="s">
        <v>44</v>
      </c>
      <c r="D199" s="1" t="s">
        <v>35</v>
      </c>
      <c r="E199" s="113" t="s">
        <v>316</v>
      </c>
      <c r="F199" s="1"/>
      <c r="G199" s="2">
        <f>SUM(G200)</f>
        <v>700</v>
      </c>
      <c r="H199" s="2">
        <f>SUM(H200)</f>
        <v>709.8</v>
      </c>
      <c r="I199" s="2">
        <f>SUM(I200)</f>
        <v>721.2</v>
      </c>
    </row>
    <row r="200" spans="1:9" s="7" customFormat="1" ht="52.5" customHeight="1">
      <c r="A200" s="8"/>
      <c r="B200" s="9" t="s">
        <v>94</v>
      </c>
      <c r="C200" s="1" t="s">
        <v>44</v>
      </c>
      <c r="D200" s="1" t="s">
        <v>35</v>
      </c>
      <c r="E200" s="113" t="s">
        <v>316</v>
      </c>
      <c r="F200" s="1" t="s">
        <v>95</v>
      </c>
      <c r="G200" s="2">
        <v>700</v>
      </c>
      <c r="H200" s="2">
        <v>709.8</v>
      </c>
      <c r="I200" s="2">
        <v>721.2</v>
      </c>
    </row>
    <row r="201" spans="1:9" s="7" customFormat="1" ht="61.5" customHeight="1">
      <c r="A201" s="8"/>
      <c r="B201" s="10" t="s">
        <v>154</v>
      </c>
      <c r="C201" s="1" t="s">
        <v>44</v>
      </c>
      <c r="D201" s="1" t="s">
        <v>35</v>
      </c>
      <c r="E201" s="113" t="s">
        <v>317</v>
      </c>
      <c r="F201" s="1"/>
      <c r="G201" s="2">
        <f>SUM(G202+G205)</f>
        <v>4260</v>
      </c>
      <c r="H201" s="2">
        <f>SUM(H202+H205)</f>
        <v>4319.6</v>
      </c>
      <c r="I201" s="2">
        <f>SUM(I202+I205)</f>
        <v>4388.7</v>
      </c>
    </row>
    <row r="202" spans="1:9" s="7" customFormat="1" ht="66.75" customHeight="1">
      <c r="A202" s="8"/>
      <c r="B202" s="9" t="s">
        <v>190</v>
      </c>
      <c r="C202" s="1" t="s">
        <v>44</v>
      </c>
      <c r="D202" s="1" t="s">
        <v>35</v>
      </c>
      <c r="E202" s="113" t="s">
        <v>318</v>
      </c>
      <c r="F202" s="1"/>
      <c r="G202" s="2">
        <f>SUM(G203+G204)</f>
        <v>3760</v>
      </c>
      <c r="H202" s="2">
        <f>SUM(H203+H204)</f>
        <v>3812.6</v>
      </c>
      <c r="I202" s="2">
        <f>SUM(I203+I204)</f>
        <v>3873.6</v>
      </c>
    </row>
    <row r="203" spans="1:9" s="7" customFormat="1" ht="47.25" customHeight="1">
      <c r="A203" s="8"/>
      <c r="B203" s="9" t="s">
        <v>94</v>
      </c>
      <c r="C203" s="1" t="s">
        <v>44</v>
      </c>
      <c r="D203" s="1" t="s">
        <v>35</v>
      </c>
      <c r="E203" s="113" t="s">
        <v>318</v>
      </c>
      <c r="F203" s="1" t="s">
        <v>95</v>
      </c>
      <c r="G203" s="2">
        <v>3758</v>
      </c>
      <c r="H203" s="2">
        <v>3810.6</v>
      </c>
      <c r="I203" s="2">
        <v>3871.6</v>
      </c>
    </row>
    <row r="204" spans="1:9" s="7" customFormat="1" ht="18" customHeight="1">
      <c r="A204" s="8"/>
      <c r="B204" s="10" t="s">
        <v>96</v>
      </c>
      <c r="C204" s="1" t="s">
        <v>44</v>
      </c>
      <c r="D204" s="1" t="s">
        <v>35</v>
      </c>
      <c r="E204" s="113" t="s">
        <v>318</v>
      </c>
      <c r="F204" s="1" t="s">
        <v>97</v>
      </c>
      <c r="G204" s="2">
        <v>2</v>
      </c>
      <c r="H204" s="2">
        <v>2</v>
      </c>
      <c r="I204" s="2">
        <v>2</v>
      </c>
    </row>
    <row r="205" spans="1:9" s="7" customFormat="1" ht="67.5" customHeight="1">
      <c r="A205" s="8"/>
      <c r="B205" s="9" t="s">
        <v>367</v>
      </c>
      <c r="C205" s="1" t="s">
        <v>44</v>
      </c>
      <c r="D205" s="1" t="s">
        <v>35</v>
      </c>
      <c r="E205" s="113" t="s">
        <v>366</v>
      </c>
      <c r="F205" s="1"/>
      <c r="G205" s="2">
        <f>SUM(G206)</f>
        <v>500</v>
      </c>
      <c r="H205" s="2">
        <f>SUM(H206)</f>
        <v>507</v>
      </c>
      <c r="I205" s="2">
        <f>SUM(I206)</f>
        <v>515.1</v>
      </c>
    </row>
    <row r="206" spans="1:9" s="7" customFormat="1" ht="49.5" customHeight="1">
      <c r="A206" s="8"/>
      <c r="B206" s="9" t="s">
        <v>94</v>
      </c>
      <c r="C206" s="1" t="s">
        <v>44</v>
      </c>
      <c r="D206" s="1" t="s">
        <v>35</v>
      </c>
      <c r="E206" s="113" t="s">
        <v>366</v>
      </c>
      <c r="F206" s="1" t="s">
        <v>95</v>
      </c>
      <c r="G206" s="2">
        <v>500</v>
      </c>
      <c r="H206" s="2">
        <v>507</v>
      </c>
      <c r="I206" s="2">
        <v>515.1</v>
      </c>
    </row>
    <row r="207" spans="1:9" s="7" customFormat="1" ht="66.75" customHeight="1">
      <c r="A207" s="8"/>
      <c r="B207" s="10" t="s">
        <v>155</v>
      </c>
      <c r="C207" s="1" t="s">
        <v>44</v>
      </c>
      <c r="D207" s="1" t="s">
        <v>35</v>
      </c>
      <c r="E207" s="113" t="s">
        <v>319</v>
      </c>
      <c r="F207" s="1"/>
      <c r="G207" s="2">
        <f>SUM(G208)</f>
        <v>4699</v>
      </c>
      <c r="H207" s="2">
        <f>SUM(H208)</f>
        <v>3002</v>
      </c>
      <c r="I207" s="2">
        <f>SUM(I208)</f>
        <v>3050</v>
      </c>
    </row>
    <row r="208" spans="1:9" s="7" customFormat="1" ht="64.5" customHeight="1">
      <c r="A208" s="8"/>
      <c r="B208" s="10" t="s">
        <v>189</v>
      </c>
      <c r="C208" s="1" t="s">
        <v>44</v>
      </c>
      <c r="D208" s="1" t="s">
        <v>35</v>
      </c>
      <c r="E208" s="113" t="s">
        <v>320</v>
      </c>
      <c r="F208" s="1"/>
      <c r="G208" s="2">
        <f>SUM(G209+G210)</f>
        <v>4699</v>
      </c>
      <c r="H208" s="2">
        <f>SUM(H209+H210)</f>
        <v>3002</v>
      </c>
      <c r="I208" s="2">
        <f>SUM(I209+I210)</f>
        <v>3050</v>
      </c>
    </row>
    <row r="209" spans="1:9" s="7" customFormat="1" ht="39.75" customHeight="1">
      <c r="A209" s="8"/>
      <c r="B209" s="9" t="s">
        <v>94</v>
      </c>
      <c r="C209" s="1" t="s">
        <v>44</v>
      </c>
      <c r="D209" s="1" t="s">
        <v>35</v>
      </c>
      <c r="E209" s="113" t="s">
        <v>320</v>
      </c>
      <c r="F209" s="1" t="s">
        <v>95</v>
      </c>
      <c r="G209" s="2">
        <v>4697</v>
      </c>
      <c r="H209" s="2">
        <v>3000</v>
      </c>
      <c r="I209" s="2">
        <v>3048</v>
      </c>
    </row>
    <row r="210" spans="1:9" s="7" customFormat="1" ht="21" customHeight="1">
      <c r="A210" s="8"/>
      <c r="B210" s="10" t="s">
        <v>96</v>
      </c>
      <c r="C210" s="1" t="s">
        <v>44</v>
      </c>
      <c r="D210" s="1" t="s">
        <v>35</v>
      </c>
      <c r="E210" s="113" t="s">
        <v>320</v>
      </c>
      <c r="F210" s="1" t="s">
        <v>97</v>
      </c>
      <c r="G210" s="2">
        <v>2</v>
      </c>
      <c r="H210" s="2">
        <v>2</v>
      </c>
      <c r="I210" s="2">
        <v>2</v>
      </c>
    </row>
    <row r="211" spans="1:9" s="7" customFormat="1" ht="81" customHeight="1">
      <c r="A211" s="8"/>
      <c r="B211" s="10" t="s">
        <v>156</v>
      </c>
      <c r="C211" s="1" t="s">
        <v>44</v>
      </c>
      <c r="D211" s="1" t="s">
        <v>35</v>
      </c>
      <c r="E211" s="113" t="s">
        <v>321</v>
      </c>
      <c r="F211" s="1"/>
      <c r="G211" s="2">
        <f>SUM(G212)</f>
        <v>200</v>
      </c>
      <c r="H211" s="2">
        <f>SUM(H212)</f>
        <v>202.8</v>
      </c>
      <c r="I211" s="2">
        <f>SUM(I212)</f>
        <v>206</v>
      </c>
    </row>
    <row r="212" spans="1:9" s="7" customFormat="1" ht="78" customHeight="1">
      <c r="A212" s="8"/>
      <c r="B212" s="10" t="s">
        <v>188</v>
      </c>
      <c r="C212" s="1" t="s">
        <v>44</v>
      </c>
      <c r="D212" s="1" t="s">
        <v>35</v>
      </c>
      <c r="E212" s="113" t="s">
        <v>322</v>
      </c>
      <c r="F212" s="1"/>
      <c r="G212" s="2">
        <f>SUM(G213)</f>
        <v>200</v>
      </c>
      <c r="H212" s="2">
        <f>SUM(H213)</f>
        <v>202.8</v>
      </c>
      <c r="I212" s="2">
        <f>SUM(I213)</f>
        <v>206</v>
      </c>
    </row>
    <row r="213" spans="1:9" s="7" customFormat="1" ht="41.25" customHeight="1">
      <c r="A213" s="8"/>
      <c r="B213" s="9" t="s">
        <v>94</v>
      </c>
      <c r="C213" s="1" t="s">
        <v>44</v>
      </c>
      <c r="D213" s="1" t="s">
        <v>35</v>
      </c>
      <c r="E213" s="113" t="s">
        <v>322</v>
      </c>
      <c r="F213" s="1" t="s">
        <v>95</v>
      </c>
      <c r="G213" s="2">
        <v>200</v>
      </c>
      <c r="H213" s="2">
        <v>202.8</v>
      </c>
      <c r="I213" s="2">
        <v>206</v>
      </c>
    </row>
    <row r="214" spans="1:9" s="7" customFormat="1" ht="64.5" customHeight="1">
      <c r="A214" s="8"/>
      <c r="B214" s="10" t="s">
        <v>157</v>
      </c>
      <c r="C214" s="1" t="s">
        <v>44</v>
      </c>
      <c r="D214" s="1" t="s">
        <v>35</v>
      </c>
      <c r="E214" s="113" t="s">
        <v>323</v>
      </c>
      <c r="F214" s="18"/>
      <c r="G214" s="2">
        <f>SUM(G215)</f>
        <v>100</v>
      </c>
      <c r="H214" s="2">
        <f>SUM(H215)</f>
        <v>101.4</v>
      </c>
      <c r="I214" s="2">
        <f>SUM(I215)</f>
        <v>103</v>
      </c>
    </row>
    <row r="215" spans="1:9" s="7" customFormat="1" ht="60" customHeight="1">
      <c r="A215" s="8"/>
      <c r="B215" s="10" t="s">
        <v>187</v>
      </c>
      <c r="C215" s="1" t="s">
        <v>44</v>
      </c>
      <c r="D215" s="1" t="s">
        <v>35</v>
      </c>
      <c r="E215" s="113" t="s">
        <v>324</v>
      </c>
      <c r="F215" s="1"/>
      <c r="G215" s="2">
        <f>SUM(G216)</f>
        <v>100</v>
      </c>
      <c r="H215" s="2">
        <f>SUM(H216)</f>
        <v>101.4</v>
      </c>
      <c r="I215" s="2">
        <f>SUM(I216)</f>
        <v>103</v>
      </c>
    </row>
    <row r="216" spans="1:9" s="7" customFormat="1" ht="35.25" customHeight="1">
      <c r="A216" s="8"/>
      <c r="B216" s="9" t="s">
        <v>94</v>
      </c>
      <c r="C216" s="1" t="s">
        <v>44</v>
      </c>
      <c r="D216" s="1" t="s">
        <v>35</v>
      </c>
      <c r="E216" s="113" t="s">
        <v>324</v>
      </c>
      <c r="F216" s="1" t="s">
        <v>95</v>
      </c>
      <c r="G216" s="2">
        <v>100</v>
      </c>
      <c r="H216" s="2">
        <v>101.4</v>
      </c>
      <c r="I216" s="2">
        <v>103</v>
      </c>
    </row>
    <row r="217" spans="1:9" s="7" customFormat="1" ht="67.5" customHeight="1">
      <c r="A217" s="8"/>
      <c r="B217" s="10" t="s">
        <v>158</v>
      </c>
      <c r="C217" s="1" t="s">
        <v>44</v>
      </c>
      <c r="D217" s="1" t="s">
        <v>35</v>
      </c>
      <c r="E217" s="113" t="s">
        <v>325</v>
      </c>
      <c r="F217" s="4"/>
      <c r="G217" s="2">
        <f>SUM(G218)</f>
        <v>450</v>
      </c>
      <c r="H217" s="2">
        <f>SUM(H218)</f>
        <v>456.3</v>
      </c>
      <c r="I217" s="2">
        <f>SUM(I218)</f>
        <v>463.6</v>
      </c>
    </row>
    <row r="218" spans="1:9" s="7" customFormat="1" ht="51.75" customHeight="1">
      <c r="A218" s="8"/>
      <c r="B218" s="10" t="s">
        <v>186</v>
      </c>
      <c r="C218" s="1" t="s">
        <v>44</v>
      </c>
      <c r="D218" s="1" t="s">
        <v>35</v>
      </c>
      <c r="E218" s="113" t="s">
        <v>326</v>
      </c>
      <c r="F218" s="1"/>
      <c r="G218" s="2">
        <f>SUM(G219)</f>
        <v>450</v>
      </c>
      <c r="H218" s="2">
        <f>SUM(H219)</f>
        <v>456.3</v>
      </c>
      <c r="I218" s="2">
        <f>SUM(I219)</f>
        <v>463.6</v>
      </c>
    </row>
    <row r="219" spans="1:9" s="7" customFormat="1" ht="47.25" customHeight="1">
      <c r="A219" s="8"/>
      <c r="B219" s="9" t="s">
        <v>94</v>
      </c>
      <c r="C219" s="1" t="s">
        <v>44</v>
      </c>
      <c r="D219" s="1" t="s">
        <v>35</v>
      </c>
      <c r="E219" s="113" t="s">
        <v>326</v>
      </c>
      <c r="F219" s="1" t="s">
        <v>95</v>
      </c>
      <c r="G219" s="2">
        <v>450</v>
      </c>
      <c r="H219" s="2">
        <v>456.3</v>
      </c>
      <c r="I219" s="2">
        <v>463.6</v>
      </c>
    </row>
    <row r="220" spans="1:9" s="7" customFormat="1" ht="69.75" customHeight="1">
      <c r="A220" s="8"/>
      <c r="B220" s="10" t="s">
        <v>172</v>
      </c>
      <c r="C220" s="1" t="s">
        <v>44</v>
      </c>
      <c r="D220" s="1" t="s">
        <v>35</v>
      </c>
      <c r="E220" s="113" t="s">
        <v>327</v>
      </c>
      <c r="F220" s="1"/>
      <c r="G220" s="2">
        <f>SUM(G221)</f>
        <v>50</v>
      </c>
      <c r="H220" s="2">
        <f>SUM(H221)</f>
        <v>50.7</v>
      </c>
      <c r="I220" s="2">
        <f>SUM(I221)</f>
        <v>51.5</v>
      </c>
    </row>
    <row r="221" spans="1:9" s="7" customFormat="1" ht="53.25" customHeight="1">
      <c r="A221" s="8"/>
      <c r="B221" s="10" t="s">
        <v>194</v>
      </c>
      <c r="C221" s="1" t="s">
        <v>44</v>
      </c>
      <c r="D221" s="1" t="s">
        <v>35</v>
      </c>
      <c r="E221" s="113" t="s">
        <v>328</v>
      </c>
      <c r="F221" s="1"/>
      <c r="G221" s="2">
        <f>SUM(G222)</f>
        <v>50</v>
      </c>
      <c r="H221" s="2">
        <f>SUM(H222)</f>
        <v>50.7</v>
      </c>
      <c r="I221" s="2">
        <f>SUM(I222)</f>
        <v>51.5</v>
      </c>
    </row>
    <row r="222" spans="1:9" s="7" customFormat="1" ht="51" customHeight="1">
      <c r="A222" s="8"/>
      <c r="B222" s="9" t="s">
        <v>94</v>
      </c>
      <c r="C222" s="1" t="s">
        <v>44</v>
      </c>
      <c r="D222" s="1" t="s">
        <v>35</v>
      </c>
      <c r="E222" s="113" t="s">
        <v>328</v>
      </c>
      <c r="F222" s="1" t="s">
        <v>95</v>
      </c>
      <c r="G222" s="2">
        <v>50</v>
      </c>
      <c r="H222" s="2">
        <v>50.7</v>
      </c>
      <c r="I222" s="2">
        <v>51.5</v>
      </c>
    </row>
    <row r="223" spans="1:9" s="7" customFormat="1" ht="41.25" customHeight="1">
      <c r="A223" s="8"/>
      <c r="B223" s="9" t="s">
        <v>91</v>
      </c>
      <c r="C223" s="1" t="s">
        <v>44</v>
      </c>
      <c r="D223" s="1" t="s">
        <v>35</v>
      </c>
      <c r="E223" s="113" t="s">
        <v>336</v>
      </c>
      <c r="F223" s="71"/>
      <c r="G223" s="2">
        <f>SUM(G224)</f>
        <v>5</v>
      </c>
      <c r="H223" s="2">
        <f aca="true" t="shared" si="10" ref="H223:I225">SUM(H224)</f>
        <v>5</v>
      </c>
      <c r="I223" s="2">
        <f t="shared" si="10"/>
        <v>5</v>
      </c>
    </row>
    <row r="224" spans="1:9" s="7" customFormat="1" ht="45.75" customHeight="1">
      <c r="A224" s="8"/>
      <c r="B224" s="9" t="s">
        <v>102</v>
      </c>
      <c r="C224" s="1" t="s">
        <v>44</v>
      </c>
      <c r="D224" s="1" t="s">
        <v>35</v>
      </c>
      <c r="E224" s="113" t="s">
        <v>337</v>
      </c>
      <c r="F224" s="1"/>
      <c r="G224" s="2">
        <f>SUM(G225)</f>
        <v>5</v>
      </c>
      <c r="H224" s="2">
        <f t="shared" si="10"/>
        <v>5</v>
      </c>
      <c r="I224" s="2">
        <f t="shared" si="10"/>
        <v>5</v>
      </c>
    </row>
    <row r="225" spans="1:9" s="7" customFormat="1" ht="30" customHeight="1">
      <c r="A225" s="8"/>
      <c r="B225" s="10" t="s">
        <v>98</v>
      </c>
      <c r="C225" s="1" t="s">
        <v>44</v>
      </c>
      <c r="D225" s="1" t="s">
        <v>35</v>
      </c>
      <c r="E225" s="113" t="s">
        <v>342</v>
      </c>
      <c r="F225" s="1"/>
      <c r="G225" s="2">
        <f>SUM(G226)</f>
        <v>5</v>
      </c>
      <c r="H225" s="2">
        <f t="shared" si="10"/>
        <v>5</v>
      </c>
      <c r="I225" s="2">
        <f t="shared" si="10"/>
        <v>5</v>
      </c>
    </row>
    <row r="226" spans="1:9" s="7" customFormat="1" ht="48.75" customHeight="1">
      <c r="A226" s="8"/>
      <c r="B226" s="9" t="s">
        <v>94</v>
      </c>
      <c r="C226" s="1" t="s">
        <v>44</v>
      </c>
      <c r="D226" s="1" t="s">
        <v>35</v>
      </c>
      <c r="E226" s="113" t="s">
        <v>342</v>
      </c>
      <c r="F226" s="1" t="s">
        <v>95</v>
      </c>
      <c r="G226" s="2">
        <v>5</v>
      </c>
      <c r="H226" s="2">
        <v>5</v>
      </c>
      <c r="I226" s="2">
        <v>5</v>
      </c>
    </row>
    <row r="227" spans="1:9" s="7" customFormat="1" ht="19.5" customHeight="1">
      <c r="A227" s="8"/>
      <c r="B227" s="11" t="s">
        <v>27</v>
      </c>
      <c r="C227" s="4" t="s">
        <v>45</v>
      </c>
      <c r="D227" s="4" t="s">
        <v>34</v>
      </c>
      <c r="E227" s="112"/>
      <c r="F227" s="4"/>
      <c r="G227" s="3">
        <f>SUM(G228)</f>
        <v>222</v>
      </c>
      <c r="H227" s="3">
        <f aca="true" t="shared" si="11" ref="H227:I231">SUM(H228)</f>
        <v>225.1</v>
      </c>
      <c r="I227" s="3">
        <f t="shared" si="11"/>
        <v>228.7</v>
      </c>
    </row>
    <row r="228" spans="1:9" s="7" customFormat="1" ht="19.5" customHeight="1">
      <c r="A228" s="8"/>
      <c r="B228" s="11" t="s">
        <v>28</v>
      </c>
      <c r="C228" s="4" t="s">
        <v>45</v>
      </c>
      <c r="D228" s="4" t="s">
        <v>45</v>
      </c>
      <c r="E228" s="112"/>
      <c r="F228" s="4"/>
      <c r="G228" s="3">
        <f>SUM(G229)</f>
        <v>222</v>
      </c>
      <c r="H228" s="3">
        <f t="shared" si="11"/>
        <v>225.1</v>
      </c>
      <c r="I228" s="3">
        <f t="shared" si="11"/>
        <v>228.7</v>
      </c>
    </row>
    <row r="229" spans="1:9" s="7" customFormat="1" ht="82.5" customHeight="1">
      <c r="A229" s="8"/>
      <c r="B229" s="10" t="s">
        <v>108</v>
      </c>
      <c r="C229" s="1" t="s">
        <v>45</v>
      </c>
      <c r="D229" s="1" t="s">
        <v>45</v>
      </c>
      <c r="E229" s="113" t="s">
        <v>254</v>
      </c>
      <c r="F229" s="1"/>
      <c r="G229" s="2">
        <f>SUM(G230)</f>
        <v>222</v>
      </c>
      <c r="H229" s="2">
        <f t="shared" si="11"/>
        <v>225.1</v>
      </c>
      <c r="I229" s="2">
        <f t="shared" si="11"/>
        <v>228.7</v>
      </c>
    </row>
    <row r="230" spans="1:9" s="7" customFormat="1" ht="110.25" customHeight="1">
      <c r="A230" s="8"/>
      <c r="B230" s="10" t="s">
        <v>167</v>
      </c>
      <c r="C230" s="1" t="s">
        <v>45</v>
      </c>
      <c r="D230" s="1" t="s">
        <v>45</v>
      </c>
      <c r="E230" s="113" t="s">
        <v>224</v>
      </c>
      <c r="F230" s="1"/>
      <c r="G230" s="2">
        <f>SUM(G231)</f>
        <v>222</v>
      </c>
      <c r="H230" s="2">
        <f t="shared" si="11"/>
        <v>225.1</v>
      </c>
      <c r="I230" s="2">
        <f t="shared" si="11"/>
        <v>228.7</v>
      </c>
    </row>
    <row r="231" spans="1:9" s="7" customFormat="1" ht="140.25" customHeight="1">
      <c r="A231" s="8"/>
      <c r="B231" s="10" t="s">
        <v>135</v>
      </c>
      <c r="C231" s="1" t="s">
        <v>45</v>
      </c>
      <c r="D231" s="1" t="s">
        <v>45</v>
      </c>
      <c r="E231" s="113" t="s">
        <v>256</v>
      </c>
      <c r="F231" s="1"/>
      <c r="G231" s="2">
        <f>SUM(G232)</f>
        <v>222</v>
      </c>
      <c r="H231" s="2">
        <f t="shared" si="11"/>
        <v>225.1</v>
      </c>
      <c r="I231" s="2">
        <f t="shared" si="11"/>
        <v>228.7</v>
      </c>
    </row>
    <row r="232" spans="1:9" s="7" customFormat="1" ht="47.25" customHeight="1">
      <c r="A232" s="8"/>
      <c r="B232" s="9" t="s">
        <v>94</v>
      </c>
      <c r="C232" s="1" t="s">
        <v>45</v>
      </c>
      <c r="D232" s="1" t="s">
        <v>45</v>
      </c>
      <c r="E232" s="113" t="s">
        <v>256</v>
      </c>
      <c r="F232" s="1" t="s">
        <v>95</v>
      </c>
      <c r="G232" s="2">
        <v>222</v>
      </c>
      <c r="H232" s="2">
        <v>225.1</v>
      </c>
      <c r="I232" s="2">
        <v>228.7</v>
      </c>
    </row>
    <row r="233" spans="1:9" s="7" customFormat="1" ht="19.5" customHeight="1">
      <c r="A233" s="8"/>
      <c r="B233" s="41" t="s">
        <v>74</v>
      </c>
      <c r="C233" s="4" t="s">
        <v>46</v>
      </c>
      <c r="D233" s="4" t="s">
        <v>34</v>
      </c>
      <c r="E233" s="112"/>
      <c r="F233" s="4"/>
      <c r="G233" s="3">
        <f>SUM(G234+G259)</f>
        <v>18461.2</v>
      </c>
      <c r="H233" s="3">
        <f>SUM(H234+H259)</f>
        <v>18663.7</v>
      </c>
      <c r="I233" s="3">
        <f>SUM(I234+I259)</f>
        <v>18898.3</v>
      </c>
    </row>
    <row r="234" spans="1:9" s="7" customFormat="1" ht="19.5" customHeight="1">
      <c r="A234" s="8"/>
      <c r="B234" s="41" t="s">
        <v>5</v>
      </c>
      <c r="C234" s="4" t="s">
        <v>46</v>
      </c>
      <c r="D234" s="4" t="s">
        <v>33</v>
      </c>
      <c r="E234" s="112"/>
      <c r="F234" s="4"/>
      <c r="G234" s="3">
        <f>SUM(G235+G242)</f>
        <v>17161.2</v>
      </c>
      <c r="H234" s="3">
        <f>SUM(H235+H242)</f>
        <v>17345.5</v>
      </c>
      <c r="I234" s="3">
        <f>SUM(I235+I242)</f>
        <v>17559</v>
      </c>
    </row>
    <row r="235" spans="1:9" s="6" customFormat="1" ht="85.5" customHeight="1">
      <c r="A235" s="17"/>
      <c r="B235" s="10" t="s">
        <v>112</v>
      </c>
      <c r="C235" s="1" t="s">
        <v>46</v>
      </c>
      <c r="D235" s="1" t="s">
        <v>33</v>
      </c>
      <c r="E235" s="113" t="s">
        <v>229</v>
      </c>
      <c r="F235" s="1"/>
      <c r="G235" s="2">
        <f>SUM(G236)</f>
        <v>4000</v>
      </c>
      <c r="H235" s="2">
        <f>SUM(H236)</f>
        <v>4000</v>
      </c>
      <c r="I235" s="2">
        <f>SUM(I236)</f>
        <v>4000</v>
      </c>
    </row>
    <row r="236" spans="1:9" s="6" customFormat="1" ht="114.75" customHeight="1">
      <c r="A236" s="17"/>
      <c r="B236" s="24" t="s">
        <v>164</v>
      </c>
      <c r="C236" s="1" t="s">
        <v>46</v>
      </c>
      <c r="D236" s="1" t="s">
        <v>33</v>
      </c>
      <c r="E236" s="113" t="s">
        <v>240</v>
      </c>
      <c r="F236" s="1"/>
      <c r="G236" s="2">
        <f>SUM(G237+G239)</f>
        <v>4000</v>
      </c>
      <c r="H236" s="2">
        <f>SUM(H237+H239)</f>
        <v>4000</v>
      </c>
      <c r="I236" s="2">
        <f>SUM(I237+I239)</f>
        <v>4000</v>
      </c>
    </row>
    <row r="237" spans="1:9" s="6" customFormat="1" ht="112.5" customHeight="1" hidden="1">
      <c r="A237" s="17"/>
      <c r="B237" s="107" t="s">
        <v>212</v>
      </c>
      <c r="C237" s="1" t="s">
        <v>46</v>
      </c>
      <c r="D237" s="1" t="s">
        <v>33</v>
      </c>
      <c r="E237" s="113" t="s">
        <v>241</v>
      </c>
      <c r="F237" s="1"/>
      <c r="G237" s="2">
        <f>SUM(G238)</f>
        <v>0</v>
      </c>
      <c r="H237" s="2">
        <f>SUM(H238)</f>
        <v>0</v>
      </c>
      <c r="I237" s="2">
        <f>SUM(I238)</f>
        <v>0</v>
      </c>
    </row>
    <row r="238" spans="1:9" s="6" customFormat="1" ht="27" customHeight="1" hidden="1">
      <c r="A238" s="17"/>
      <c r="B238" s="9" t="s">
        <v>18</v>
      </c>
      <c r="C238" s="1" t="s">
        <v>46</v>
      </c>
      <c r="D238" s="1" t="s">
        <v>33</v>
      </c>
      <c r="E238" s="113" t="s">
        <v>241</v>
      </c>
      <c r="F238" s="1" t="s">
        <v>106</v>
      </c>
      <c r="G238" s="2"/>
      <c r="H238" s="2"/>
      <c r="I238" s="2"/>
    </row>
    <row r="239" spans="1:9" s="6" customFormat="1" ht="46.5" customHeight="1">
      <c r="A239" s="17"/>
      <c r="B239" s="9" t="s">
        <v>54</v>
      </c>
      <c r="C239" s="1" t="s">
        <v>46</v>
      </c>
      <c r="D239" s="1" t="s">
        <v>33</v>
      </c>
      <c r="E239" s="114" t="s">
        <v>242</v>
      </c>
      <c r="F239" s="1"/>
      <c r="G239" s="2">
        <f>SUM(G240)</f>
        <v>4000</v>
      </c>
      <c r="H239" s="2">
        <f>SUM(H240)</f>
        <v>4000</v>
      </c>
      <c r="I239" s="2">
        <f>SUM(I240)</f>
        <v>4000</v>
      </c>
    </row>
    <row r="240" spans="1:9" s="6" customFormat="1" ht="96.75" customHeight="1">
      <c r="A240" s="17"/>
      <c r="B240" s="145" t="s">
        <v>161</v>
      </c>
      <c r="C240" s="1" t="s">
        <v>46</v>
      </c>
      <c r="D240" s="1" t="s">
        <v>33</v>
      </c>
      <c r="E240" s="113" t="s">
        <v>243</v>
      </c>
      <c r="F240" s="1"/>
      <c r="G240" s="2">
        <f>SUM(G241)</f>
        <v>4000</v>
      </c>
      <c r="H240" s="2">
        <f>SUM(H241)</f>
        <v>4000</v>
      </c>
      <c r="I240" s="2">
        <f>SUM(I241)</f>
        <v>4000</v>
      </c>
    </row>
    <row r="241" spans="1:9" s="6" customFormat="1" ht="19.5" customHeight="1">
      <c r="A241" s="17"/>
      <c r="B241" s="9" t="s">
        <v>18</v>
      </c>
      <c r="C241" s="1" t="s">
        <v>46</v>
      </c>
      <c r="D241" s="1" t="s">
        <v>33</v>
      </c>
      <c r="E241" s="113" t="s">
        <v>243</v>
      </c>
      <c r="F241" s="1" t="s">
        <v>106</v>
      </c>
      <c r="G241" s="2">
        <v>4000</v>
      </c>
      <c r="H241" s="2">
        <v>4000</v>
      </c>
      <c r="I241" s="2">
        <v>4000</v>
      </c>
    </row>
    <row r="242" spans="1:9" s="7" customFormat="1" ht="81.75" customHeight="1">
      <c r="A242" s="8"/>
      <c r="B242" s="10" t="s">
        <v>108</v>
      </c>
      <c r="C242" s="1" t="s">
        <v>46</v>
      </c>
      <c r="D242" s="1" t="s">
        <v>33</v>
      </c>
      <c r="E242" s="113" t="s">
        <v>254</v>
      </c>
      <c r="F242" s="4"/>
      <c r="G242" s="2">
        <f>SUM(G243)</f>
        <v>13161.2</v>
      </c>
      <c r="H242" s="2">
        <f>SUM(H243)</f>
        <v>13345.5</v>
      </c>
      <c r="I242" s="2">
        <f>SUM(I243)</f>
        <v>13558.999999999998</v>
      </c>
    </row>
    <row r="243" spans="1:9" s="7" customFormat="1" ht="90" customHeight="1">
      <c r="A243" s="8"/>
      <c r="B243" s="10" t="s">
        <v>165</v>
      </c>
      <c r="C243" s="1" t="s">
        <v>46</v>
      </c>
      <c r="D243" s="1" t="s">
        <v>33</v>
      </c>
      <c r="E243" s="113" t="s">
        <v>222</v>
      </c>
      <c r="F243" s="1"/>
      <c r="G243" s="2">
        <f>SUM(G244+G247+G250+G253)</f>
        <v>13161.2</v>
      </c>
      <c r="H243" s="2">
        <f>SUM(H244+H247+H250+H253)</f>
        <v>13345.5</v>
      </c>
      <c r="I243" s="2">
        <f>SUM(I244+I247+I250+I253)</f>
        <v>13558.999999999998</v>
      </c>
    </row>
    <row r="244" spans="1:9" s="7" customFormat="1" ht="35.25" customHeight="1">
      <c r="A244" s="8"/>
      <c r="B244" s="24" t="s">
        <v>61</v>
      </c>
      <c r="C244" s="1" t="s">
        <v>46</v>
      </c>
      <c r="D244" s="1" t="s">
        <v>33</v>
      </c>
      <c r="E244" s="114" t="s">
        <v>232</v>
      </c>
      <c r="F244" s="18" t="s">
        <v>32</v>
      </c>
      <c r="G244" s="2">
        <f>G245</f>
        <v>1150</v>
      </c>
      <c r="H244" s="2">
        <f>H245</f>
        <v>1166.1</v>
      </c>
      <c r="I244" s="2">
        <f>I245</f>
        <v>1184.8</v>
      </c>
    </row>
    <row r="245" spans="1:9" s="7" customFormat="1" ht="66" customHeight="1">
      <c r="A245" s="8"/>
      <c r="B245" s="24" t="s">
        <v>178</v>
      </c>
      <c r="C245" s="1" t="s">
        <v>46</v>
      </c>
      <c r="D245" s="1" t="s">
        <v>33</v>
      </c>
      <c r="E245" s="114" t="s">
        <v>231</v>
      </c>
      <c r="F245" s="18"/>
      <c r="G245" s="2">
        <f>SUM(G246)</f>
        <v>1150</v>
      </c>
      <c r="H245" s="2">
        <f>SUM(H246)</f>
        <v>1166.1</v>
      </c>
      <c r="I245" s="2">
        <f>SUM(I246)</f>
        <v>1184.8</v>
      </c>
    </row>
    <row r="246" spans="1:9" s="7" customFormat="1" ht="21.75" customHeight="1">
      <c r="A246" s="8"/>
      <c r="B246" s="24" t="s">
        <v>109</v>
      </c>
      <c r="C246" s="1" t="s">
        <v>46</v>
      </c>
      <c r="D246" s="1" t="s">
        <v>33</v>
      </c>
      <c r="E246" s="114" t="s">
        <v>231</v>
      </c>
      <c r="F246" s="18" t="s">
        <v>110</v>
      </c>
      <c r="G246" s="2">
        <v>1150</v>
      </c>
      <c r="H246" s="2">
        <v>1166.1</v>
      </c>
      <c r="I246" s="2">
        <v>1184.8</v>
      </c>
    </row>
    <row r="247" spans="1:9" s="7" customFormat="1" ht="19.5" customHeight="1">
      <c r="A247" s="8"/>
      <c r="B247" s="9" t="s">
        <v>75</v>
      </c>
      <c r="C247" s="1" t="s">
        <v>46</v>
      </c>
      <c r="D247" s="1" t="s">
        <v>33</v>
      </c>
      <c r="E247" s="114" t="s">
        <v>233</v>
      </c>
      <c r="F247" s="18"/>
      <c r="G247" s="2">
        <f>SUM(G248)</f>
        <v>10511.2</v>
      </c>
      <c r="H247" s="2">
        <f>SUM(H248)</f>
        <v>10658.4</v>
      </c>
      <c r="I247" s="2">
        <f>SUM(I248)</f>
        <v>10828.9</v>
      </c>
    </row>
    <row r="248" spans="1:9" s="7" customFormat="1" ht="68.25" customHeight="1">
      <c r="A248" s="8"/>
      <c r="B248" s="24" t="s">
        <v>179</v>
      </c>
      <c r="C248" s="1" t="s">
        <v>46</v>
      </c>
      <c r="D248" s="1" t="s">
        <v>33</v>
      </c>
      <c r="E248" s="114" t="s">
        <v>234</v>
      </c>
      <c r="F248" s="18"/>
      <c r="G248" s="2">
        <f>SUM(G249)</f>
        <v>10511.2</v>
      </c>
      <c r="H248" s="2">
        <f>SUM(H249)</f>
        <v>10658.4</v>
      </c>
      <c r="I248" s="2">
        <f>SUM(I249)</f>
        <v>10828.9</v>
      </c>
    </row>
    <row r="249" spans="1:9" s="7" customFormat="1" ht="17.25" customHeight="1">
      <c r="A249" s="8"/>
      <c r="B249" s="24" t="s">
        <v>109</v>
      </c>
      <c r="C249" s="1" t="s">
        <v>46</v>
      </c>
      <c r="D249" s="1" t="s">
        <v>33</v>
      </c>
      <c r="E249" s="114" t="s">
        <v>234</v>
      </c>
      <c r="F249" s="18" t="s">
        <v>110</v>
      </c>
      <c r="G249" s="2">
        <v>10511.2</v>
      </c>
      <c r="H249" s="2">
        <v>10658.4</v>
      </c>
      <c r="I249" s="2">
        <v>10828.9</v>
      </c>
    </row>
    <row r="250" spans="1:9" s="7" customFormat="1" ht="19.5" customHeight="1">
      <c r="A250" s="8"/>
      <c r="B250" s="9" t="s">
        <v>126</v>
      </c>
      <c r="C250" s="1" t="s">
        <v>46</v>
      </c>
      <c r="D250" s="1" t="s">
        <v>33</v>
      </c>
      <c r="E250" s="114" t="s">
        <v>235</v>
      </c>
      <c r="F250" s="18"/>
      <c r="G250" s="2">
        <f>SUM(G251)</f>
        <v>1500</v>
      </c>
      <c r="H250" s="2">
        <f>SUM(H251)</f>
        <v>1521</v>
      </c>
      <c r="I250" s="2">
        <f>SUM(I251)</f>
        <v>1545.3</v>
      </c>
    </row>
    <row r="251" spans="1:9" s="7" customFormat="1" ht="60" customHeight="1">
      <c r="A251" s="8"/>
      <c r="B251" s="24" t="s">
        <v>196</v>
      </c>
      <c r="C251" s="1" t="s">
        <v>46</v>
      </c>
      <c r="D251" s="1" t="s">
        <v>33</v>
      </c>
      <c r="E251" s="114" t="s">
        <v>236</v>
      </c>
      <c r="F251" s="18"/>
      <c r="G251" s="2">
        <f>SUM(G252)</f>
        <v>1500</v>
      </c>
      <c r="H251" s="2">
        <f>SUM(H252)</f>
        <v>1521</v>
      </c>
      <c r="I251" s="2">
        <f>SUM(I252)</f>
        <v>1545.3</v>
      </c>
    </row>
    <row r="252" spans="1:9" s="7" customFormat="1" ht="29.25" customHeight="1">
      <c r="A252" s="8"/>
      <c r="B252" s="24" t="s">
        <v>109</v>
      </c>
      <c r="C252" s="1" t="s">
        <v>46</v>
      </c>
      <c r="D252" s="1" t="s">
        <v>33</v>
      </c>
      <c r="E252" s="114" t="s">
        <v>236</v>
      </c>
      <c r="F252" s="18" t="s">
        <v>110</v>
      </c>
      <c r="G252" s="2">
        <v>1500</v>
      </c>
      <c r="H252" s="2">
        <v>1521</v>
      </c>
      <c r="I252" s="2">
        <v>1545.3</v>
      </c>
    </row>
    <row r="253" spans="1:9" s="6" customFormat="1" ht="123" customHeight="1" hidden="1">
      <c r="A253" s="17"/>
      <c r="B253" s="26" t="s">
        <v>220</v>
      </c>
      <c r="C253" s="1" t="s">
        <v>46</v>
      </c>
      <c r="D253" s="1" t="s">
        <v>33</v>
      </c>
      <c r="E253" s="114" t="s">
        <v>237</v>
      </c>
      <c r="F253" s="18"/>
      <c r="G253" s="2">
        <f>G254</f>
        <v>0</v>
      </c>
      <c r="H253" s="2">
        <f>H254</f>
        <v>0</v>
      </c>
      <c r="I253" s="2">
        <f>I254</f>
        <v>0</v>
      </c>
    </row>
    <row r="254" spans="1:9" s="6" customFormat="1" ht="29.25" customHeight="1" hidden="1">
      <c r="A254" s="17"/>
      <c r="B254" s="24" t="s">
        <v>109</v>
      </c>
      <c r="C254" s="1" t="s">
        <v>46</v>
      </c>
      <c r="D254" s="1" t="s">
        <v>33</v>
      </c>
      <c r="E254" s="114" t="s">
        <v>237</v>
      </c>
      <c r="F254" s="18" t="s">
        <v>110</v>
      </c>
      <c r="G254" s="2"/>
      <c r="H254" s="2"/>
      <c r="I254" s="2"/>
    </row>
    <row r="255" spans="1:9" s="6" customFormat="1" ht="123.75" customHeight="1" hidden="1">
      <c r="A255" s="17"/>
      <c r="B255" s="26" t="s">
        <v>111</v>
      </c>
      <c r="C255" s="1" t="s">
        <v>46</v>
      </c>
      <c r="D255" s="1" t="s">
        <v>33</v>
      </c>
      <c r="E255" s="114" t="s">
        <v>237</v>
      </c>
      <c r="F255" s="18"/>
      <c r="G255" s="2">
        <f>G256</f>
        <v>0</v>
      </c>
      <c r="H255" s="2">
        <f>H256</f>
        <v>0</v>
      </c>
      <c r="I255" s="2">
        <f>I256</f>
        <v>0</v>
      </c>
    </row>
    <row r="256" spans="1:9" s="6" customFormat="1" ht="29.25" customHeight="1" hidden="1">
      <c r="A256" s="17"/>
      <c r="B256" s="24" t="s">
        <v>109</v>
      </c>
      <c r="C256" s="1" t="s">
        <v>46</v>
      </c>
      <c r="D256" s="1" t="s">
        <v>33</v>
      </c>
      <c r="E256" s="114" t="s">
        <v>237</v>
      </c>
      <c r="F256" s="18" t="s">
        <v>110</v>
      </c>
      <c r="G256" s="2"/>
      <c r="H256" s="2"/>
      <c r="I256" s="2"/>
    </row>
    <row r="257" spans="1:9" s="6" customFormat="1" ht="29.25" customHeight="1" hidden="1">
      <c r="A257" s="17"/>
      <c r="B257" s="10" t="s">
        <v>86</v>
      </c>
      <c r="C257" s="1" t="s">
        <v>46</v>
      </c>
      <c r="D257" s="1" t="s">
        <v>33</v>
      </c>
      <c r="E257" s="114" t="s">
        <v>267</v>
      </c>
      <c r="F257" s="18"/>
      <c r="G257" s="2">
        <f>SUM(G258)</f>
        <v>0</v>
      </c>
      <c r="H257" s="2">
        <f>SUM(H258)</f>
        <v>0</v>
      </c>
      <c r="I257" s="2">
        <f>SUM(I258)</f>
        <v>0</v>
      </c>
    </row>
    <row r="258" spans="1:9" s="6" customFormat="1" ht="29.25" customHeight="1" hidden="1">
      <c r="A258" s="17"/>
      <c r="B258" s="24" t="s">
        <v>109</v>
      </c>
      <c r="C258" s="1" t="s">
        <v>46</v>
      </c>
      <c r="D258" s="1" t="s">
        <v>33</v>
      </c>
      <c r="E258" s="114" t="s">
        <v>267</v>
      </c>
      <c r="F258" s="18" t="s">
        <v>110</v>
      </c>
      <c r="G258" s="2"/>
      <c r="H258" s="2"/>
      <c r="I258" s="2"/>
    </row>
    <row r="259" spans="1:9" s="6" customFormat="1" ht="29.25" customHeight="1">
      <c r="A259" s="17"/>
      <c r="B259" s="146" t="s">
        <v>198</v>
      </c>
      <c r="C259" s="4" t="s">
        <v>46</v>
      </c>
      <c r="D259" s="4" t="s">
        <v>36</v>
      </c>
      <c r="E259" s="112"/>
      <c r="F259" s="18"/>
      <c r="G259" s="2">
        <f>SUM(G260)</f>
        <v>1300</v>
      </c>
      <c r="H259" s="2">
        <f aca="true" t="shared" si="12" ref="H259:I262">SUM(H260)</f>
        <v>1318.2</v>
      </c>
      <c r="I259" s="2">
        <f t="shared" si="12"/>
        <v>1339.3</v>
      </c>
    </row>
    <row r="260" spans="1:9" s="6" customFormat="1" ht="40.5" customHeight="1">
      <c r="A260" s="17"/>
      <c r="B260" s="147" t="s">
        <v>91</v>
      </c>
      <c r="C260" s="1" t="s">
        <v>46</v>
      </c>
      <c r="D260" s="1" t="s">
        <v>36</v>
      </c>
      <c r="E260" s="113" t="s">
        <v>336</v>
      </c>
      <c r="F260" s="18"/>
      <c r="G260" s="2">
        <f>SUM(G261)</f>
        <v>1300</v>
      </c>
      <c r="H260" s="2">
        <f t="shared" si="12"/>
        <v>1318.2</v>
      </c>
      <c r="I260" s="2">
        <f t="shared" si="12"/>
        <v>1339.3</v>
      </c>
    </row>
    <row r="261" spans="1:9" s="6" customFormat="1" ht="49.5" customHeight="1">
      <c r="A261" s="17"/>
      <c r="B261" s="147" t="s">
        <v>102</v>
      </c>
      <c r="C261" s="1" t="s">
        <v>46</v>
      </c>
      <c r="D261" s="1" t="s">
        <v>36</v>
      </c>
      <c r="E261" s="113" t="s">
        <v>337</v>
      </c>
      <c r="F261" s="18"/>
      <c r="G261" s="2">
        <f>SUM(G262)</f>
        <v>1300</v>
      </c>
      <c r="H261" s="2">
        <f t="shared" si="12"/>
        <v>1318.2</v>
      </c>
      <c r="I261" s="2">
        <f t="shared" si="12"/>
        <v>1339.3</v>
      </c>
    </row>
    <row r="262" spans="1:9" s="6" customFormat="1" ht="29.25" customHeight="1">
      <c r="A262" s="17"/>
      <c r="B262" s="141" t="s">
        <v>201</v>
      </c>
      <c r="C262" s="1" t="s">
        <v>46</v>
      </c>
      <c r="D262" s="1" t="s">
        <v>36</v>
      </c>
      <c r="E262" s="114" t="s">
        <v>341</v>
      </c>
      <c r="F262" s="18"/>
      <c r="G262" s="2">
        <f>SUM(G263)</f>
        <v>1300</v>
      </c>
      <c r="H262" s="2">
        <f t="shared" si="12"/>
        <v>1318.2</v>
      </c>
      <c r="I262" s="2">
        <f t="shared" si="12"/>
        <v>1339.3</v>
      </c>
    </row>
    <row r="263" spans="1:9" s="6" customFormat="1" ht="29.25" customHeight="1">
      <c r="A263" s="17"/>
      <c r="B263" s="24" t="s">
        <v>109</v>
      </c>
      <c r="C263" s="1" t="s">
        <v>46</v>
      </c>
      <c r="D263" s="1" t="s">
        <v>36</v>
      </c>
      <c r="E263" s="114" t="s">
        <v>341</v>
      </c>
      <c r="F263" s="18" t="s">
        <v>110</v>
      </c>
      <c r="G263" s="2">
        <v>1300</v>
      </c>
      <c r="H263" s="2">
        <v>1318.2</v>
      </c>
      <c r="I263" s="2">
        <v>1339.3</v>
      </c>
    </row>
    <row r="264" spans="1:9" s="25" customFormat="1" ht="29.25" customHeight="1">
      <c r="A264" s="8"/>
      <c r="B264" s="41" t="s">
        <v>60</v>
      </c>
      <c r="C264" s="4" t="s">
        <v>41</v>
      </c>
      <c r="D264" s="4" t="s">
        <v>34</v>
      </c>
      <c r="E264" s="112"/>
      <c r="F264" s="4"/>
      <c r="G264" s="3">
        <f>SUM(G265+G270)</f>
        <v>2659.2</v>
      </c>
      <c r="H264" s="3">
        <f>SUM(H265+H270)</f>
        <v>1462.1999999999998</v>
      </c>
      <c r="I264" s="3">
        <f>SUM(I265+I270)</f>
        <v>1485.6</v>
      </c>
    </row>
    <row r="265" spans="1:9" s="25" customFormat="1" ht="19.5" customHeight="1">
      <c r="A265" s="8"/>
      <c r="B265" s="41" t="s">
        <v>3</v>
      </c>
      <c r="C265" s="4" t="s">
        <v>41</v>
      </c>
      <c r="D265" s="4" t="s">
        <v>33</v>
      </c>
      <c r="E265" s="112"/>
      <c r="F265" s="4"/>
      <c r="G265" s="3">
        <f>SUM(G266)</f>
        <v>996</v>
      </c>
      <c r="H265" s="3">
        <f aca="true" t="shared" si="13" ref="H265:I268">SUM(H266)</f>
        <v>1009.9</v>
      </c>
      <c r="I265" s="3">
        <f t="shared" si="13"/>
        <v>1026.1</v>
      </c>
    </row>
    <row r="266" spans="1:9" ht="37.5" customHeight="1">
      <c r="A266" s="17"/>
      <c r="B266" s="9" t="s">
        <v>91</v>
      </c>
      <c r="C266" s="1" t="s">
        <v>41</v>
      </c>
      <c r="D266" s="1" t="s">
        <v>33</v>
      </c>
      <c r="E266" s="113" t="s">
        <v>336</v>
      </c>
      <c r="F266" s="1"/>
      <c r="G266" s="2">
        <f>SUM(G267)</f>
        <v>996</v>
      </c>
      <c r="H266" s="2">
        <f t="shared" si="13"/>
        <v>1009.9</v>
      </c>
      <c r="I266" s="2">
        <f t="shared" si="13"/>
        <v>1026.1</v>
      </c>
    </row>
    <row r="267" spans="1:9" ht="48.75" customHeight="1">
      <c r="A267" s="17"/>
      <c r="B267" s="9" t="s">
        <v>102</v>
      </c>
      <c r="C267" s="18" t="s">
        <v>41</v>
      </c>
      <c r="D267" s="18" t="s">
        <v>33</v>
      </c>
      <c r="E267" s="114" t="s">
        <v>337</v>
      </c>
      <c r="F267" s="18"/>
      <c r="G267" s="2">
        <f>SUM(G268)</f>
        <v>996</v>
      </c>
      <c r="H267" s="2">
        <f t="shared" si="13"/>
        <v>1009.9</v>
      </c>
      <c r="I267" s="2">
        <f t="shared" si="13"/>
        <v>1026.1</v>
      </c>
    </row>
    <row r="268" spans="1:9" ht="39" customHeight="1">
      <c r="A268" s="17"/>
      <c r="B268" s="9" t="s">
        <v>115</v>
      </c>
      <c r="C268" s="1" t="s">
        <v>41</v>
      </c>
      <c r="D268" s="1" t="s">
        <v>33</v>
      </c>
      <c r="E268" s="113" t="s">
        <v>343</v>
      </c>
      <c r="F268" s="4"/>
      <c r="G268" s="2">
        <f>SUM(G269)</f>
        <v>996</v>
      </c>
      <c r="H268" s="2">
        <f t="shared" si="13"/>
        <v>1009.9</v>
      </c>
      <c r="I268" s="2">
        <f t="shared" si="13"/>
        <v>1026.1</v>
      </c>
    </row>
    <row r="269" spans="1:9" ht="30" customHeight="1">
      <c r="A269" s="17"/>
      <c r="B269" s="9" t="s">
        <v>113</v>
      </c>
      <c r="C269" s="1" t="s">
        <v>41</v>
      </c>
      <c r="D269" s="1" t="s">
        <v>33</v>
      </c>
      <c r="E269" s="113" t="s">
        <v>343</v>
      </c>
      <c r="F269" s="1" t="s">
        <v>114</v>
      </c>
      <c r="G269" s="2">
        <v>996</v>
      </c>
      <c r="H269" s="2">
        <v>1009.9</v>
      </c>
      <c r="I269" s="2">
        <v>1026.1</v>
      </c>
    </row>
    <row r="270" spans="1:9" s="25" customFormat="1" ht="19.5" customHeight="1">
      <c r="A270" s="8"/>
      <c r="B270" s="41" t="s">
        <v>1</v>
      </c>
      <c r="C270" s="4" t="s">
        <v>41</v>
      </c>
      <c r="D270" s="4" t="s">
        <v>35</v>
      </c>
      <c r="E270" s="112"/>
      <c r="F270" s="4"/>
      <c r="G270" s="3">
        <f>SUM(G271+G278+G289)</f>
        <v>1663.2</v>
      </c>
      <c r="H270" s="3">
        <f>SUM(H271+H278+H289)</f>
        <v>452.29999999999995</v>
      </c>
      <c r="I270" s="3">
        <f>SUM(I271+I278+I289)</f>
        <v>459.5</v>
      </c>
    </row>
    <row r="271" spans="1:9" ht="85.5" customHeight="1" hidden="1">
      <c r="A271" s="17"/>
      <c r="B271" s="10" t="s">
        <v>112</v>
      </c>
      <c r="C271" s="1" t="s">
        <v>41</v>
      </c>
      <c r="D271" s="1" t="s">
        <v>35</v>
      </c>
      <c r="E271" s="113" t="s">
        <v>229</v>
      </c>
      <c r="F271" s="1"/>
      <c r="G271" s="2">
        <f>SUM(G272)</f>
        <v>472.7</v>
      </c>
      <c r="H271" s="2">
        <f>SUM(H272)</f>
        <v>0</v>
      </c>
      <c r="I271" s="2">
        <f>SUM(I272)</f>
        <v>0</v>
      </c>
    </row>
    <row r="272" spans="1:9" ht="134.25" customHeight="1" hidden="1">
      <c r="A272" s="17"/>
      <c r="B272" s="80" t="s">
        <v>163</v>
      </c>
      <c r="C272" s="1" t="s">
        <v>41</v>
      </c>
      <c r="D272" s="1" t="s">
        <v>35</v>
      </c>
      <c r="E272" s="113" t="s">
        <v>230</v>
      </c>
      <c r="F272" s="1"/>
      <c r="G272" s="2">
        <f>SUM(G273+G275)</f>
        <v>472.7</v>
      </c>
      <c r="H272" s="2">
        <f>SUM(H273+H275)</f>
        <v>0</v>
      </c>
      <c r="I272" s="2">
        <f>SUM(I273+I275)</f>
        <v>0</v>
      </c>
    </row>
    <row r="273" spans="1:9" ht="96" customHeight="1" hidden="1">
      <c r="A273" s="17"/>
      <c r="B273" s="26" t="s">
        <v>118</v>
      </c>
      <c r="C273" s="18" t="s">
        <v>41</v>
      </c>
      <c r="D273" s="18" t="s">
        <v>35</v>
      </c>
      <c r="E273" s="114" t="s">
        <v>263</v>
      </c>
      <c r="F273" s="18"/>
      <c r="G273" s="2">
        <f>SUM(G274)</f>
        <v>0</v>
      </c>
      <c r="H273" s="2">
        <f>SUM(H274)</f>
        <v>0</v>
      </c>
      <c r="I273" s="2">
        <f>SUM(I274)</f>
        <v>0</v>
      </c>
    </row>
    <row r="274" spans="1:9" ht="45.75" customHeight="1" hidden="1">
      <c r="A274" s="17"/>
      <c r="B274" s="9" t="s">
        <v>116</v>
      </c>
      <c r="C274" s="18" t="s">
        <v>41</v>
      </c>
      <c r="D274" s="18" t="s">
        <v>35</v>
      </c>
      <c r="E274" s="114" t="s">
        <v>263</v>
      </c>
      <c r="F274" s="18" t="s">
        <v>117</v>
      </c>
      <c r="G274" s="2"/>
      <c r="H274" s="2"/>
      <c r="I274" s="2"/>
    </row>
    <row r="275" spans="1:9" ht="49.5" customHeight="1" hidden="1">
      <c r="A275" s="17"/>
      <c r="B275" s="9" t="s">
        <v>54</v>
      </c>
      <c r="C275" s="18" t="s">
        <v>41</v>
      </c>
      <c r="D275" s="18" t="s">
        <v>35</v>
      </c>
      <c r="E275" s="114" t="s">
        <v>238</v>
      </c>
      <c r="F275" s="18"/>
      <c r="G275" s="2">
        <f>SUM(G276)</f>
        <v>472.7</v>
      </c>
      <c r="H275" s="2">
        <f>SUM(H276)</f>
        <v>0</v>
      </c>
      <c r="I275" s="2">
        <f>SUM(I276)</f>
        <v>0</v>
      </c>
    </row>
    <row r="276" spans="1:9" ht="113.25" customHeight="1" hidden="1">
      <c r="A276" s="17"/>
      <c r="B276" s="144" t="s">
        <v>162</v>
      </c>
      <c r="C276" s="18" t="s">
        <v>41</v>
      </c>
      <c r="D276" s="18" t="s">
        <v>35</v>
      </c>
      <c r="E276" s="114" t="s">
        <v>239</v>
      </c>
      <c r="F276" s="18"/>
      <c r="G276" s="2">
        <f>SUM(G277)</f>
        <v>472.7</v>
      </c>
      <c r="H276" s="2">
        <f>SUM(H277)</f>
        <v>0</v>
      </c>
      <c r="I276" s="2">
        <f>SUM(I277)</f>
        <v>0</v>
      </c>
    </row>
    <row r="277" spans="1:9" ht="31.5" customHeight="1" hidden="1">
      <c r="A277" s="17"/>
      <c r="B277" s="9" t="s">
        <v>116</v>
      </c>
      <c r="C277" s="18" t="s">
        <v>41</v>
      </c>
      <c r="D277" s="18" t="s">
        <v>35</v>
      </c>
      <c r="E277" s="114" t="s">
        <v>239</v>
      </c>
      <c r="F277" s="18" t="s">
        <v>117</v>
      </c>
      <c r="G277" s="2">
        <v>472.7</v>
      </c>
      <c r="H277" s="2"/>
      <c r="I277" s="2"/>
    </row>
    <row r="278" spans="1:9" ht="69.75" customHeight="1" hidden="1">
      <c r="A278" s="17"/>
      <c r="B278" s="10" t="s">
        <v>119</v>
      </c>
      <c r="C278" s="18" t="s">
        <v>41</v>
      </c>
      <c r="D278" s="18" t="s">
        <v>35</v>
      </c>
      <c r="E278" s="114" t="s">
        <v>244</v>
      </c>
      <c r="F278" s="18"/>
      <c r="G278" s="2">
        <f>SUM(G279+G285)</f>
        <v>744.5</v>
      </c>
      <c r="H278" s="2">
        <f>SUM(H279+H285)</f>
        <v>0</v>
      </c>
      <c r="I278" s="2">
        <f>SUM(I279+I285)</f>
        <v>0</v>
      </c>
    </row>
    <row r="279" spans="1:9" ht="84.75" customHeight="1" hidden="1">
      <c r="A279" s="17"/>
      <c r="B279" s="10" t="s">
        <v>120</v>
      </c>
      <c r="C279" s="18" t="s">
        <v>41</v>
      </c>
      <c r="D279" s="18" t="s">
        <v>35</v>
      </c>
      <c r="E279" s="114" t="s">
        <v>245</v>
      </c>
      <c r="F279" s="18"/>
      <c r="G279" s="2">
        <f>SUM(G280+G282)</f>
        <v>346.5</v>
      </c>
      <c r="H279" s="2">
        <f>SUM(H280+H282)</f>
        <v>0</v>
      </c>
      <c r="I279" s="2">
        <f>SUM(I280+I282)</f>
        <v>0</v>
      </c>
    </row>
    <row r="280" spans="1:9" ht="69" customHeight="1" hidden="1">
      <c r="A280" s="17"/>
      <c r="B280" s="10" t="s">
        <v>83</v>
      </c>
      <c r="C280" s="18" t="s">
        <v>41</v>
      </c>
      <c r="D280" s="18" t="s">
        <v>35</v>
      </c>
      <c r="E280" s="114" t="s">
        <v>246</v>
      </c>
      <c r="F280" s="18"/>
      <c r="G280" s="2">
        <f>SUM(G281)</f>
        <v>0</v>
      </c>
      <c r="H280" s="2">
        <f>SUM(H281)</f>
        <v>0</v>
      </c>
      <c r="I280" s="2">
        <f>SUM(I281)</f>
        <v>0</v>
      </c>
    </row>
    <row r="281" spans="1:9" ht="43.5" customHeight="1" hidden="1">
      <c r="A281" s="17"/>
      <c r="B281" s="9" t="s">
        <v>116</v>
      </c>
      <c r="C281" s="18" t="s">
        <v>41</v>
      </c>
      <c r="D281" s="18" t="s">
        <v>35</v>
      </c>
      <c r="E281" s="114" t="s">
        <v>246</v>
      </c>
      <c r="F281" s="18" t="s">
        <v>117</v>
      </c>
      <c r="G281" s="2"/>
      <c r="H281" s="2"/>
      <c r="I281" s="2"/>
    </row>
    <row r="282" spans="1:9" ht="48.75" customHeight="1" hidden="1">
      <c r="A282" s="17"/>
      <c r="B282" s="9" t="s">
        <v>54</v>
      </c>
      <c r="C282" s="18" t="s">
        <v>41</v>
      </c>
      <c r="D282" s="18" t="s">
        <v>35</v>
      </c>
      <c r="E282" s="114" t="s">
        <v>247</v>
      </c>
      <c r="F282" s="18"/>
      <c r="G282" s="2">
        <f>SUM(G283)</f>
        <v>346.5</v>
      </c>
      <c r="H282" s="2">
        <f>SUM(H283)</f>
        <v>0</v>
      </c>
      <c r="I282" s="2">
        <f>SUM(I283)</f>
        <v>0</v>
      </c>
    </row>
    <row r="283" spans="1:9" ht="48.75" customHeight="1" hidden="1">
      <c r="A283" s="17"/>
      <c r="B283" s="9" t="s">
        <v>176</v>
      </c>
      <c r="C283" s="1" t="s">
        <v>41</v>
      </c>
      <c r="D283" s="1" t="s">
        <v>35</v>
      </c>
      <c r="E283" s="113" t="s">
        <v>248</v>
      </c>
      <c r="F283" s="1"/>
      <c r="G283" s="2">
        <f>SUM(G284)</f>
        <v>346.5</v>
      </c>
      <c r="H283" s="2">
        <f>SUM(H284)</f>
        <v>0</v>
      </c>
      <c r="I283" s="2">
        <f>SUM(I284)</f>
        <v>0</v>
      </c>
    </row>
    <row r="284" spans="1:9" ht="40.5" customHeight="1" hidden="1">
      <c r="A284" s="17"/>
      <c r="B284" s="9" t="s">
        <v>116</v>
      </c>
      <c r="C284" s="1" t="s">
        <v>41</v>
      </c>
      <c r="D284" s="1" t="s">
        <v>35</v>
      </c>
      <c r="E284" s="113" t="s">
        <v>248</v>
      </c>
      <c r="F284" s="1" t="s">
        <v>117</v>
      </c>
      <c r="G284" s="2">
        <v>346.5</v>
      </c>
      <c r="H284" s="2"/>
      <c r="I284" s="2"/>
    </row>
    <row r="285" spans="1:9" ht="129.75" customHeight="1" hidden="1">
      <c r="A285" s="17"/>
      <c r="B285" s="9" t="s">
        <v>121</v>
      </c>
      <c r="C285" s="1" t="s">
        <v>41</v>
      </c>
      <c r="D285" s="1" t="s">
        <v>35</v>
      </c>
      <c r="E285" s="113" t="s">
        <v>257</v>
      </c>
      <c r="F285" s="1"/>
      <c r="G285" s="2">
        <f>SUM(G286)</f>
        <v>398</v>
      </c>
      <c r="H285" s="2">
        <f aca="true" t="shared" si="14" ref="H285:I287">SUM(H286)</f>
        <v>0</v>
      </c>
      <c r="I285" s="2">
        <f t="shared" si="14"/>
        <v>0</v>
      </c>
    </row>
    <row r="286" spans="1:9" ht="52.5" customHeight="1" hidden="1">
      <c r="A286" s="17"/>
      <c r="B286" s="9" t="s">
        <v>54</v>
      </c>
      <c r="C286" s="1" t="s">
        <v>41</v>
      </c>
      <c r="D286" s="1" t="s">
        <v>35</v>
      </c>
      <c r="E286" s="113" t="s">
        <v>355</v>
      </c>
      <c r="F286" s="1"/>
      <c r="G286" s="2">
        <f>SUM(G287)</f>
        <v>398</v>
      </c>
      <c r="H286" s="2">
        <f t="shared" si="14"/>
        <v>0</v>
      </c>
      <c r="I286" s="2">
        <f t="shared" si="14"/>
        <v>0</v>
      </c>
    </row>
    <row r="287" spans="1:9" ht="102.75" customHeight="1" hidden="1">
      <c r="A287" s="17"/>
      <c r="B287" s="9" t="s">
        <v>265</v>
      </c>
      <c r="C287" s="1" t="s">
        <v>41</v>
      </c>
      <c r="D287" s="1" t="s">
        <v>35</v>
      </c>
      <c r="E287" s="113" t="s">
        <v>264</v>
      </c>
      <c r="F287" s="1"/>
      <c r="G287" s="2">
        <f>SUM(G288)</f>
        <v>398</v>
      </c>
      <c r="H287" s="2">
        <f t="shared" si="14"/>
        <v>0</v>
      </c>
      <c r="I287" s="2">
        <f t="shared" si="14"/>
        <v>0</v>
      </c>
    </row>
    <row r="288" spans="1:9" ht="39" customHeight="1" hidden="1">
      <c r="A288" s="17"/>
      <c r="B288" s="9" t="s">
        <v>116</v>
      </c>
      <c r="C288" s="1" t="s">
        <v>41</v>
      </c>
      <c r="D288" s="1" t="s">
        <v>35</v>
      </c>
      <c r="E288" s="113" t="s">
        <v>264</v>
      </c>
      <c r="F288" s="1" t="s">
        <v>117</v>
      </c>
      <c r="G288" s="2">
        <v>398</v>
      </c>
      <c r="H288" s="2"/>
      <c r="I288" s="2"/>
    </row>
    <row r="289" spans="1:9" ht="33.75" customHeight="1">
      <c r="A289" s="17"/>
      <c r="B289" s="10" t="s">
        <v>122</v>
      </c>
      <c r="C289" s="1" t="s">
        <v>41</v>
      </c>
      <c r="D289" s="1" t="s">
        <v>35</v>
      </c>
      <c r="E289" s="113" t="s">
        <v>225</v>
      </c>
      <c r="F289" s="1"/>
      <c r="G289" s="2">
        <f>SUM(G290+G292+G294)</f>
        <v>446</v>
      </c>
      <c r="H289" s="2">
        <f>SUM(H290+H292+H294)</f>
        <v>452.29999999999995</v>
      </c>
      <c r="I289" s="2">
        <f>SUM(I290+I292+I294)</f>
        <v>459.5</v>
      </c>
    </row>
    <row r="290" spans="1:9" ht="74.25" customHeight="1">
      <c r="A290" s="17"/>
      <c r="B290" s="10" t="s">
        <v>137</v>
      </c>
      <c r="C290" s="1" t="s">
        <v>41</v>
      </c>
      <c r="D290" s="1" t="s">
        <v>35</v>
      </c>
      <c r="E290" s="113" t="s">
        <v>349</v>
      </c>
      <c r="F290" s="1"/>
      <c r="G290" s="2">
        <f>SUM(G291)</f>
        <v>125</v>
      </c>
      <c r="H290" s="2">
        <f>SUM(H291)</f>
        <v>126.8</v>
      </c>
      <c r="I290" s="2">
        <f>SUM(I291)</f>
        <v>128.8</v>
      </c>
    </row>
    <row r="291" spans="1:9" ht="42.75" customHeight="1">
      <c r="A291" s="17"/>
      <c r="B291" s="9" t="s">
        <v>94</v>
      </c>
      <c r="C291" s="1" t="s">
        <v>41</v>
      </c>
      <c r="D291" s="1" t="s">
        <v>35</v>
      </c>
      <c r="E291" s="113" t="s">
        <v>349</v>
      </c>
      <c r="F291" s="1" t="s">
        <v>95</v>
      </c>
      <c r="G291" s="2">
        <v>125</v>
      </c>
      <c r="H291" s="2">
        <v>126.8</v>
      </c>
      <c r="I291" s="2">
        <v>128.8</v>
      </c>
    </row>
    <row r="292" spans="1:9" ht="86.25" customHeight="1">
      <c r="A292" s="17"/>
      <c r="B292" s="10" t="s">
        <v>138</v>
      </c>
      <c r="C292" s="1" t="s">
        <v>41</v>
      </c>
      <c r="D292" s="1" t="s">
        <v>35</v>
      </c>
      <c r="E292" s="113" t="s">
        <v>350</v>
      </c>
      <c r="F292" s="1"/>
      <c r="G292" s="2">
        <f>SUM(G293)</f>
        <v>186</v>
      </c>
      <c r="H292" s="2">
        <f>SUM(H293)</f>
        <v>188.6</v>
      </c>
      <c r="I292" s="2">
        <f>SUM(I293)</f>
        <v>191.6</v>
      </c>
    </row>
    <row r="293" spans="1:9" ht="46.5" customHeight="1">
      <c r="A293" s="17"/>
      <c r="B293" s="9" t="s">
        <v>94</v>
      </c>
      <c r="C293" s="1" t="s">
        <v>41</v>
      </c>
      <c r="D293" s="1" t="s">
        <v>35</v>
      </c>
      <c r="E293" s="113" t="s">
        <v>350</v>
      </c>
      <c r="F293" s="1" t="s">
        <v>95</v>
      </c>
      <c r="G293" s="2">
        <v>186</v>
      </c>
      <c r="H293" s="2">
        <v>188.6</v>
      </c>
      <c r="I293" s="2">
        <v>191.6</v>
      </c>
    </row>
    <row r="294" spans="1:9" ht="48.75" customHeight="1">
      <c r="A294" s="17"/>
      <c r="B294" s="10" t="s">
        <v>139</v>
      </c>
      <c r="C294" s="1" t="s">
        <v>41</v>
      </c>
      <c r="D294" s="1" t="s">
        <v>35</v>
      </c>
      <c r="E294" s="113" t="s">
        <v>351</v>
      </c>
      <c r="F294" s="1"/>
      <c r="G294" s="2">
        <f>SUM(G295)</f>
        <v>135</v>
      </c>
      <c r="H294" s="2">
        <f>SUM(H295)</f>
        <v>136.9</v>
      </c>
      <c r="I294" s="2">
        <f>SUM(I295)</f>
        <v>139.1</v>
      </c>
    </row>
    <row r="295" spans="1:9" ht="42.75" customHeight="1">
      <c r="A295" s="17"/>
      <c r="B295" s="9" t="s">
        <v>94</v>
      </c>
      <c r="C295" s="1" t="s">
        <v>41</v>
      </c>
      <c r="D295" s="1" t="s">
        <v>35</v>
      </c>
      <c r="E295" s="113" t="s">
        <v>351</v>
      </c>
      <c r="F295" s="1" t="s">
        <v>95</v>
      </c>
      <c r="G295" s="2">
        <v>135</v>
      </c>
      <c r="H295" s="2">
        <v>136.9</v>
      </c>
      <c r="I295" s="2">
        <v>139.1</v>
      </c>
    </row>
    <row r="296" spans="1:9" ht="19.5" customHeight="1" hidden="1">
      <c r="A296" s="17"/>
      <c r="B296" s="9" t="s">
        <v>13</v>
      </c>
      <c r="C296" s="1" t="s">
        <v>41</v>
      </c>
      <c r="D296" s="1" t="s">
        <v>35</v>
      </c>
      <c r="E296" s="113"/>
      <c r="F296" s="18"/>
      <c r="G296" s="2">
        <f>SUM(G297)</f>
        <v>0</v>
      </c>
      <c r="H296" s="2">
        <f>SUM(H297)</f>
        <v>0</v>
      </c>
      <c r="I296" s="2">
        <f>SUM(I297)</f>
        <v>0</v>
      </c>
    </row>
    <row r="297" spans="1:9" ht="27.75" customHeight="1" hidden="1">
      <c r="A297" s="17"/>
      <c r="B297" s="9" t="s">
        <v>57</v>
      </c>
      <c r="C297" s="1" t="s">
        <v>41</v>
      </c>
      <c r="D297" s="1" t="s">
        <v>35</v>
      </c>
      <c r="E297" s="113"/>
      <c r="F297" s="18"/>
      <c r="G297" s="2">
        <f>SUM(G298)</f>
        <v>0</v>
      </c>
      <c r="H297" s="2">
        <f>SUM(H298)</f>
        <v>0</v>
      </c>
      <c r="I297" s="2">
        <f>SUM(I298)</f>
        <v>0</v>
      </c>
    </row>
    <row r="298" spans="1:9" ht="19.5" customHeight="1" hidden="1">
      <c r="A298" s="17"/>
      <c r="B298" s="148" t="s">
        <v>76</v>
      </c>
      <c r="C298" s="1" t="s">
        <v>41</v>
      </c>
      <c r="D298" s="1" t="s">
        <v>35</v>
      </c>
      <c r="E298" s="113"/>
      <c r="F298" s="18" t="s">
        <v>77</v>
      </c>
      <c r="G298" s="2">
        <v>0</v>
      </c>
      <c r="H298" s="2">
        <v>0</v>
      </c>
      <c r="I298" s="2">
        <v>0</v>
      </c>
    </row>
    <row r="299" spans="1:9" s="25" customFormat="1" ht="19.5" customHeight="1">
      <c r="A299" s="8"/>
      <c r="B299" s="41" t="s">
        <v>4</v>
      </c>
      <c r="C299" s="4" t="s">
        <v>37</v>
      </c>
      <c r="D299" s="4" t="s">
        <v>34</v>
      </c>
      <c r="E299" s="112"/>
      <c r="F299" s="4"/>
      <c r="G299" s="3">
        <f>SUM(G300)</f>
        <v>8762.3</v>
      </c>
      <c r="H299" s="3">
        <f aca="true" t="shared" si="15" ref="H299:I301">SUM(H300)</f>
        <v>8843</v>
      </c>
      <c r="I299" s="3">
        <f t="shared" si="15"/>
        <v>8936.5</v>
      </c>
    </row>
    <row r="300" spans="1:9" s="25" customFormat="1" ht="19.5" customHeight="1">
      <c r="A300" s="8"/>
      <c r="B300" s="41" t="s">
        <v>78</v>
      </c>
      <c r="C300" s="4" t="s">
        <v>37</v>
      </c>
      <c r="D300" s="4" t="s">
        <v>33</v>
      </c>
      <c r="E300" s="112"/>
      <c r="F300" s="4"/>
      <c r="G300" s="3">
        <f>SUM(G301)</f>
        <v>8762.3</v>
      </c>
      <c r="H300" s="3">
        <f t="shared" si="15"/>
        <v>8843</v>
      </c>
      <c r="I300" s="3">
        <f t="shared" si="15"/>
        <v>8936.5</v>
      </c>
    </row>
    <row r="301" spans="1:9" ht="81.75" customHeight="1">
      <c r="A301" s="17"/>
      <c r="B301" s="10" t="s">
        <v>108</v>
      </c>
      <c r="C301" s="1" t="s">
        <v>37</v>
      </c>
      <c r="D301" s="1" t="s">
        <v>33</v>
      </c>
      <c r="E301" s="113" t="s">
        <v>254</v>
      </c>
      <c r="F301" s="1"/>
      <c r="G301" s="2">
        <f>SUM(G302)</f>
        <v>8762.3</v>
      </c>
      <c r="H301" s="2">
        <f t="shared" si="15"/>
        <v>8843</v>
      </c>
      <c r="I301" s="2">
        <f t="shared" si="15"/>
        <v>8936.5</v>
      </c>
    </row>
    <row r="302" spans="1:9" ht="100.5" customHeight="1">
      <c r="A302" s="17"/>
      <c r="B302" s="10" t="s">
        <v>166</v>
      </c>
      <c r="C302" s="1" t="s">
        <v>37</v>
      </c>
      <c r="D302" s="1" t="s">
        <v>33</v>
      </c>
      <c r="E302" s="113" t="s">
        <v>223</v>
      </c>
      <c r="F302" s="1"/>
      <c r="G302" s="2">
        <f>SUM(G303+G305+G307)</f>
        <v>8762.3</v>
      </c>
      <c r="H302" s="2">
        <f>SUM(H303+H305+H307)</f>
        <v>8843</v>
      </c>
      <c r="I302" s="2">
        <f>SUM(I303+I305+I307)</f>
        <v>8936.5</v>
      </c>
    </row>
    <row r="303" spans="1:9" ht="62.25" customHeight="1">
      <c r="A303" s="17"/>
      <c r="B303" s="24" t="s">
        <v>180</v>
      </c>
      <c r="C303" s="1" t="s">
        <v>37</v>
      </c>
      <c r="D303" s="1" t="s">
        <v>33</v>
      </c>
      <c r="E303" s="114" t="s">
        <v>255</v>
      </c>
      <c r="F303" s="18"/>
      <c r="G303" s="2">
        <f>SUM(G304)</f>
        <v>5762.3</v>
      </c>
      <c r="H303" s="2">
        <f>SUM(H304)</f>
        <v>5843</v>
      </c>
      <c r="I303" s="2">
        <f>SUM(I304)</f>
        <v>5936.5</v>
      </c>
    </row>
    <row r="304" spans="1:9" ht="24.75" customHeight="1">
      <c r="A304" s="17"/>
      <c r="B304" s="24" t="s">
        <v>109</v>
      </c>
      <c r="C304" s="1" t="s">
        <v>37</v>
      </c>
      <c r="D304" s="1" t="s">
        <v>33</v>
      </c>
      <c r="E304" s="114" t="s">
        <v>255</v>
      </c>
      <c r="F304" s="18" t="s">
        <v>110</v>
      </c>
      <c r="G304" s="2">
        <v>5762.3</v>
      </c>
      <c r="H304" s="2">
        <v>5843</v>
      </c>
      <c r="I304" s="2">
        <v>5936.5</v>
      </c>
    </row>
    <row r="305" spans="1:9" ht="72" customHeight="1">
      <c r="A305" s="17"/>
      <c r="B305" s="24" t="s">
        <v>360</v>
      </c>
      <c r="C305" s="1" t="s">
        <v>37</v>
      </c>
      <c r="D305" s="1" t="s">
        <v>33</v>
      </c>
      <c r="E305" s="114" t="s">
        <v>361</v>
      </c>
      <c r="F305" s="18"/>
      <c r="G305" s="2">
        <f>SUM(G306)</f>
        <v>3000</v>
      </c>
      <c r="H305" s="2">
        <f>SUM(H306)</f>
        <v>3000</v>
      </c>
      <c r="I305" s="2">
        <f>SUM(I306)</f>
        <v>3000</v>
      </c>
    </row>
    <row r="306" spans="1:9" ht="24.75" customHeight="1">
      <c r="A306" s="17"/>
      <c r="B306" s="9" t="s">
        <v>18</v>
      </c>
      <c r="C306" s="1" t="s">
        <v>37</v>
      </c>
      <c r="D306" s="1" t="s">
        <v>33</v>
      </c>
      <c r="E306" s="114" t="s">
        <v>361</v>
      </c>
      <c r="F306" s="18" t="s">
        <v>106</v>
      </c>
      <c r="G306" s="2">
        <v>3000</v>
      </c>
      <c r="H306" s="2">
        <v>3000</v>
      </c>
      <c r="I306" s="2">
        <v>3000</v>
      </c>
    </row>
    <row r="307" spans="1:9" ht="96" customHeight="1" hidden="1">
      <c r="A307" s="17"/>
      <c r="B307" s="10" t="s">
        <v>87</v>
      </c>
      <c r="C307" s="1" t="s">
        <v>37</v>
      </c>
      <c r="D307" s="1" t="s">
        <v>33</v>
      </c>
      <c r="E307" s="114" t="s">
        <v>268</v>
      </c>
      <c r="F307" s="18"/>
      <c r="G307" s="2">
        <f>SUM(G308)</f>
        <v>0</v>
      </c>
      <c r="H307" s="2">
        <f>SUM(H308)</f>
        <v>0</v>
      </c>
      <c r="I307" s="2">
        <f>SUM(I308)</f>
        <v>0</v>
      </c>
    </row>
    <row r="308" spans="1:9" ht="19.5" customHeight="1" hidden="1">
      <c r="A308" s="17"/>
      <c r="B308" s="24" t="s">
        <v>109</v>
      </c>
      <c r="C308" s="1" t="s">
        <v>37</v>
      </c>
      <c r="D308" s="1" t="s">
        <v>33</v>
      </c>
      <c r="E308" s="114" t="s">
        <v>268</v>
      </c>
      <c r="F308" s="18" t="s">
        <v>110</v>
      </c>
      <c r="G308" s="2"/>
      <c r="H308" s="2"/>
      <c r="I308" s="2"/>
    </row>
    <row r="309" spans="1:9" s="25" customFormat="1" ht="19.5" customHeight="1">
      <c r="A309" s="8"/>
      <c r="B309" s="41" t="s">
        <v>29</v>
      </c>
      <c r="C309" s="4" t="s">
        <v>43</v>
      </c>
      <c r="D309" s="4" t="s">
        <v>34</v>
      </c>
      <c r="E309" s="112"/>
      <c r="F309" s="4"/>
      <c r="G309" s="3">
        <f>SUM(G310)</f>
        <v>1060.3</v>
      </c>
      <c r="H309" s="3">
        <f aca="true" t="shared" si="16" ref="H309:I313">SUM(H310)</f>
        <v>1075.1</v>
      </c>
      <c r="I309" s="3">
        <f t="shared" si="16"/>
        <v>1092.3</v>
      </c>
    </row>
    <row r="310" spans="1:9" s="25" customFormat="1" ht="19.5" customHeight="1">
      <c r="A310" s="8"/>
      <c r="B310" s="149" t="s">
        <v>21</v>
      </c>
      <c r="C310" s="4" t="s">
        <v>43</v>
      </c>
      <c r="D310" s="4" t="s">
        <v>38</v>
      </c>
      <c r="E310" s="112"/>
      <c r="F310" s="4"/>
      <c r="G310" s="3">
        <f>SUM(G311)</f>
        <v>1060.3</v>
      </c>
      <c r="H310" s="3">
        <f t="shared" si="16"/>
        <v>1075.1</v>
      </c>
      <c r="I310" s="3">
        <f t="shared" si="16"/>
        <v>1092.3</v>
      </c>
    </row>
    <row r="311" spans="1:9" ht="32.25" customHeight="1">
      <c r="A311" s="17"/>
      <c r="B311" s="9" t="s">
        <v>91</v>
      </c>
      <c r="C311" s="1" t="s">
        <v>43</v>
      </c>
      <c r="D311" s="1" t="s">
        <v>38</v>
      </c>
      <c r="E311" s="113" t="s">
        <v>336</v>
      </c>
      <c r="F311" s="1"/>
      <c r="G311" s="2">
        <f>SUM(G312)</f>
        <v>1060.3</v>
      </c>
      <c r="H311" s="2">
        <f t="shared" si="16"/>
        <v>1075.1</v>
      </c>
      <c r="I311" s="2">
        <f t="shared" si="16"/>
        <v>1092.3</v>
      </c>
    </row>
    <row r="312" spans="1:9" ht="48" customHeight="1">
      <c r="A312" s="17"/>
      <c r="B312" s="9" t="s">
        <v>102</v>
      </c>
      <c r="C312" s="1" t="s">
        <v>43</v>
      </c>
      <c r="D312" s="1" t="s">
        <v>38</v>
      </c>
      <c r="E312" s="113" t="s">
        <v>337</v>
      </c>
      <c r="F312" s="1"/>
      <c r="G312" s="2">
        <f>SUM(G313)</f>
        <v>1060.3</v>
      </c>
      <c r="H312" s="2">
        <f t="shared" si="16"/>
        <v>1075.1</v>
      </c>
      <c r="I312" s="2">
        <f t="shared" si="16"/>
        <v>1092.3</v>
      </c>
    </row>
    <row r="313" spans="1:9" ht="32.25" customHeight="1">
      <c r="A313" s="17"/>
      <c r="B313" s="10" t="s">
        <v>98</v>
      </c>
      <c r="C313" s="1" t="s">
        <v>43</v>
      </c>
      <c r="D313" s="1" t="s">
        <v>38</v>
      </c>
      <c r="E313" s="113" t="s">
        <v>342</v>
      </c>
      <c r="F313" s="72"/>
      <c r="G313" s="2">
        <f>SUM(G314)</f>
        <v>1060.3</v>
      </c>
      <c r="H313" s="2">
        <f t="shared" si="16"/>
        <v>1075.1</v>
      </c>
      <c r="I313" s="2">
        <f t="shared" si="16"/>
        <v>1092.3</v>
      </c>
    </row>
    <row r="314" spans="1:9" ht="30" customHeight="1" thickBot="1">
      <c r="A314" s="43"/>
      <c r="B314" s="9" t="s">
        <v>94</v>
      </c>
      <c r="C314" s="1" t="s">
        <v>43</v>
      </c>
      <c r="D314" s="1" t="s">
        <v>38</v>
      </c>
      <c r="E314" s="113" t="s">
        <v>342</v>
      </c>
      <c r="F314" s="1" t="s">
        <v>95</v>
      </c>
      <c r="G314" s="2">
        <v>1060.3</v>
      </c>
      <c r="H314" s="2">
        <v>1075.1</v>
      </c>
      <c r="I314" s="2">
        <v>1092.3</v>
      </c>
    </row>
    <row r="315" spans="1:9" s="25" customFormat="1" ht="29.25" customHeight="1">
      <c r="A315" s="7"/>
      <c r="B315" s="41" t="s">
        <v>65</v>
      </c>
      <c r="C315" s="4" t="s">
        <v>39</v>
      </c>
      <c r="D315" s="4" t="s">
        <v>34</v>
      </c>
      <c r="E315" s="112"/>
      <c r="F315" s="4"/>
      <c r="G315" s="3">
        <f>SUM(G316)</f>
        <v>20</v>
      </c>
      <c r="H315" s="3">
        <f aca="true" t="shared" si="17" ref="H315:I319">SUM(H316)</f>
        <v>20</v>
      </c>
      <c r="I315" s="3">
        <f t="shared" si="17"/>
        <v>20</v>
      </c>
    </row>
    <row r="316" spans="1:9" s="25" customFormat="1" ht="30.75" customHeight="1">
      <c r="A316" s="7"/>
      <c r="B316" s="41" t="s">
        <v>79</v>
      </c>
      <c r="C316" s="4" t="s">
        <v>39</v>
      </c>
      <c r="D316" s="4" t="s">
        <v>33</v>
      </c>
      <c r="E316" s="112"/>
      <c r="F316" s="4"/>
      <c r="G316" s="3">
        <f>SUM(G317)</f>
        <v>20</v>
      </c>
      <c r="H316" s="3">
        <f t="shared" si="17"/>
        <v>20</v>
      </c>
      <c r="I316" s="3">
        <f t="shared" si="17"/>
        <v>20</v>
      </c>
    </row>
    <row r="317" spans="2:9" s="7" customFormat="1" ht="36.75" customHeight="1">
      <c r="B317" s="9" t="s">
        <v>91</v>
      </c>
      <c r="C317" s="1" t="s">
        <v>39</v>
      </c>
      <c r="D317" s="1" t="s">
        <v>33</v>
      </c>
      <c r="E317" s="113" t="s">
        <v>336</v>
      </c>
      <c r="F317" s="4"/>
      <c r="G317" s="2">
        <f>SUM(G318)</f>
        <v>20</v>
      </c>
      <c r="H317" s="2">
        <f t="shared" si="17"/>
        <v>20</v>
      </c>
      <c r="I317" s="2">
        <f t="shared" si="17"/>
        <v>20</v>
      </c>
    </row>
    <row r="318" spans="1:9" ht="50.25" customHeight="1">
      <c r="A318" s="6"/>
      <c r="B318" s="9" t="s">
        <v>102</v>
      </c>
      <c r="C318" s="1" t="s">
        <v>39</v>
      </c>
      <c r="D318" s="1" t="s">
        <v>33</v>
      </c>
      <c r="E318" s="113" t="s">
        <v>337</v>
      </c>
      <c r="F318" s="4"/>
      <c r="G318" s="2">
        <f>SUM(G319)</f>
        <v>20</v>
      </c>
      <c r="H318" s="2">
        <f t="shared" si="17"/>
        <v>20</v>
      </c>
      <c r="I318" s="2">
        <f t="shared" si="17"/>
        <v>20</v>
      </c>
    </row>
    <row r="319" spans="1:9" ht="39.75" customHeight="1">
      <c r="A319" s="6"/>
      <c r="B319" s="10" t="s">
        <v>98</v>
      </c>
      <c r="C319" s="1" t="s">
        <v>39</v>
      </c>
      <c r="D319" s="1" t="s">
        <v>33</v>
      </c>
      <c r="E319" s="113" t="s">
        <v>342</v>
      </c>
      <c r="F319" s="4"/>
      <c r="G319" s="2">
        <f>SUM(G320)</f>
        <v>20</v>
      </c>
      <c r="H319" s="2">
        <f t="shared" si="17"/>
        <v>20</v>
      </c>
      <c r="I319" s="2">
        <f t="shared" si="17"/>
        <v>20</v>
      </c>
    </row>
    <row r="320" spans="1:9" ht="20.25" customHeight="1">
      <c r="A320" s="6"/>
      <c r="B320" s="9" t="s">
        <v>66</v>
      </c>
      <c r="C320" s="1" t="s">
        <v>39</v>
      </c>
      <c r="D320" s="1" t="s">
        <v>33</v>
      </c>
      <c r="E320" s="113" t="s">
        <v>342</v>
      </c>
      <c r="F320" s="1" t="s">
        <v>67</v>
      </c>
      <c r="G320" s="2">
        <v>20</v>
      </c>
      <c r="H320" s="2">
        <v>20</v>
      </c>
      <c r="I320" s="2">
        <v>20</v>
      </c>
    </row>
    <row r="321" spans="1:6" ht="19.5" customHeight="1">
      <c r="A321" s="6"/>
      <c r="B321" s="150"/>
      <c r="C321" s="73"/>
      <c r="D321" s="73"/>
      <c r="E321" s="115"/>
      <c r="F321" s="73"/>
    </row>
    <row r="322" spans="1:6" ht="19.5" customHeight="1">
      <c r="A322" s="6"/>
      <c r="B322" s="150"/>
      <c r="C322" s="73"/>
      <c r="D322" s="73"/>
      <c r="E322" s="115"/>
      <c r="F322" s="73"/>
    </row>
    <row r="323" spans="1:6" ht="19.5" customHeight="1">
      <c r="A323" s="6"/>
      <c r="B323" s="150"/>
      <c r="C323" s="73"/>
      <c r="D323" s="73"/>
      <c r="E323" s="115"/>
      <c r="F323" s="73"/>
    </row>
    <row r="324" spans="2:6" s="6" customFormat="1" ht="19.5" customHeight="1">
      <c r="B324" s="45"/>
      <c r="C324" s="46"/>
      <c r="D324" s="46"/>
      <c r="E324" s="116"/>
      <c r="F324" s="46"/>
    </row>
    <row r="325" spans="1:6" ht="19.5" customHeight="1">
      <c r="A325" s="6"/>
      <c r="B325" s="150"/>
      <c r="C325" s="46"/>
      <c r="D325" s="46"/>
      <c r="E325" s="116"/>
      <c r="F325" s="46"/>
    </row>
    <row r="326" spans="1:6" ht="19.5" customHeight="1">
      <c r="A326" s="6"/>
      <c r="B326" s="45"/>
      <c r="C326" s="46"/>
      <c r="D326" s="46"/>
      <c r="E326" s="116"/>
      <c r="F326" s="46"/>
    </row>
    <row r="327" spans="1:6" ht="19.5" customHeight="1">
      <c r="A327" s="6"/>
      <c r="B327" s="45"/>
      <c r="C327" s="46"/>
      <c r="D327" s="46"/>
      <c r="E327" s="116"/>
      <c r="F327" s="46"/>
    </row>
    <row r="328" spans="1:6" ht="19.5" customHeight="1">
      <c r="A328" s="6"/>
      <c r="B328" s="45"/>
      <c r="C328" s="46"/>
      <c r="D328" s="46"/>
      <c r="E328" s="116"/>
      <c r="F328" s="46"/>
    </row>
    <row r="329" spans="1:6" ht="19.5" customHeight="1">
      <c r="A329" s="6"/>
      <c r="B329" s="45"/>
      <c r="C329" s="46"/>
      <c r="D329" s="46"/>
      <c r="E329" s="116"/>
      <c r="F329" s="46"/>
    </row>
    <row r="330" spans="1:6" ht="19.5" customHeight="1">
      <c r="A330" s="6"/>
      <c r="B330" s="45"/>
      <c r="C330" s="46"/>
      <c r="D330" s="46"/>
      <c r="E330" s="116"/>
      <c r="F330" s="46"/>
    </row>
    <row r="331" spans="1:213" ht="19.5" customHeight="1">
      <c r="A331" s="6"/>
      <c r="B331" s="150"/>
      <c r="C331" s="74"/>
      <c r="D331" s="74"/>
      <c r="E331" s="117"/>
      <c r="F331" s="74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</row>
    <row r="332" spans="1:213" ht="19.5" customHeight="1">
      <c r="A332" s="6"/>
      <c r="B332" s="150"/>
      <c r="C332" s="74"/>
      <c r="D332" s="74"/>
      <c r="E332" s="117"/>
      <c r="F332" s="74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</row>
    <row r="333" spans="1:213" ht="19.5" customHeight="1">
      <c r="A333" s="6"/>
      <c r="B333" s="150"/>
      <c r="C333" s="73"/>
      <c r="D333" s="73"/>
      <c r="E333" s="115"/>
      <c r="F333" s="73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</row>
    <row r="334" spans="1:213" ht="19.5" customHeight="1">
      <c r="A334" s="6"/>
      <c r="B334" s="150"/>
      <c r="C334" s="73"/>
      <c r="D334" s="73"/>
      <c r="E334" s="115"/>
      <c r="F334" s="73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</row>
    <row r="335" spans="1:213" ht="19.5" customHeight="1">
      <c r="A335" s="6"/>
      <c r="B335" s="150"/>
      <c r="C335" s="73"/>
      <c r="D335" s="73"/>
      <c r="E335" s="115"/>
      <c r="F335" s="73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</row>
    <row r="336" spans="1:213" ht="19.5" customHeight="1">
      <c r="A336" s="6"/>
      <c r="B336" s="150"/>
      <c r="C336" s="73"/>
      <c r="D336" s="73"/>
      <c r="E336" s="115"/>
      <c r="F336" s="73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</row>
    <row r="337" spans="1:213" ht="19.5" customHeight="1">
      <c r="A337" s="6"/>
      <c r="B337" s="45"/>
      <c r="C337" s="46"/>
      <c r="D337" s="46"/>
      <c r="E337" s="116"/>
      <c r="F337" s="4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</row>
    <row r="338" spans="2:6" s="6" customFormat="1" ht="19.5" customHeight="1">
      <c r="B338" s="45"/>
      <c r="C338" s="46"/>
      <c r="D338" s="46"/>
      <c r="E338" s="116"/>
      <c r="F338" s="46"/>
    </row>
    <row r="339" spans="2:6" s="6" customFormat="1" ht="19.5" customHeight="1">
      <c r="B339" s="45"/>
      <c r="C339" s="46"/>
      <c r="D339" s="46"/>
      <c r="E339" s="116"/>
      <c r="F339" s="46"/>
    </row>
    <row r="340" spans="2:6" s="6" customFormat="1" ht="19.5" customHeight="1">
      <c r="B340" s="45"/>
      <c r="C340" s="46"/>
      <c r="D340" s="46"/>
      <c r="E340" s="116"/>
      <c r="F340" s="46"/>
    </row>
    <row r="341" spans="2:6" s="6" customFormat="1" ht="19.5" customHeight="1">
      <c r="B341" s="45"/>
      <c r="C341" s="46"/>
      <c r="D341" s="46"/>
      <c r="E341" s="116"/>
      <c r="F341" s="46"/>
    </row>
    <row r="342" spans="2:6" s="6" customFormat="1" ht="19.5" customHeight="1">
      <c r="B342" s="45"/>
      <c r="C342" s="46"/>
      <c r="D342" s="46"/>
      <c r="E342" s="116"/>
      <c r="F342" s="46"/>
    </row>
    <row r="343" spans="2:6" s="6" customFormat="1" ht="19.5" customHeight="1">
      <c r="B343" s="45"/>
      <c r="C343" s="46"/>
      <c r="D343" s="46"/>
      <c r="E343" s="116"/>
      <c r="F343" s="46"/>
    </row>
    <row r="344" spans="2:6" s="6" customFormat="1" ht="19.5" customHeight="1">
      <c r="B344" s="45"/>
      <c r="C344" s="46"/>
      <c r="D344" s="46"/>
      <c r="E344" s="116"/>
      <c r="F344" s="46"/>
    </row>
    <row r="345" spans="2:6" s="6" customFormat="1" ht="19.5" customHeight="1">
      <c r="B345" s="45"/>
      <c r="C345" s="46"/>
      <c r="D345" s="46"/>
      <c r="E345" s="116"/>
      <c r="F345" s="46"/>
    </row>
    <row r="346" spans="2:6" s="6" customFormat="1" ht="19.5" customHeight="1">
      <c r="B346" s="45"/>
      <c r="C346" s="46"/>
      <c r="D346" s="46"/>
      <c r="E346" s="116"/>
      <c r="F346" s="46"/>
    </row>
    <row r="347" spans="2:6" s="6" customFormat="1" ht="19.5" customHeight="1">
      <c r="B347" s="45"/>
      <c r="C347" s="46"/>
      <c r="D347" s="46"/>
      <c r="E347" s="116"/>
      <c r="F347" s="46"/>
    </row>
    <row r="348" spans="2:6" s="6" customFormat="1" ht="19.5" customHeight="1">
      <c r="B348" s="45"/>
      <c r="C348" s="46"/>
      <c r="D348" s="46"/>
      <c r="E348" s="116"/>
      <c r="F348" s="46"/>
    </row>
    <row r="349" spans="2:6" s="6" customFormat="1" ht="19.5" customHeight="1">
      <c r="B349" s="45"/>
      <c r="C349" s="46"/>
      <c r="D349" s="46"/>
      <c r="E349" s="116"/>
      <c r="F349" s="46"/>
    </row>
    <row r="350" spans="2:6" s="6" customFormat="1" ht="19.5" customHeight="1">
      <c r="B350" s="45"/>
      <c r="C350" s="46"/>
      <c r="D350" s="46"/>
      <c r="E350" s="116"/>
      <c r="F350" s="46"/>
    </row>
    <row r="351" spans="2:6" s="6" customFormat="1" ht="19.5" customHeight="1">
      <c r="B351" s="45"/>
      <c r="C351" s="46"/>
      <c r="D351" s="46"/>
      <c r="E351" s="116"/>
      <c r="F351" s="46"/>
    </row>
    <row r="352" spans="2:6" s="6" customFormat="1" ht="19.5" customHeight="1">
      <c r="B352" s="45"/>
      <c r="C352" s="46"/>
      <c r="D352" s="46"/>
      <c r="E352" s="116"/>
      <c r="F352" s="46"/>
    </row>
    <row r="353" spans="2:6" s="6" customFormat="1" ht="19.5" customHeight="1">
      <c r="B353" s="45"/>
      <c r="C353" s="46"/>
      <c r="D353" s="46"/>
      <c r="E353" s="116"/>
      <c r="F353" s="46"/>
    </row>
    <row r="354" spans="1:213" ht="19.5" customHeight="1">
      <c r="A354" s="6"/>
      <c r="B354" s="45"/>
      <c r="C354" s="46"/>
      <c r="D354" s="46"/>
      <c r="E354" s="116"/>
      <c r="F354" s="4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</row>
    <row r="355" spans="1:213" ht="19.5" customHeight="1">
      <c r="A355" s="6"/>
      <c r="B355" s="45"/>
      <c r="C355" s="46"/>
      <c r="D355" s="46"/>
      <c r="E355" s="116"/>
      <c r="F355" s="4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</row>
    <row r="356" spans="1:213" ht="19.5" customHeight="1">
      <c r="A356" s="6"/>
      <c r="B356" s="45"/>
      <c r="C356" s="46"/>
      <c r="D356" s="46"/>
      <c r="E356" s="116"/>
      <c r="F356" s="4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</row>
    <row r="357" spans="1:213" ht="19.5" customHeight="1">
      <c r="A357" s="6"/>
      <c r="B357" s="45"/>
      <c r="C357" s="46"/>
      <c r="D357" s="46"/>
      <c r="E357" s="116"/>
      <c r="F357" s="4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</row>
    <row r="358" spans="1:213" ht="19.5" customHeight="1">
      <c r="A358" s="6"/>
      <c r="B358" s="45"/>
      <c r="C358" s="46"/>
      <c r="D358" s="46"/>
      <c r="E358" s="116"/>
      <c r="F358" s="4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</row>
    <row r="359" spans="1:213" ht="19.5" customHeight="1">
      <c r="A359" s="6"/>
      <c r="B359" s="45"/>
      <c r="C359" s="46"/>
      <c r="D359" s="46"/>
      <c r="E359" s="116"/>
      <c r="F359" s="4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</row>
    <row r="360" spans="1:213" ht="19.5" customHeight="1">
      <c r="A360" s="6"/>
      <c r="B360" s="45"/>
      <c r="C360" s="46"/>
      <c r="D360" s="46"/>
      <c r="E360" s="116"/>
      <c r="F360" s="4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</row>
    <row r="361" spans="1:213" ht="19.5" customHeight="1">
      <c r="A361" s="6"/>
      <c r="B361" s="45"/>
      <c r="C361" s="46"/>
      <c r="D361" s="46"/>
      <c r="E361" s="116"/>
      <c r="F361" s="4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</row>
    <row r="362" spans="1:213" ht="19.5" customHeight="1">
      <c r="A362" s="6"/>
      <c r="B362" s="45"/>
      <c r="C362" s="46"/>
      <c r="D362" s="46"/>
      <c r="E362" s="116"/>
      <c r="F362" s="4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</row>
    <row r="363" spans="1:6" ht="19.5" customHeight="1">
      <c r="A363" s="6"/>
      <c r="B363" s="45"/>
      <c r="C363" s="46"/>
      <c r="D363" s="46"/>
      <c r="E363" s="116"/>
      <c r="F363" s="46"/>
    </row>
    <row r="364" spans="1:6" ht="19.5" customHeight="1">
      <c r="A364" s="6"/>
      <c r="B364" s="45"/>
      <c r="C364" s="46"/>
      <c r="D364" s="46"/>
      <c r="E364" s="116"/>
      <c r="F364" s="46"/>
    </row>
    <row r="365" spans="1:6" ht="19.5" customHeight="1">
      <c r="A365" s="6"/>
      <c r="B365" s="45"/>
      <c r="C365" s="46"/>
      <c r="D365" s="46"/>
      <c r="E365" s="116"/>
      <c r="F365" s="46"/>
    </row>
    <row r="366" spans="1:6" ht="19.5" customHeight="1">
      <c r="A366" s="6"/>
      <c r="B366" s="45"/>
      <c r="C366" s="46"/>
      <c r="D366" s="46"/>
      <c r="E366" s="116"/>
      <c r="F366" s="46"/>
    </row>
    <row r="367" spans="1:6" ht="19.5" customHeight="1">
      <c r="A367" s="6"/>
      <c r="B367" s="45"/>
      <c r="C367" s="46"/>
      <c r="D367" s="46"/>
      <c r="E367" s="116"/>
      <c r="F367" s="46"/>
    </row>
    <row r="368" spans="1:6" ht="19.5" customHeight="1">
      <c r="A368" s="6"/>
      <c r="B368" s="45"/>
      <c r="C368" s="46"/>
      <c r="D368" s="46"/>
      <c r="E368" s="116"/>
      <c r="F368" s="46"/>
    </row>
    <row r="369" spans="1:6" ht="19.5" customHeight="1">
      <c r="A369" s="6"/>
      <c r="B369" s="45"/>
      <c r="C369" s="46"/>
      <c r="D369" s="46"/>
      <c r="E369" s="116"/>
      <c r="F369" s="46"/>
    </row>
    <row r="370" spans="1:6" ht="19.5" customHeight="1">
      <c r="A370" s="6"/>
      <c r="B370" s="45"/>
      <c r="C370" s="46"/>
      <c r="D370" s="46"/>
      <c r="E370" s="116"/>
      <c r="F370" s="46"/>
    </row>
    <row r="371" spans="1:6" ht="19.5" customHeight="1">
      <c r="A371" s="6"/>
      <c r="B371" s="45"/>
      <c r="C371" s="46"/>
      <c r="D371" s="46"/>
      <c r="E371" s="116"/>
      <c r="F371" s="46"/>
    </row>
    <row r="372" spans="1:6" ht="19.5" customHeight="1">
      <c r="A372" s="6"/>
      <c r="B372" s="45"/>
      <c r="C372" s="46"/>
      <c r="D372" s="46"/>
      <c r="E372" s="116"/>
      <c r="F372" s="46"/>
    </row>
    <row r="373" spans="1:6" ht="19.5" customHeight="1">
      <c r="A373" s="6"/>
      <c r="B373" s="45"/>
      <c r="C373" s="46"/>
      <c r="D373" s="46"/>
      <c r="E373" s="116"/>
      <c r="F373" s="46"/>
    </row>
    <row r="374" spans="1:6" ht="19.5" customHeight="1">
      <c r="A374" s="6"/>
      <c r="B374" s="45"/>
      <c r="C374" s="46"/>
      <c r="D374" s="46"/>
      <c r="E374" s="116"/>
      <c r="F374" s="46"/>
    </row>
    <row r="375" spans="1:6" ht="19.5" customHeight="1">
      <c r="A375" s="6"/>
      <c r="B375" s="45"/>
      <c r="C375" s="46"/>
      <c r="D375" s="46"/>
      <c r="E375" s="116"/>
      <c r="F375" s="46"/>
    </row>
    <row r="376" spans="1:6" ht="19.5" customHeight="1">
      <c r="A376" s="6"/>
      <c r="B376" s="45"/>
      <c r="C376" s="46"/>
      <c r="D376" s="46"/>
      <c r="E376" s="116"/>
      <c r="F376" s="46"/>
    </row>
    <row r="377" spans="1:6" ht="19.5" customHeight="1">
      <c r="A377" s="6"/>
      <c r="B377" s="45"/>
      <c r="C377" s="46"/>
      <c r="D377" s="46"/>
      <c r="E377" s="116"/>
      <c r="F377" s="46"/>
    </row>
    <row r="378" spans="1:6" ht="19.5" customHeight="1">
      <c r="A378" s="6"/>
      <c r="B378" s="45"/>
      <c r="C378" s="46"/>
      <c r="D378" s="46"/>
      <c r="E378" s="116"/>
      <c r="F378" s="46"/>
    </row>
    <row r="379" spans="1:6" ht="19.5" customHeight="1">
      <c r="A379" s="6"/>
      <c r="B379" s="45"/>
      <c r="C379" s="46"/>
      <c r="D379" s="46"/>
      <c r="E379" s="116"/>
      <c r="F379" s="46"/>
    </row>
    <row r="380" spans="1:6" ht="19.5" customHeight="1">
      <c r="A380" s="6"/>
      <c r="B380" s="45"/>
      <c r="C380" s="46"/>
      <c r="D380" s="46"/>
      <c r="E380" s="116"/>
      <c r="F380" s="46"/>
    </row>
    <row r="381" spans="1:6" ht="19.5" customHeight="1">
      <c r="A381" s="6"/>
      <c r="B381" s="45"/>
      <c r="C381" s="46"/>
      <c r="D381" s="46"/>
      <c r="E381" s="116"/>
      <c r="F381" s="46"/>
    </row>
    <row r="382" spans="1:6" ht="19.5" customHeight="1">
      <c r="A382" s="6"/>
      <c r="B382" s="45"/>
      <c r="C382" s="46"/>
      <c r="D382" s="46"/>
      <c r="E382" s="116"/>
      <c r="F382" s="46"/>
    </row>
    <row r="383" spans="1:6" ht="19.5" customHeight="1">
      <c r="A383" s="6"/>
      <c r="B383" s="45"/>
      <c r="C383" s="46"/>
      <c r="D383" s="46"/>
      <c r="E383" s="116"/>
      <c r="F383" s="46"/>
    </row>
    <row r="384" spans="1:6" ht="19.5" customHeight="1">
      <c r="A384" s="6"/>
      <c r="B384" s="45"/>
      <c r="C384" s="46"/>
      <c r="D384" s="46"/>
      <c r="E384" s="116"/>
      <c r="F384" s="46"/>
    </row>
    <row r="385" spans="1:6" ht="19.5" customHeight="1">
      <c r="A385" s="6"/>
      <c r="B385" s="45"/>
      <c r="C385" s="46"/>
      <c r="D385" s="46"/>
      <c r="E385" s="116"/>
      <c r="F385" s="46"/>
    </row>
    <row r="386" spans="1:6" ht="19.5" customHeight="1">
      <c r="A386" s="6"/>
      <c r="B386" s="45"/>
      <c r="C386" s="46"/>
      <c r="D386" s="46"/>
      <c r="E386" s="116"/>
      <c r="F386" s="46"/>
    </row>
    <row r="387" spans="1:6" ht="19.5" customHeight="1">
      <c r="A387" s="6"/>
      <c r="B387" s="45"/>
      <c r="C387" s="46"/>
      <c r="D387" s="46"/>
      <c r="E387" s="116"/>
      <c r="F387" s="46"/>
    </row>
    <row r="388" spans="1:6" ht="19.5" customHeight="1">
      <c r="A388" s="6"/>
      <c r="B388" s="45"/>
      <c r="C388" s="46"/>
      <c r="D388" s="46"/>
      <c r="E388" s="116"/>
      <c r="F388" s="46"/>
    </row>
    <row r="389" spans="1:6" ht="19.5" customHeight="1">
      <c r="A389" s="6"/>
      <c r="B389" s="45"/>
      <c r="C389" s="46"/>
      <c r="D389" s="46"/>
      <c r="E389" s="116"/>
      <c r="F389" s="46"/>
    </row>
    <row r="390" spans="1:6" ht="19.5" customHeight="1">
      <c r="A390" s="6"/>
      <c r="B390" s="45"/>
      <c r="C390" s="46"/>
      <c r="D390" s="46"/>
      <c r="E390" s="116"/>
      <c r="F390" s="46"/>
    </row>
    <row r="391" spans="1:6" ht="19.5" customHeight="1">
      <c r="A391" s="6"/>
      <c r="B391" s="45"/>
      <c r="C391" s="46"/>
      <c r="D391" s="46"/>
      <c r="E391" s="116"/>
      <c r="F391" s="46"/>
    </row>
    <row r="392" spans="1:6" ht="19.5" customHeight="1">
      <c r="A392" s="6"/>
      <c r="B392" s="45"/>
      <c r="C392" s="46"/>
      <c r="D392" s="46"/>
      <c r="E392" s="116"/>
      <c r="F392" s="46"/>
    </row>
    <row r="393" spans="1:6" ht="19.5" customHeight="1">
      <c r="A393" s="6"/>
      <c r="B393" s="45"/>
      <c r="C393" s="46"/>
      <c r="D393" s="46"/>
      <c r="E393" s="116"/>
      <c r="F393" s="46"/>
    </row>
    <row r="394" spans="1:6" ht="19.5" customHeight="1">
      <c r="A394" s="6"/>
      <c r="B394" s="45"/>
      <c r="C394" s="46"/>
      <c r="D394" s="46"/>
      <c r="E394" s="116"/>
      <c r="F394" s="46"/>
    </row>
    <row r="395" spans="1:6" ht="19.5" customHeight="1">
      <c r="A395" s="6"/>
      <c r="B395" s="45"/>
      <c r="C395" s="46"/>
      <c r="D395" s="46"/>
      <c r="E395" s="116"/>
      <c r="F395" s="46"/>
    </row>
    <row r="396" spans="1:6" ht="19.5" customHeight="1">
      <c r="A396" s="6"/>
      <c r="B396" s="45"/>
      <c r="C396" s="46"/>
      <c r="D396" s="46"/>
      <c r="E396" s="116"/>
      <c r="F396" s="46"/>
    </row>
    <row r="397" spans="1:6" ht="19.5" customHeight="1">
      <c r="A397" s="6"/>
      <c r="B397" s="45"/>
      <c r="C397" s="46"/>
      <c r="D397" s="46"/>
      <c r="E397" s="116"/>
      <c r="F397" s="46"/>
    </row>
    <row r="398" spans="1:6" ht="19.5" customHeight="1">
      <c r="A398" s="6"/>
      <c r="B398" s="45"/>
      <c r="C398" s="46"/>
      <c r="D398" s="46"/>
      <c r="E398" s="116"/>
      <c r="F398" s="46"/>
    </row>
    <row r="399" spans="1:6" ht="19.5" customHeight="1">
      <c r="A399" s="6"/>
      <c r="B399" s="45"/>
      <c r="C399" s="46"/>
      <c r="D399" s="46"/>
      <c r="E399" s="116"/>
      <c r="F399" s="46"/>
    </row>
    <row r="400" spans="1:6" ht="19.5" customHeight="1">
      <c r="A400" s="6"/>
      <c r="B400" s="45"/>
      <c r="C400" s="46"/>
      <c r="D400" s="46"/>
      <c r="E400" s="116"/>
      <c r="F400" s="46"/>
    </row>
    <row r="401" spans="1:6" ht="19.5" customHeight="1">
      <c r="A401" s="6"/>
      <c r="B401" s="45"/>
      <c r="C401" s="46"/>
      <c r="D401" s="46"/>
      <c r="E401" s="116"/>
      <c r="F401" s="46"/>
    </row>
    <row r="402" spans="1:6" ht="19.5" customHeight="1">
      <c r="A402" s="6"/>
      <c r="B402" s="45"/>
      <c r="C402" s="46"/>
      <c r="D402" s="46"/>
      <c r="E402" s="116"/>
      <c r="F402" s="46"/>
    </row>
    <row r="403" spans="1:6" ht="19.5" customHeight="1">
      <c r="A403" s="6"/>
      <c r="B403" s="45"/>
      <c r="C403" s="46"/>
      <c r="D403" s="46"/>
      <c r="E403" s="116"/>
      <c r="F403" s="46"/>
    </row>
    <row r="404" spans="1:6" ht="19.5" customHeight="1">
      <c r="A404" s="6"/>
      <c r="B404" s="45"/>
      <c r="C404" s="46"/>
      <c r="D404" s="46"/>
      <c r="E404" s="116"/>
      <c r="F404" s="46"/>
    </row>
    <row r="405" spans="1:6" ht="19.5" customHeight="1">
      <c r="A405" s="6"/>
      <c r="B405" s="45"/>
      <c r="C405" s="46"/>
      <c r="D405" s="46"/>
      <c r="E405" s="116"/>
      <c r="F405" s="46"/>
    </row>
    <row r="406" spans="1:6" ht="19.5" customHeight="1">
      <c r="A406" s="6"/>
      <c r="B406" s="45"/>
      <c r="C406" s="46"/>
      <c r="D406" s="46"/>
      <c r="E406" s="116"/>
      <c r="F406" s="46"/>
    </row>
    <row r="407" spans="1:6" ht="19.5" customHeight="1">
      <c r="A407" s="6"/>
      <c r="B407" s="45"/>
      <c r="C407" s="46"/>
      <c r="D407" s="46"/>
      <c r="E407" s="116"/>
      <c r="F407" s="46"/>
    </row>
    <row r="408" spans="1:6" ht="19.5" customHeight="1">
      <c r="A408" s="6"/>
      <c r="B408" s="45"/>
      <c r="C408" s="46"/>
      <c r="D408" s="46"/>
      <c r="E408" s="116"/>
      <c r="F408" s="46"/>
    </row>
    <row r="409" spans="1:6" ht="19.5" customHeight="1">
      <c r="A409" s="6"/>
      <c r="B409" s="45"/>
      <c r="C409" s="46"/>
      <c r="D409" s="46"/>
      <c r="E409" s="116"/>
      <c r="F409" s="46"/>
    </row>
    <row r="410" spans="1:6" ht="19.5" customHeight="1">
      <c r="A410" s="6"/>
      <c r="B410" s="45"/>
      <c r="C410" s="46"/>
      <c r="D410" s="46"/>
      <c r="E410" s="116"/>
      <c r="F410" s="46"/>
    </row>
    <row r="411" spans="1:6" ht="19.5" customHeight="1">
      <c r="A411" s="6"/>
      <c r="B411" s="45"/>
      <c r="C411" s="46"/>
      <c r="D411" s="46"/>
      <c r="E411" s="116"/>
      <c r="F411" s="46"/>
    </row>
    <row r="412" spans="1:6" ht="19.5" customHeight="1">
      <c r="A412" s="6"/>
      <c r="B412" s="45"/>
      <c r="C412" s="46"/>
      <c r="D412" s="46"/>
      <c r="E412" s="116"/>
      <c r="F412" s="46"/>
    </row>
    <row r="413" spans="1:6" ht="19.5" customHeight="1">
      <c r="A413" s="6"/>
      <c r="B413" s="45"/>
      <c r="C413" s="46"/>
      <c r="D413" s="46"/>
      <c r="E413" s="116"/>
      <c r="F413" s="46"/>
    </row>
    <row r="414" spans="1:6" ht="19.5" customHeight="1">
      <c r="A414" s="6"/>
      <c r="B414" s="45"/>
      <c r="C414" s="46"/>
      <c r="D414" s="46"/>
      <c r="E414" s="116"/>
      <c r="F414" s="46"/>
    </row>
    <row r="415" spans="1:6" ht="19.5" customHeight="1">
      <c r="A415" s="6"/>
      <c r="B415" s="45"/>
      <c r="C415" s="46"/>
      <c r="D415" s="46"/>
      <c r="E415" s="116"/>
      <c r="F415" s="46"/>
    </row>
    <row r="416" spans="1:6" ht="19.5" customHeight="1">
      <c r="A416" s="6"/>
      <c r="B416" s="45"/>
      <c r="C416" s="46"/>
      <c r="D416" s="46"/>
      <c r="E416" s="116"/>
      <c r="F416" s="46"/>
    </row>
    <row r="417" spans="1:6" ht="19.5" customHeight="1">
      <c r="A417" s="6"/>
      <c r="B417" s="45"/>
      <c r="C417" s="46"/>
      <c r="D417" s="46"/>
      <c r="E417" s="116"/>
      <c r="F417" s="46"/>
    </row>
    <row r="418" spans="1:6" ht="19.5" customHeight="1">
      <c r="A418" s="6"/>
      <c r="B418" s="45"/>
      <c r="C418" s="46"/>
      <c r="D418" s="46"/>
      <c r="E418" s="116"/>
      <c r="F418" s="46"/>
    </row>
    <row r="419" spans="1:6" ht="19.5" customHeight="1">
      <c r="A419" s="6"/>
      <c r="B419" s="45"/>
      <c r="C419" s="46"/>
      <c r="D419" s="46"/>
      <c r="E419" s="116"/>
      <c r="F419" s="46"/>
    </row>
    <row r="420" spans="1:6" ht="19.5" customHeight="1">
      <c r="A420" s="6"/>
      <c r="B420" s="45"/>
      <c r="C420" s="46"/>
      <c r="D420" s="46"/>
      <c r="E420" s="116"/>
      <c r="F420" s="46"/>
    </row>
    <row r="421" spans="1:6" ht="19.5" customHeight="1">
      <c r="A421" s="6"/>
      <c r="B421" s="45"/>
      <c r="C421" s="46"/>
      <c r="D421" s="46"/>
      <c r="E421" s="116"/>
      <c r="F421" s="46"/>
    </row>
    <row r="422" spans="1:6" ht="19.5" customHeight="1">
      <c r="A422" s="6"/>
      <c r="B422" s="45"/>
      <c r="C422" s="46"/>
      <c r="D422" s="46"/>
      <c r="E422" s="116"/>
      <c r="F422" s="46"/>
    </row>
    <row r="423" spans="1:6" ht="19.5" customHeight="1">
      <c r="A423" s="6"/>
      <c r="B423" s="45"/>
      <c r="C423" s="46"/>
      <c r="D423" s="46"/>
      <c r="E423" s="116"/>
      <c r="F423" s="46"/>
    </row>
    <row r="424" spans="1:6" ht="19.5" customHeight="1">
      <c r="A424" s="6"/>
      <c r="B424" s="45"/>
      <c r="C424" s="46"/>
      <c r="D424" s="46"/>
      <c r="E424" s="116"/>
      <c r="F424" s="46"/>
    </row>
    <row r="425" spans="1:6" ht="19.5" customHeight="1">
      <c r="A425" s="6"/>
      <c r="B425" s="45"/>
      <c r="C425" s="46"/>
      <c r="D425" s="46"/>
      <c r="E425" s="116"/>
      <c r="F425" s="46"/>
    </row>
    <row r="426" spans="1:6" ht="19.5" customHeight="1">
      <c r="A426" s="6"/>
      <c r="B426" s="45"/>
      <c r="C426" s="46"/>
      <c r="D426" s="46"/>
      <c r="E426" s="116"/>
      <c r="F426" s="46"/>
    </row>
    <row r="427" spans="1:6" ht="19.5" customHeight="1">
      <c r="A427" s="6"/>
      <c r="B427" s="45"/>
      <c r="C427" s="46"/>
      <c r="D427" s="46"/>
      <c r="E427" s="116"/>
      <c r="F427" s="46"/>
    </row>
    <row r="428" spans="1:6" ht="19.5" customHeight="1">
      <c r="A428" s="6"/>
      <c r="B428" s="45"/>
      <c r="C428" s="46"/>
      <c r="D428" s="46"/>
      <c r="E428" s="116"/>
      <c r="F428" s="46"/>
    </row>
    <row r="429" spans="1:6" ht="19.5" customHeight="1">
      <c r="A429" s="6"/>
      <c r="B429" s="45"/>
      <c r="C429" s="46"/>
      <c r="D429" s="46"/>
      <c r="E429" s="116"/>
      <c r="F429" s="46"/>
    </row>
    <row r="430" spans="1:6" ht="19.5" customHeight="1">
      <c r="A430" s="6"/>
      <c r="B430" s="45"/>
      <c r="C430" s="46"/>
      <c r="D430" s="46"/>
      <c r="E430" s="116"/>
      <c r="F430" s="46"/>
    </row>
    <row r="431" spans="1:6" ht="19.5" customHeight="1">
      <c r="A431" s="6"/>
      <c r="B431" s="45"/>
      <c r="C431" s="46"/>
      <c r="D431" s="46"/>
      <c r="E431" s="116"/>
      <c r="F431" s="46"/>
    </row>
    <row r="432" spans="1:6" ht="19.5" customHeight="1">
      <c r="A432" s="6"/>
      <c r="B432" s="45"/>
      <c r="C432" s="46"/>
      <c r="D432" s="46"/>
      <c r="E432" s="116"/>
      <c r="F432" s="46"/>
    </row>
    <row r="433" spans="1:6" ht="19.5" customHeight="1">
      <c r="A433" s="6"/>
      <c r="B433" s="45"/>
      <c r="C433" s="46"/>
      <c r="D433" s="46"/>
      <c r="E433" s="116"/>
      <c r="F433" s="46"/>
    </row>
    <row r="434" spans="1:6" ht="19.5" customHeight="1">
      <c r="A434" s="6"/>
      <c r="B434" s="45"/>
      <c r="C434" s="46"/>
      <c r="D434" s="46"/>
      <c r="E434" s="116"/>
      <c r="F434" s="46"/>
    </row>
    <row r="435" spans="1:6" ht="19.5" customHeight="1">
      <c r="A435" s="6"/>
      <c r="B435" s="45"/>
      <c r="C435" s="46"/>
      <c r="D435" s="46"/>
      <c r="E435" s="116"/>
      <c r="F435" s="46"/>
    </row>
    <row r="436" spans="1:6" ht="19.5" customHeight="1">
      <c r="A436" s="6"/>
      <c r="B436" s="45"/>
      <c r="C436" s="46"/>
      <c r="D436" s="46"/>
      <c r="E436" s="116"/>
      <c r="F436" s="46"/>
    </row>
    <row r="437" spans="1:6" ht="19.5" customHeight="1">
      <c r="A437" s="6"/>
      <c r="B437" s="45"/>
      <c r="C437" s="46"/>
      <c r="D437" s="46"/>
      <c r="E437" s="116"/>
      <c r="F437" s="46"/>
    </row>
    <row r="438" spans="1:6" ht="19.5" customHeight="1">
      <c r="A438" s="6"/>
      <c r="B438" s="45"/>
      <c r="C438" s="46"/>
      <c r="D438" s="46"/>
      <c r="E438" s="116"/>
      <c r="F438" s="46"/>
    </row>
    <row r="439" spans="1:6" ht="19.5" customHeight="1">
      <c r="A439" s="6"/>
      <c r="B439" s="45"/>
      <c r="C439" s="46"/>
      <c r="D439" s="46"/>
      <c r="E439" s="116"/>
      <c r="F439" s="46"/>
    </row>
    <row r="440" spans="1:6" ht="19.5" customHeight="1">
      <c r="A440" s="6"/>
      <c r="B440" s="45"/>
      <c r="C440" s="46"/>
      <c r="D440" s="46"/>
      <c r="E440" s="116"/>
      <c r="F440" s="46"/>
    </row>
    <row r="441" spans="1:6" ht="19.5" customHeight="1">
      <c r="A441" s="6"/>
      <c r="B441" s="45"/>
      <c r="C441" s="46"/>
      <c r="D441" s="46"/>
      <c r="E441" s="116"/>
      <c r="F441" s="46"/>
    </row>
    <row r="442" spans="1:6" ht="19.5" customHeight="1">
      <c r="A442" s="6"/>
      <c r="B442" s="45"/>
      <c r="C442" s="46"/>
      <c r="D442" s="46"/>
      <c r="E442" s="116"/>
      <c r="F442" s="46"/>
    </row>
    <row r="443" spans="1:6" ht="19.5" customHeight="1">
      <c r="A443" s="6"/>
      <c r="B443" s="45"/>
      <c r="C443" s="46"/>
      <c r="D443" s="46"/>
      <c r="E443" s="116"/>
      <c r="F443" s="46"/>
    </row>
    <row r="444" spans="1:6" ht="19.5" customHeight="1">
      <c r="A444" s="6"/>
      <c r="B444" s="45"/>
      <c r="C444" s="46"/>
      <c r="D444" s="46"/>
      <c r="E444" s="116"/>
      <c r="F444" s="46"/>
    </row>
  </sheetData>
  <sheetProtection/>
  <mergeCells count="7">
    <mergeCell ref="C3:I3"/>
    <mergeCell ref="B8:I8"/>
    <mergeCell ref="B7:I7"/>
    <mergeCell ref="E1:G1"/>
    <mergeCell ref="C2:I2"/>
    <mergeCell ref="C4:I4"/>
    <mergeCell ref="C5:I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44"/>
  <sheetViews>
    <sheetView zoomScalePageLayoutView="0" workbookViewId="0" topLeftCell="B1">
      <selection activeCell="B13" sqref="B13"/>
    </sheetView>
  </sheetViews>
  <sheetFormatPr defaultColWidth="8.7109375" defaultRowHeight="19.5" customHeight="1"/>
  <cols>
    <col min="1" max="1" width="7.421875" style="19" hidden="1" customWidth="1"/>
    <col min="2" max="2" width="47.57421875" style="54" customWidth="1"/>
    <col min="3" max="3" width="5.140625" style="86" customWidth="1"/>
    <col min="4" max="5" width="4.28125" style="30" customWidth="1"/>
    <col min="6" max="6" width="11.7109375" style="30" customWidth="1"/>
    <col min="7" max="7" width="4.28125" style="30" customWidth="1"/>
    <col min="8" max="8" width="9.28125" style="19" hidden="1" customWidth="1"/>
    <col min="9" max="9" width="9.140625" style="19" customWidth="1"/>
    <col min="10" max="10" width="9.28125" style="19" customWidth="1"/>
    <col min="11" max="16384" width="8.7109375" style="19" customWidth="1"/>
  </cols>
  <sheetData>
    <row r="1" spans="2:10" s="78" customFormat="1" ht="19.5" customHeight="1">
      <c r="B1" s="83"/>
      <c r="C1" s="84"/>
      <c r="D1" s="82"/>
      <c r="E1" s="82"/>
      <c r="F1" s="118" t="s">
        <v>374</v>
      </c>
      <c r="G1" s="133"/>
      <c r="H1" s="134"/>
      <c r="I1" s="129"/>
      <c r="J1" s="129"/>
    </row>
    <row r="2" spans="2:10" s="78" customFormat="1" ht="19.5" customHeight="1">
      <c r="B2" s="53" t="s">
        <v>10</v>
      </c>
      <c r="C2" s="130" t="s">
        <v>84</v>
      </c>
      <c r="D2" s="131"/>
      <c r="E2" s="131"/>
      <c r="F2" s="131"/>
      <c r="G2" s="131"/>
      <c r="H2" s="131"/>
      <c r="I2" s="129"/>
      <c r="J2" s="129"/>
    </row>
    <row r="3" spans="2:10" s="78" customFormat="1" ht="17.25" customHeight="1">
      <c r="B3" s="53"/>
      <c r="C3" s="130" t="s">
        <v>47</v>
      </c>
      <c r="D3" s="131"/>
      <c r="E3" s="131"/>
      <c r="F3" s="131"/>
      <c r="G3" s="131"/>
      <c r="H3" s="131"/>
      <c r="I3" s="129"/>
      <c r="J3" s="129"/>
    </row>
    <row r="4" spans="2:10" s="78" customFormat="1" ht="17.25" customHeight="1">
      <c r="B4" s="53"/>
      <c r="C4" s="132" t="s">
        <v>15</v>
      </c>
      <c r="D4" s="131"/>
      <c r="E4" s="131"/>
      <c r="F4" s="131"/>
      <c r="G4" s="131"/>
      <c r="H4" s="131"/>
      <c r="I4" s="129"/>
      <c r="J4" s="129"/>
    </row>
    <row r="5" spans="2:10" s="78" customFormat="1" ht="17.25" customHeight="1">
      <c r="B5" s="53"/>
      <c r="C5" s="122" t="s">
        <v>358</v>
      </c>
      <c r="D5" s="131"/>
      <c r="E5" s="131"/>
      <c r="F5" s="131"/>
      <c r="G5" s="131"/>
      <c r="H5" s="131"/>
      <c r="I5" s="129"/>
      <c r="J5" s="129"/>
    </row>
    <row r="6" spans="2:9" s="78" customFormat="1" ht="19.5" customHeight="1">
      <c r="B6" s="53"/>
      <c r="C6" s="84"/>
      <c r="D6" s="63"/>
      <c r="E6" s="64"/>
      <c r="F6" s="65"/>
      <c r="G6" s="83"/>
      <c r="H6" s="85"/>
      <c r="I6" s="62"/>
    </row>
    <row r="7" spans="2:10" s="67" customFormat="1" ht="19.5" customHeight="1">
      <c r="B7" s="135" t="s">
        <v>17</v>
      </c>
      <c r="C7" s="135"/>
      <c r="D7" s="134"/>
      <c r="E7" s="134"/>
      <c r="F7" s="134"/>
      <c r="G7" s="134"/>
      <c r="H7" s="134"/>
      <c r="I7" s="129"/>
      <c r="J7" s="129"/>
    </row>
    <row r="8" spans="2:10" s="67" customFormat="1" ht="29.25" customHeight="1">
      <c r="B8" s="128" t="s">
        <v>377</v>
      </c>
      <c r="C8" s="128"/>
      <c r="D8" s="126"/>
      <c r="E8" s="126"/>
      <c r="F8" s="126"/>
      <c r="G8" s="126"/>
      <c r="H8" s="126"/>
      <c r="I8" s="129"/>
      <c r="J8" s="129"/>
    </row>
    <row r="9" ht="19.5" customHeight="1" thickBot="1"/>
    <row r="10" spans="1:10" ht="72" customHeight="1" thickBot="1">
      <c r="A10" s="31" t="s">
        <v>16</v>
      </c>
      <c r="B10" s="55" t="s">
        <v>0</v>
      </c>
      <c r="C10" s="87" t="s">
        <v>127</v>
      </c>
      <c r="D10" s="33" t="s">
        <v>128</v>
      </c>
      <c r="E10" s="33" t="s">
        <v>100</v>
      </c>
      <c r="F10" s="33" t="s">
        <v>129</v>
      </c>
      <c r="G10" s="33" t="s">
        <v>101</v>
      </c>
      <c r="H10" s="34" t="s">
        <v>80</v>
      </c>
      <c r="I10" s="153" t="s">
        <v>371</v>
      </c>
      <c r="J10" s="153" t="s">
        <v>372</v>
      </c>
    </row>
    <row r="11" spans="1:10" s="25" customFormat="1" ht="19.5" customHeight="1" thickBot="1">
      <c r="A11" s="35">
        <v>1</v>
      </c>
      <c r="B11" s="47" t="s">
        <v>14</v>
      </c>
      <c r="C11" s="87"/>
      <c r="D11" s="4"/>
      <c r="E11" s="4"/>
      <c r="F11" s="4"/>
      <c r="G11" s="4"/>
      <c r="H11" s="3">
        <f>SUM(H12)</f>
        <v>117768.4</v>
      </c>
      <c r="I11" s="3">
        <f>SUM(I12)</f>
        <v>91799.3</v>
      </c>
      <c r="J11" s="3">
        <f>SUM(J12)</f>
        <v>93229.6</v>
      </c>
    </row>
    <row r="12" spans="1:10" s="25" customFormat="1" ht="28.5" customHeight="1">
      <c r="A12" s="8"/>
      <c r="B12" s="11" t="s">
        <v>23</v>
      </c>
      <c r="C12" s="87">
        <v>901</v>
      </c>
      <c r="D12" s="4"/>
      <c r="E12" s="4"/>
      <c r="F12" s="4"/>
      <c r="G12" s="4"/>
      <c r="H12" s="3">
        <f>SUM(H13+H68+H75+H92+H130+H227+H233+H264+H299+H309+H315)</f>
        <v>117768.4</v>
      </c>
      <c r="I12" s="3">
        <f>SUM(I13+I68+I75+I92+I130+I227+I233+I264+I299+I309+I315)</f>
        <v>91799.3</v>
      </c>
      <c r="J12" s="3">
        <f>SUM(J13+J68+J75+J92+J130+J227+J233+J264+J299+J309+J315)</f>
        <v>93229.6</v>
      </c>
    </row>
    <row r="13" spans="1:10" s="25" customFormat="1" ht="19.5" customHeight="1">
      <c r="A13" s="42"/>
      <c r="B13" s="140" t="s">
        <v>49</v>
      </c>
      <c r="C13" s="88" t="s">
        <v>31</v>
      </c>
      <c r="D13" s="4" t="s">
        <v>33</v>
      </c>
      <c r="E13" s="4" t="s">
        <v>34</v>
      </c>
      <c r="F13" s="112"/>
      <c r="G13" s="4"/>
      <c r="H13" s="3">
        <f>SUM(H14+H26+H46+H51+H56)</f>
        <v>20151.4</v>
      </c>
      <c r="I13" s="3">
        <f>SUM(I14+I26+I46+I51+I56)</f>
        <v>18142.4</v>
      </c>
      <c r="J13" s="3">
        <f>SUM(J14+J26+J46+J51+J56)</f>
        <v>18422.6</v>
      </c>
    </row>
    <row r="14" spans="1:10" s="25" customFormat="1" ht="57" customHeight="1">
      <c r="A14" s="42"/>
      <c r="B14" s="41" t="s">
        <v>68</v>
      </c>
      <c r="C14" s="88" t="s">
        <v>31</v>
      </c>
      <c r="D14" s="4" t="s">
        <v>33</v>
      </c>
      <c r="E14" s="4" t="s">
        <v>35</v>
      </c>
      <c r="F14" s="112"/>
      <c r="G14" s="4"/>
      <c r="H14" s="3">
        <f>SUM(H15)</f>
        <v>1350.8999999999999</v>
      </c>
      <c r="I14" s="3">
        <f>SUM(I15)</f>
        <v>1370</v>
      </c>
      <c r="J14" s="3">
        <f>SUM(J15)</f>
        <v>1392</v>
      </c>
    </row>
    <row r="15" spans="1:10" s="25" customFormat="1" ht="29.25" customHeight="1">
      <c r="A15" s="42"/>
      <c r="B15" s="9" t="s">
        <v>91</v>
      </c>
      <c r="C15" s="89" t="s">
        <v>31</v>
      </c>
      <c r="D15" s="1" t="s">
        <v>33</v>
      </c>
      <c r="E15" s="1" t="s">
        <v>35</v>
      </c>
      <c r="F15" s="113" t="s">
        <v>336</v>
      </c>
      <c r="G15" s="1"/>
      <c r="H15" s="2">
        <f>SUM(H16)</f>
        <v>1350.8999999999999</v>
      </c>
      <c r="I15" s="2">
        <f>SUM(I16)</f>
        <v>1370</v>
      </c>
      <c r="J15" s="2">
        <f>SUM(J16)</f>
        <v>1392</v>
      </c>
    </row>
    <row r="16" spans="1:10" s="25" customFormat="1" ht="46.5" customHeight="1">
      <c r="A16" s="42"/>
      <c r="B16" s="9" t="s">
        <v>102</v>
      </c>
      <c r="C16" s="89" t="s">
        <v>31</v>
      </c>
      <c r="D16" s="1" t="s">
        <v>33</v>
      </c>
      <c r="E16" s="1" t="s">
        <v>35</v>
      </c>
      <c r="F16" s="113" t="s">
        <v>337</v>
      </c>
      <c r="G16" s="1"/>
      <c r="H16" s="2">
        <f>SUM(H17+H21+H23)</f>
        <v>1350.8999999999999</v>
      </c>
      <c r="I16" s="2">
        <f>SUM(I17+I21+I23)</f>
        <v>1370</v>
      </c>
      <c r="J16" s="2">
        <f>SUM(J17+J21+J23)</f>
        <v>1392</v>
      </c>
    </row>
    <row r="17" spans="1:10" s="25" customFormat="1" ht="39.75" customHeight="1">
      <c r="A17" s="42"/>
      <c r="B17" s="9" t="s">
        <v>51</v>
      </c>
      <c r="C17" s="89" t="s">
        <v>31</v>
      </c>
      <c r="D17" s="1" t="s">
        <v>33</v>
      </c>
      <c r="E17" s="1" t="s">
        <v>35</v>
      </c>
      <c r="F17" s="113" t="s">
        <v>339</v>
      </c>
      <c r="G17" s="1"/>
      <c r="H17" s="2">
        <f>SUM(H18:H20)</f>
        <v>1085.3</v>
      </c>
      <c r="I17" s="2">
        <f>SUM(I18:I20)</f>
        <v>1104.4</v>
      </c>
      <c r="J17" s="2">
        <f>SUM(J18:J20)</f>
        <v>1126.4</v>
      </c>
    </row>
    <row r="18" spans="1:10" s="25" customFormat="1" ht="38.25" customHeight="1">
      <c r="A18" s="42"/>
      <c r="B18" s="9" t="s">
        <v>92</v>
      </c>
      <c r="C18" s="89" t="s">
        <v>31</v>
      </c>
      <c r="D18" s="1" t="s">
        <v>33</v>
      </c>
      <c r="E18" s="1" t="s">
        <v>35</v>
      </c>
      <c r="F18" s="113" t="s">
        <v>339</v>
      </c>
      <c r="G18" s="1" t="s">
        <v>93</v>
      </c>
      <c r="H18" s="2">
        <f>SUM('распр.б.а.14'!G18)</f>
        <v>12</v>
      </c>
      <c r="I18" s="2">
        <f>SUM('распр.б.а.14'!H18)</f>
        <v>12.2</v>
      </c>
      <c r="J18" s="2">
        <f>SUM('распр.б.а.14'!I18)</f>
        <v>12.4</v>
      </c>
    </row>
    <row r="19" spans="1:10" s="25" customFormat="1" ht="37.5" customHeight="1">
      <c r="A19" s="42"/>
      <c r="B19" s="9" t="s">
        <v>94</v>
      </c>
      <c r="C19" s="89" t="s">
        <v>31</v>
      </c>
      <c r="D19" s="1" t="s">
        <v>33</v>
      </c>
      <c r="E19" s="1" t="s">
        <v>35</v>
      </c>
      <c r="F19" s="113" t="s">
        <v>339</v>
      </c>
      <c r="G19" s="1" t="s">
        <v>95</v>
      </c>
      <c r="H19" s="2">
        <f>SUM('распр.б.а.14'!G19)</f>
        <v>1054.3</v>
      </c>
      <c r="I19" s="2">
        <f>SUM('распр.б.а.14'!H19)</f>
        <v>1072.9</v>
      </c>
      <c r="J19" s="2">
        <f>SUM('распр.б.а.14'!I19)</f>
        <v>1094.4</v>
      </c>
    </row>
    <row r="20" spans="1:10" s="25" customFormat="1" ht="18" customHeight="1">
      <c r="A20" s="42"/>
      <c r="B20" s="9" t="s">
        <v>96</v>
      </c>
      <c r="C20" s="89" t="s">
        <v>31</v>
      </c>
      <c r="D20" s="1" t="s">
        <v>33</v>
      </c>
      <c r="E20" s="1" t="s">
        <v>35</v>
      </c>
      <c r="F20" s="113" t="s">
        <v>339</v>
      </c>
      <c r="G20" s="1" t="s">
        <v>97</v>
      </c>
      <c r="H20" s="2">
        <f>SUM('распр.б.а.14'!G20)</f>
        <v>19</v>
      </c>
      <c r="I20" s="2">
        <f>SUM('распр.б.а.14'!H20)</f>
        <v>19.3</v>
      </c>
      <c r="J20" s="2">
        <f>SUM('распр.б.а.14'!I20)</f>
        <v>19.6</v>
      </c>
    </row>
    <row r="21" spans="1:10" s="25" customFormat="1" ht="48" customHeight="1">
      <c r="A21" s="42"/>
      <c r="B21" s="61" t="s">
        <v>168</v>
      </c>
      <c r="C21" s="89" t="s">
        <v>31</v>
      </c>
      <c r="D21" s="1" t="s">
        <v>33</v>
      </c>
      <c r="E21" s="1" t="s">
        <v>35</v>
      </c>
      <c r="F21" s="113" t="s">
        <v>340</v>
      </c>
      <c r="G21" s="1"/>
      <c r="H21" s="2">
        <f>SUM(H22)</f>
        <v>240</v>
      </c>
      <c r="I21" s="2">
        <f>SUM(I22)</f>
        <v>240</v>
      </c>
      <c r="J21" s="2">
        <f>SUM(J22)</f>
        <v>240</v>
      </c>
    </row>
    <row r="22" spans="1:10" s="25" customFormat="1" ht="30.75" customHeight="1">
      <c r="A22" s="42"/>
      <c r="B22" s="9" t="s">
        <v>94</v>
      </c>
      <c r="C22" s="89" t="s">
        <v>31</v>
      </c>
      <c r="D22" s="1" t="s">
        <v>33</v>
      </c>
      <c r="E22" s="1" t="s">
        <v>35</v>
      </c>
      <c r="F22" s="113" t="s">
        <v>340</v>
      </c>
      <c r="G22" s="1" t="s">
        <v>95</v>
      </c>
      <c r="H22" s="2">
        <f>SUM('распр.б.а.14'!G22)</f>
        <v>240</v>
      </c>
      <c r="I22" s="2">
        <f>SUM('распр.б.а.14'!H22)</f>
        <v>240</v>
      </c>
      <c r="J22" s="2">
        <f>SUM('распр.б.а.14'!I22)</f>
        <v>240</v>
      </c>
    </row>
    <row r="23" spans="1:10" s="25" customFormat="1" ht="117.75" customHeight="1">
      <c r="A23" s="42"/>
      <c r="B23" s="24" t="s">
        <v>9</v>
      </c>
      <c r="C23" s="89" t="s">
        <v>31</v>
      </c>
      <c r="D23" s="1" t="s">
        <v>33</v>
      </c>
      <c r="E23" s="1" t="s">
        <v>35</v>
      </c>
      <c r="F23" s="114" t="s">
        <v>344</v>
      </c>
      <c r="G23" s="18"/>
      <c r="H23" s="2">
        <f>SUM(H24)</f>
        <v>25.6</v>
      </c>
      <c r="I23" s="2">
        <f>SUM(I24)</f>
        <v>25.6</v>
      </c>
      <c r="J23" s="2">
        <f>SUM(J24)</f>
        <v>25.6</v>
      </c>
    </row>
    <row r="24" spans="1:10" s="25" customFormat="1" ht="54" customHeight="1">
      <c r="A24" s="42"/>
      <c r="B24" s="24" t="s">
        <v>82</v>
      </c>
      <c r="C24" s="89" t="s">
        <v>31</v>
      </c>
      <c r="D24" s="1" t="s">
        <v>33</v>
      </c>
      <c r="E24" s="1" t="s">
        <v>35</v>
      </c>
      <c r="F24" s="114" t="s">
        <v>346</v>
      </c>
      <c r="G24" s="18"/>
      <c r="H24" s="2">
        <f>SUM(H25)</f>
        <v>25.6</v>
      </c>
      <c r="I24" s="2">
        <f>SUM(I25)</f>
        <v>25.6</v>
      </c>
      <c r="J24" s="2">
        <f>SUM(J25)</f>
        <v>25.6</v>
      </c>
    </row>
    <row r="25" spans="1:10" s="25" customFormat="1" ht="19.5" customHeight="1">
      <c r="A25" s="42"/>
      <c r="B25" s="24" t="s">
        <v>8</v>
      </c>
      <c r="C25" s="89" t="s">
        <v>31</v>
      </c>
      <c r="D25" s="1" t="s">
        <v>33</v>
      </c>
      <c r="E25" s="1" t="s">
        <v>35</v>
      </c>
      <c r="F25" s="114" t="s">
        <v>346</v>
      </c>
      <c r="G25" s="18" t="s">
        <v>30</v>
      </c>
      <c r="H25" s="2">
        <v>25.6</v>
      </c>
      <c r="I25" s="2">
        <v>25.6</v>
      </c>
      <c r="J25" s="2">
        <v>25.6</v>
      </c>
    </row>
    <row r="26" spans="1:10" s="16" customFormat="1" ht="19.5" customHeight="1">
      <c r="A26" s="12"/>
      <c r="B26" s="41" t="s">
        <v>50</v>
      </c>
      <c r="C26" s="88" t="s">
        <v>31</v>
      </c>
      <c r="D26" s="4" t="s">
        <v>33</v>
      </c>
      <c r="E26" s="4" t="s">
        <v>36</v>
      </c>
      <c r="F26" s="112"/>
      <c r="G26" s="4"/>
      <c r="H26" s="3">
        <f>SUM(H27+H31+H35)</f>
        <v>14895</v>
      </c>
      <c r="I26" s="3">
        <f>SUM(I27+I31+I35)</f>
        <v>15103.000000000002</v>
      </c>
      <c r="J26" s="3">
        <f>SUM(J27+J31+J35)</f>
        <v>15344.999999999998</v>
      </c>
    </row>
    <row r="27" spans="1:10" s="16" customFormat="1" ht="75" customHeight="1" hidden="1">
      <c r="A27" s="12"/>
      <c r="B27" s="10" t="s">
        <v>125</v>
      </c>
      <c r="C27" s="89" t="s">
        <v>31</v>
      </c>
      <c r="D27" s="1" t="s">
        <v>33</v>
      </c>
      <c r="E27" s="1" t="s">
        <v>36</v>
      </c>
      <c r="F27" s="113" t="s">
        <v>292</v>
      </c>
      <c r="G27" s="1"/>
      <c r="H27" s="2">
        <f>SUM(H28)</f>
        <v>0</v>
      </c>
      <c r="I27" s="2">
        <f aca="true" t="shared" si="0" ref="I27:J29">SUM(I28)</f>
        <v>0</v>
      </c>
      <c r="J27" s="2">
        <f t="shared" si="0"/>
        <v>0</v>
      </c>
    </row>
    <row r="28" spans="1:10" s="16" customFormat="1" ht="101.25" customHeight="1" hidden="1">
      <c r="A28" s="12"/>
      <c r="B28" s="10" t="s">
        <v>149</v>
      </c>
      <c r="C28" s="89" t="s">
        <v>31</v>
      </c>
      <c r="D28" s="1" t="s">
        <v>33</v>
      </c>
      <c r="E28" s="1" t="s">
        <v>36</v>
      </c>
      <c r="F28" s="113" t="s">
        <v>296</v>
      </c>
      <c r="G28" s="1"/>
      <c r="H28" s="2">
        <f>SUM(H29)</f>
        <v>0</v>
      </c>
      <c r="I28" s="2">
        <f t="shared" si="0"/>
        <v>0</v>
      </c>
      <c r="J28" s="2">
        <f t="shared" si="0"/>
        <v>0</v>
      </c>
    </row>
    <row r="29" spans="1:10" s="16" customFormat="1" ht="79.5" customHeight="1" hidden="1">
      <c r="A29" s="12"/>
      <c r="B29" s="60" t="s">
        <v>181</v>
      </c>
      <c r="C29" s="89" t="s">
        <v>31</v>
      </c>
      <c r="D29" s="1" t="s">
        <v>33</v>
      </c>
      <c r="E29" s="1" t="s">
        <v>36</v>
      </c>
      <c r="F29" s="113" t="s">
        <v>295</v>
      </c>
      <c r="G29" s="1"/>
      <c r="H29" s="2">
        <f>SUM(H30)</f>
        <v>0</v>
      </c>
      <c r="I29" s="2">
        <f t="shared" si="0"/>
        <v>0</v>
      </c>
      <c r="J29" s="2">
        <f t="shared" si="0"/>
        <v>0</v>
      </c>
    </row>
    <row r="30" spans="1:10" s="16" customFormat="1" ht="19.5" customHeight="1" hidden="1">
      <c r="A30" s="12"/>
      <c r="B30" s="9" t="s">
        <v>18</v>
      </c>
      <c r="C30" s="89" t="s">
        <v>31</v>
      </c>
      <c r="D30" s="1" t="s">
        <v>33</v>
      </c>
      <c r="E30" s="1" t="s">
        <v>36</v>
      </c>
      <c r="F30" s="113" t="s">
        <v>295</v>
      </c>
      <c r="G30" s="1" t="s">
        <v>106</v>
      </c>
      <c r="H30" s="2">
        <f>SUM('распр.б.а.14'!G30)</f>
        <v>0</v>
      </c>
      <c r="I30" s="2">
        <f>SUM('распр.б.а.14'!H30)</f>
        <v>0</v>
      </c>
      <c r="J30" s="2">
        <f>SUM('распр.б.а.14'!I30)</f>
        <v>0</v>
      </c>
    </row>
    <row r="31" spans="1:10" s="16" customFormat="1" ht="63" customHeight="1">
      <c r="A31" s="12"/>
      <c r="B31" s="9" t="s">
        <v>202</v>
      </c>
      <c r="C31" s="89" t="s">
        <v>31</v>
      </c>
      <c r="D31" s="1" t="s">
        <v>33</v>
      </c>
      <c r="E31" s="1" t="s">
        <v>36</v>
      </c>
      <c r="F31" s="113" t="s">
        <v>333</v>
      </c>
      <c r="G31" s="1"/>
      <c r="H31" s="2">
        <f>SUM(H32)</f>
        <v>750</v>
      </c>
      <c r="I31" s="2">
        <f aca="true" t="shared" si="1" ref="I31:J33">SUM(I32)</f>
        <v>760</v>
      </c>
      <c r="J31" s="2">
        <f t="shared" si="1"/>
        <v>772.5</v>
      </c>
    </row>
    <row r="32" spans="1:10" s="16" customFormat="1" ht="114.75" customHeight="1">
      <c r="A32" s="12"/>
      <c r="B32" s="9" t="s">
        <v>206</v>
      </c>
      <c r="C32" s="89" t="s">
        <v>31</v>
      </c>
      <c r="D32" s="1" t="s">
        <v>33</v>
      </c>
      <c r="E32" s="1" t="s">
        <v>36</v>
      </c>
      <c r="F32" s="113" t="s">
        <v>334</v>
      </c>
      <c r="G32" s="1"/>
      <c r="H32" s="2">
        <f>SUM(H33)</f>
        <v>750</v>
      </c>
      <c r="I32" s="2">
        <f t="shared" si="1"/>
        <v>760</v>
      </c>
      <c r="J32" s="2">
        <f t="shared" si="1"/>
        <v>772.5</v>
      </c>
    </row>
    <row r="33" spans="1:10" s="16" customFormat="1" ht="49.5" customHeight="1">
      <c r="A33" s="12"/>
      <c r="B33" s="9" t="s">
        <v>203</v>
      </c>
      <c r="C33" s="89" t="s">
        <v>31</v>
      </c>
      <c r="D33" s="1" t="s">
        <v>33</v>
      </c>
      <c r="E33" s="1" t="s">
        <v>36</v>
      </c>
      <c r="F33" s="113" t="s">
        <v>335</v>
      </c>
      <c r="G33" s="1"/>
      <c r="H33" s="2">
        <f>SUM(H34)</f>
        <v>750</v>
      </c>
      <c r="I33" s="2">
        <f t="shared" si="1"/>
        <v>760</v>
      </c>
      <c r="J33" s="2">
        <f t="shared" si="1"/>
        <v>772.5</v>
      </c>
    </row>
    <row r="34" spans="1:10" s="16" customFormat="1" ht="32.25" customHeight="1">
      <c r="A34" s="12"/>
      <c r="B34" s="9" t="s">
        <v>94</v>
      </c>
      <c r="C34" s="89" t="s">
        <v>31</v>
      </c>
      <c r="D34" s="1" t="s">
        <v>33</v>
      </c>
      <c r="E34" s="1" t="s">
        <v>36</v>
      </c>
      <c r="F34" s="113" t="s">
        <v>335</v>
      </c>
      <c r="G34" s="1" t="s">
        <v>95</v>
      </c>
      <c r="H34" s="2">
        <f>SUM('распр.б.а.14'!G34)</f>
        <v>750</v>
      </c>
      <c r="I34" s="2">
        <f>SUM('распр.б.а.14'!H34)</f>
        <v>760</v>
      </c>
      <c r="J34" s="2">
        <f>SUM('распр.б.а.14'!I34)</f>
        <v>772.5</v>
      </c>
    </row>
    <row r="35" spans="1:10" s="69" customFormat="1" ht="37.5" customHeight="1">
      <c r="A35" s="12"/>
      <c r="B35" s="9" t="s">
        <v>91</v>
      </c>
      <c r="C35" s="89" t="s">
        <v>31</v>
      </c>
      <c r="D35" s="1" t="s">
        <v>33</v>
      </c>
      <c r="E35" s="1" t="s">
        <v>36</v>
      </c>
      <c r="F35" s="113" t="s">
        <v>336</v>
      </c>
      <c r="G35" s="1"/>
      <c r="H35" s="2">
        <f>SUM(H36)</f>
        <v>14145</v>
      </c>
      <c r="I35" s="2">
        <f>SUM(I36)</f>
        <v>14343.000000000002</v>
      </c>
      <c r="J35" s="2">
        <f>SUM(J36)</f>
        <v>14572.499999999998</v>
      </c>
    </row>
    <row r="36" spans="1:10" s="7" customFormat="1" ht="47.25" customHeight="1">
      <c r="A36" s="8"/>
      <c r="B36" s="9" t="s">
        <v>102</v>
      </c>
      <c r="C36" s="89" t="s">
        <v>31</v>
      </c>
      <c r="D36" s="1" t="s">
        <v>33</v>
      </c>
      <c r="E36" s="1" t="s">
        <v>36</v>
      </c>
      <c r="F36" s="113" t="s">
        <v>337</v>
      </c>
      <c r="G36" s="1"/>
      <c r="H36" s="2">
        <f>SUM(H37+H39+H43)</f>
        <v>14145</v>
      </c>
      <c r="I36" s="2">
        <f>SUM(I37+I39+I43)</f>
        <v>14343.000000000002</v>
      </c>
      <c r="J36" s="2">
        <f>SUM(J37+J39+J43)</f>
        <v>14572.499999999998</v>
      </c>
    </row>
    <row r="37" spans="1:10" s="7" customFormat="1" ht="35.25" customHeight="1">
      <c r="A37" s="8"/>
      <c r="B37" s="9" t="s">
        <v>53</v>
      </c>
      <c r="C37" s="89" t="s">
        <v>31</v>
      </c>
      <c r="D37" s="1" t="s">
        <v>33</v>
      </c>
      <c r="E37" s="1" t="s">
        <v>36</v>
      </c>
      <c r="F37" s="113" t="s">
        <v>338</v>
      </c>
      <c r="G37" s="1"/>
      <c r="H37" s="2">
        <f>SUM(H38)</f>
        <v>1353.2</v>
      </c>
      <c r="I37" s="2">
        <f>SUM(I38)</f>
        <v>1372.1</v>
      </c>
      <c r="J37" s="2">
        <f>SUM(J38)</f>
        <v>1394.1</v>
      </c>
    </row>
    <row r="38" spans="1:10" s="7" customFormat="1" ht="36.75" customHeight="1">
      <c r="A38" s="8"/>
      <c r="B38" s="9" t="s">
        <v>92</v>
      </c>
      <c r="C38" s="89" t="s">
        <v>31</v>
      </c>
      <c r="D38" s="1" t="s">
        <v>33</v>
      </c>
      <c r="E38" s="1" t="s">
        <v>36</v>
      </c>
      <c r="F38" s="113" t="s">
        <v>338</v>
      </c>
      <c r="G38" s="1" t="s">
        <v>93</v>
      </c>
      <c r="H38" s="2">
        <f>SUM('распр.б.а.14'!G38)</f>
        <v>1353.2</v>
      </c>
      <c r="I38" s="2">
        <f>SUM('распр.б.а.14'!H38)</f>
        <v>1372.1</v>
      </c>
      <c r="J38" s="2">
        <f>SUM('распр.б.а.14'!I38)</f>
        <v>1394.1</v>
      </c>
    </row>
    <row r="39" spans="1:10" s="7" customFormat="1" ht="30" customHeight="1">
      <c r="A39" s="8"/>
      <c r="B39" s="9" t="s">
        <v>51</v>
      </c>
      <c r="C39" s="89" t="s">
        <v>31</v>
      </c>
      <c r="D39" s="1" t="s">
        <v>33</v>
      </c>
      <c r="E39" s="1" t="s">
        <v>36</v>
      </c>
      <c r="F39" s="113" t="s">
        <v>339</v>
      </c>
      <c r="G39" s="1"/>
      <c r="H39" s="2">
        <f>SUM(H40:H42)</f>
        <v>12661.8</v>
      </c>
      <c r="I39" s="2">
        <f>SUM(I40:I42)</f>
        <v>12839.100000000002</v>
      </c>
      <c r="J39" s="2">
        <f>SUM(J40:J42)</f>
        <v>13044.499999999998</v>
      </c>
    </row>
    <row r="40" spans="1:10" s="7" customFormat="1" ht="29.25" customHeight="1">
      <c r="A40" s="8"/>
      <c r="B40" s="9" t="s">
        <v>92</v>
      </c>
      <c r="C40" s="89" t="s">
        <v>31</v>
      </c>
      <c r="D40" s="1" t="s">
        <v>33</v>
      </c>
      <c r="E40" s="1" t="s">
        <v>36</v>
      </c>
      <c r="F40" s="113" t="s">
        <v>339</v>
      </c>
      <c r="G40" s="1" t="s">
        <v>93</v>
      </c>
      <c r="H40" s="2">
        <f>SUM('распр.б.а.14'!G40)</f>
        <v>8727</v>
      </c>
      <c r="I40" s="2">
        <f>SUM('распр.б.а.14'!H40)</f>
        <v>8849.2</v>
      </c>
      <c r="J40" s="2">
        <f>SUM('распр.б.а.14'!I40)</f>
        <v>8990.8</v>
      </c>
    </row>
    <row r="41" spans="1:10" s="7" customFormat="1" ht="36" customHeight="1">
      <c r="A41" s="8"/>
      <c r="B41" s="9" t="s">
        <v>94</v>
      </c>
      <c r="C41" s="89" t="s">
        <v>31</v>
      </c>
      <c r="D41" s="1" t="s">
        <v>33</v>
      </c>
      <c r="E41" s="1" t="s">
        <v>36</v>
      </c>
      <c r="F41" s="113" t="s">
        <v>339</v>
      </c>
      <c r="G41" s="1" t="s">
        <v>95</v>
      </c>
      <c r="H41" s="2">
        <f>SUM('распр.б.а.14'!G41)</f>
        <v>3920.8</v>
      </c>
      <c r="I41" s="2">
        <f>SUM('распр.б.а.14'!H41)</f>
        <v>3975.7</v>
      </c>
      <c r="J41" s="2">
        <f>SUM('распр.б.а.14'!I41)</f>
        <v>4039.3</v>
      </c>
    </row>
    <row r="42" spans="1:10" s="7" customFormat="1" ht="26.25" customHeight="1">
      <c r="A42" s="8"/>
      <c r="B42" s="9" t="s">
        <v>96</v>
      </c>
      <c r="C42" s="89" t="s">
        <v>31</v>
      </c>
      <c r="D42" s="1" t="s">
        <v>33</v>
      </c>
      <c r="E42" s="1" t="s">
        <v>36</v>
      </c>
      <c r="F42" s="113" t="s">
        <v>339</v>
      </c>
      <c r="G42" s="1" t="s">
        <v>97</v>
      </c>
      <c r="H42" s="2">
        <f>SUM('распр.б.а.14'!G42)</f>
        <v>14</v>
      </c>
      <c r="I42" s="2">
        <f>SUM('распр.б.а.14'!H42)</f>
        <v>14.2</v>
      </c>
      <c r="J42" s="2">
        <f>SUM('распр.б.а.14'!I42)</f>
        <v>14.4</v>
      </c>
    </row>
    <row r="43" spans="1:10" s="7" customFormat="1" ht="115.5" customHeight="1">
      <c r="A43" s="8"/>
      <c r="B43" s="24" t="s">
        <v>9</v>
      </c>
      <c r="C43" s="89" t="s">
        <v>31</v>
      </c>
      <c r="D43" s="1" t="s">
        <v>33</v>
      </c>
      <c r="E43" s="1" t="s">
        <v>36</v>
      </c>
      <c r="F43" s="113" t="s">
        <v>344</v>
      </c>
      <c r="G43" s="18"/>
      <c r="H43" s="2">
        <f>SUM(H44)</f>
        <v>130</v>
      </c>
      <c r="I43" s="2">
        <f>SUM(I44)</f>
        <v>131.8</v>
      </c>
      <c r="J43" s="2">
        <f>SUM(J44)</f>
        <v>133.9</v>
      </c>
    </row>
    <row r="44" spans="1:10" s="7" customFormat="1" ht="49.5" customHeight="1">
      <c r="A44" s="8"/>
      <c r="B44" s="24" t="s">
        <v>48</v>
      </c>
      <c r="C44" s="89" t="s">
        <v>31</v>
      </c>
      <c r="D44" s="18" t="s">
        <v>33</v>
      </c>
      <c r="E44" s="18" t="s">
        <v>36</v>
      </c>
      <c r="F44" s="114" t="s">
        <v>345</v>
      </c>
      <c r="G44" s="18"/>
      <c r="H44" s="2">
        <f>SUM(H45)</f>
        <v>130</v>
      </c>
      <c r="I44" s="2">
        <f>SUM(I45)</f>
        <v>131.8</v>
      </c>
      <c r="J44" s="2">
        <f>SUM(J45)</f>
        <v>133.9</v>
      </c>
    </row>
    <row r="45" spans="1:10" s="7" customFormat="1" ht="19.5" customHeight="1">
      <c r="A45" s="8"/>
      <c r="B45" s="24" t="s">
        <v>8</v>
      </c>
      <c r="C45" s="89" t="s">
        <v>31</v>
      </c>
      <c r="D45" s="1" t="s">
        <v>33</v>
      </c>
      <c r="E45" s="1" t="s">
        <v>36</v>
      </c>
      <c r="F45" s="114" t="s">
        <v>345</v>
      </c>
      <c r="G45" s="1" t="s">
        <v>30</v>
      </c>
      <c r="H45" s="2">
        <f>SUM('распр.б.а.14'!G45)</f>
        <v>130</v>
      </c>
      <c r="I45" s="2">
        <f>SUM('распр.б.а.14'!H45)</f>
        <v>131.8</v>
      </c>
      <c r="J45" s="2">
        <f>SUM('распр.б.а.14'!I45)</f>
        <v>133.9</v>
      </c>
    </row>
    <row r="46" spans="1:10" s="7" customFormat="1" ht="28.5" customHeight="1" hidden="1">
      <c r="A46" s="8"/>
      <c r="B46" s="41" t="s">
        <v>70</v>
      </c>
      <c r="C46" s="88" t="s">
        <v>31</v>
      </c>
      <c r="D46" s="4" t="s">
        <v>33</v>
      </c>
      <c r="E46" s="4" t="s">
        <v>45</v>
      </c>
      <c r="F46" s="112"/>
      <c r="G46" s="4"/>
      <c r="H46" s="3">
        <f>SUM(H47)</f>
        <v>0</v>
      </c>
      <c r="I46" s="3">
        <f aca="true" t="shared" si="2" ref="I46:J49">SUM(I47)</f>
        <v>0</v>
      </c>
      <c r="J46" s="3">
        <f t="shared" si="2"/>
        <v>0</v>
      </c>
    </row>
    <row r="47" spans="1:10" s="7" customFormat="1" ht="33.75" customHeight="1" hidden="1">
      <c r="A47" s="8"/>
      <c r="B47" s="9" t="s">
        <v>91</v>
      </c>
      <c r="C47" s="89" t="s">
        <v>31</v>
      </c>
      <c r="D47" s="1" t="s">
        <v>33</v>
      </c>
      <c r="E47" s="1" t="s">
        <v>45</v>
      </c>
      <c r="F47" s="113" t="s">
        <v>336</v>
      </c>
      <c r="G47" s="1"/>
      <c r="H47" s="2">
        <f>SUM(H48)</f>
        <v>0</v>
      </c>
      <c r="I47" s="2">
        <f t="shared" si="2"/>
        <v>0</v>
      </c>
      <c r="J47" s="2">
        <f t="shared" si="2"/>
        <v>0</v>
      </c>
    </row>
    <row r="48" spans="1:10" s="7" customFormat="1" ht="47.25" customHeight="1" hidden="1">
      <c r="A48" s="8"/>
      <c r="B48" s="9" t="s">
        <v>102</v>
      </c>
      <c r="C48" s="89" t="s">
        <v>31</v>
      </c>
      <c r="D48" s="1" t="s">
        <v>33</v>
      </c>
      <c r="E48" s="1" t="s">
        <v>45</v>
      </c>
      <c r="F48" s="113" t="s">
        <v>337</v>
      </c>
      <c r="G48" s="1"/>
      <c r="H48" s="2">
        <f>SUM(H49)</f>
        <v>0</v>
      </c>
      <c r="I48" s="2">
        <f t="shared" si="2"/>
        <v>0</v>
      </c>
      <c r="J48" s="2">
        <f t="shared" si="2"/>
        <v>0</v>
      </c>
    </row>
    <row r="49" spans="1:10" s="7" customFormat="1" ht="34.5" customHeight="1" hidden="1">
      <c r="A49" s="8"/>
      <c r="B49" s="9" t="s">
        <v>98</v>
      </c>
      <c r="C49" s="89" t="s">
        <v>31</v>
      </c>
      <c r="D49" s="1" t="s">
        <v>33</v>
      </c>
      <c r="E49" s="1" t="s">
        <v>45</v>
      </c>
      <c r="F49" s="113" t="s">
        <v>342</v>
      </c>
      <c r="G49" s="4"/>
      <c r="H49" s="2">
        <f>SUM(H50)</f>
        <v>0</v>
      </c>
      <c r="I49" s="2">
        <f t="shared" si="2"/>
        <v>0</v>
      </c>
      <c r="J49" s="2">
        <f t="shared" si="2"/>
        <v>0</v>
      </c>
    </row>
    <row r="50" spans="1:10" s="7" customFormat="1" ht="33" customHeight="1" hidden="1">
      <c r="A50" s="8"/>
      <c r="B50" s="9" t="s">
        <v>52</v>
      </c>
      <c r="C50" s="89" t="s">
        <v>31</v>
      </c>
      <c r="D50" s="1" t="s">
        <v>33</v>
      </c>
      <c r="E50" s="1" t="s">
        <v>45</v>
      </c>
      <c r="F50" s="113" t="s">
        <v>342</v>
      </c>
      <c r="G50" s="1" t="s">
        <v>95</v>
      </c>
      <c r="H50" s="2">
        <f>SUM('распр.б.а.14'!G50)</f>
        <v>0</v>
      </c>
      <c r="I50" s="2">
        <f>SUM('распр.б.а.14'!H50)</f>
        <v>0</v>
      </c>
      <c r="J50" s="2">
        <f>SUM('распр.б.а.14'!I50)</f>
        <v>0</v>
      </c>
    </row>
    <row r="51" spans="1:10" s="7" customFormat="1" ht="19.5" customHeight="1">
      <c r="A51" s="8"/>
      <c r="B51" s="41" t="s">
        <v>62</v>
      </c>
      <c r="C51" s="89" t="s">
        <v>31</v>
      </c>
      <c r="D51" s="4" t="s">
        <v>33</v>
      </c>
      <c r="E51" s="4" t="s">
        <v>37</v>
      </c>
      <c r="F51" s="112"/>
      <c r="G51" s="4"/>
      <c r="H51" s="3">
        <f>SUM(H52)</f>
        <v>100</v>
      </c>
      <c r="I51" s="3">
        <f aca="true" t="shared" si="3" ref="I51:J54">SUM(I52)</f>
        <v>100</v>
      </c>
      <c r="J51" s="3">
        <f t="shared" si="3"/>
        <v>100</v>
      </c>
    </row>
    <row r="52" spans="1:10" s="7" customFormat="1" ht="36" customHeight="1">
      <c r="A52" s="8"/>
      <c r="B52" s="9" t="s">
        <v>91</v>
      </c>
      <c r="C52" s="89" t="s">
        <v>31</v>
      </c>
      <c r="D52" s="1" t="s">
        <v>33</v>
      </c>
      <c r="E52" s="1" t="s">
        <v>37</v>
      </c>
      <c r="F52" s="113" t="s">
        <v>336</v>
      </c>
      <c r="G52" s="1"/>
      <c r="H52" s="2">
        <f>SUM(H53)</f>
        <v>100</v>
      </c>
      <c r="I52" s="2">
        <f t="shared" si="3"/>
        <v>100</v>
      </c>
      <c r="J52" s="2">
        <f t="shared" si="3"/>
        <v>100</v>
      </c>
    </row>
    <row r="53" spans="1:10" s="7" customFormat="1" ht="47.25" customHeight="1">
      <c r="A53" s="8"/>
      <c r="B53" s="9" t="s">
        <v>102</v>
      </c>
      <c r="C53" s="89" t="s">
        <v>31</v>
      </c>
      <c r="D53" s="1" t="s">
        <v>33</v>
      </c>
      <c r="E53" s="1" t="s">
        <v>37</v>
      </c>
      <c r="F53" s="113" t="s">
        <v>337</v>
      </c>
      <c r="G53" s="1"/>
      <c r="H53" s="2">
        <f>SUM(H54)</f>
        <v>100</v>
      </c>
      <c r="I53" s="2">
        <f t="shared" si="3"/>
        <v>100</v>
      </c>
      <c r="J53" s="2">
        <f t="shared" si="3"/>
        <v>100</v>
      </c>
    </row>
    <row r="54" spans="1:10" s="7" customFormat="1" ht="32.25" customHeight="1">
      <c r="A54" s="8"/>
      <c r="B54" s="9" t="s">
        <v>98</v>
      </c>
      <c r="C54" s="89" t="s">
        <v>31</v>
      </c>
      <c r="D54" s="1" t="s">
        <v>33</v>
      </c>
      <c r="E54" s="1" t="s">
        <v>37</v>
      </c>
      <c r="F54" s="113" t="s">
        <v>342</v>
      </c>
      <c r="G54" s="4"/>
      <c r="H54" s="2">
        <f>SUM(H55)</f>
        <v>100</v>
      </c>
      <c r="I54" s="2">
        <f t="shared" si="3"/>
        <v>100</v>
      </c>
      <c r="J54" s="2">
        <f t="shared" si="3"/>
        <v>100</v>
      </c>
    </row>
    <row r="55" spans="1:10" s="7" customFormat="1" ht="19.5" customHeight="1">
      <c r="A55" s="8"/>
      <c r="B55" s="9" t="s">
        <v>63</v>
      </c>
      <c r="C55" s="89" t="s">
        <v>31</v>
      </c>
      <c r="D55" s="1" t="s">
        <v>33</v>
      </c>
      <c r="E55" s="1" t="s">
        <v>37</v>
      </c>
      <c r="F55" s="113" t="s">
        <v>342</v>
      </c>
      <c r="G55" s="1" t="s">
        <v>64</v>
      </c>
      <c r="H55" s="2">
        <f>SUM('распр.б.а.14'!G55)</f>
        <v>100</v>
      </c>
      <c r="I55" s="2">
        <f>SUM('распр.б.а.14'!H55)</f>
        <v>100</v>
      </c>
      <c r="J55" s="2">
        <f>SUM('распр.б.а.14'!I55)</f>
        <v>100</v>
      </c>
    </row>
    <row r="56" spans="1:10" s="7" customFormat="1" ht="19.5" customHeight="1">
      <c r="A56" s="8"/>
      <c r="B56" s="41" t="s">
        <v>55</v>
      </c>
      <c r="C56" s="88" t="s">
        <v>31</v>
      </c>
      <c r="D56" s="4" t="s">
        <v>33</v>
      </c>
      <c r="E56" s="4" t="s">
        <v>39</v>
      </c>
      <c r="F56" s="112"/>
      <c r="G56" s="4"/>
      <c r="H56" s="3">
        <f>SUM(H57+H61+H65)</f>
        <v>3805.5</v>
      </c>
      <c r="I56" s="3">
        <f>SUM(I57+I61+I65)</f>
        <v>1569.4</v>
      </c>
      <c r="J56" s="3">
        <f>SUM(J57+J61+J65)</f>
        <v>1585.6</v>
      </c>
    </row>
    <row r="57" spans="1:10" s="7" customFormat="1" ht="63.75" customHeight="1" hidden="1">
      <c r="A57" s="8"/>
      <c r="B57" s="10" t="s">
        <v>125</v>
      </c>
      <c r="C57" s="89" t="s">
        <v>31</v>
      </c>
      <c r="D57" s="1" t="s">
        <v>33</v>
      </c>
      <c r="E57" s="1" t="s">
        <v>39</v>
      </c>
      <c r="F57" s="113" t="s">
        <v>292</v>
      </c>
      <c r="G57" s="1"/>
      <c r="H57" s="2">
        <f>SUM(H58)</f>
        <v>2250</v>
      </c>
      <c r="I57" s="2">
        <f aca="true" t="shared" si="4" ref="I57:J59">SUM(I58)</f>
        <v>0</v>
      </c>
      <c r="J57" s="2">
        <f t="shared" si="4"/>
        <v>0</v>
      </c>
    </row>
    <row r="58" spans="1:10" s="7" customFormat="1" ht="99" customHeight="1" hidden="1">
      <c r="A58" s="8"/>
      <c r="B58" s="10" t="s">
        <v>149</v>
      </c>
      <c r="C58" s="89" t="s">
        <v>31</v>
      </c>
      <c r="D58" s="1" t="s">
        <v>33</v>
      </c>
      <c r="E58" s="1" t="s">
        <v>39</v>
      </c>
      <c r="F58" s="113" t="s">
        <v>296</v>
      </c>
      <c r="G58" s="1"/>
      <c r="H58" s="2">
        <f>SUM(H59)</f>
        <v>2250</v>
      </c>
      <c r="I58" s="2">
        <f t="shared" si="4"/>
        <v>0</v>
      </c>
      <c r="J58" s="2">
        <f t="shared" si="4"/>
        <v>0</v>
      </c>
    </row>
    <row r="59" spans="1:10" s="7" customFormat="1" ht="91.5" customHeight="1" hidden="1">
      <c r="A59" s="8"/>
      <c r="B59" s="10" t="s">
        <v>182</v>
      </c>
      <c r="C59" s="89" t="s">
        <v>31</v>
      </c>
      <c r="D59" s="1" t="s">
        <v>33</v>
      </c>
      <c r="E59" s="1" t="s">
        <v>39</v>
      </c>
      <c r="F59" s="113" t="s">
        <v>297</v>
      </c>
      <c r="G59" s="1"/>
      <c r="H59" s="2">
        <f>SUM(H60)</f>
        <v>2250</v>
      </c>
      <c r="I59" s="2">
        <f t="shared" si="4"/>
        <v>0</v>
      </c>
      <c r="J59" s="2">
        <f t="shared" si="4"/>
        <v>0</v>
      </c>
    </row>
    <row r="60" spans="1:10" s="7" customFormat="1" ht="36" customHeight="1" hidden="1">
      <c r="A60" s="8"/>
      <c r="B60" s="9" t="s">
        <v>94</v>
      </c>
      <c r="C60" s="89" t="s">
        <v>31</v>
      </c>
      <c r="D60" s="1" t="s">
        <v>33</v>
      </c>
      <c r="E60" s="1" t="s">
        <v>39</v>
      </c>
      <c r="F60" s="113" t="s">
        <v>297</v>
      </c>
      <c r="G60" s="1" t="s">
        <v>95</v>
      </c>
      <c r="H60" s="2">
        <f>SUM('распр.б.а.14'!G60)</f>
        <v>2250</v>
      </c>
      <c r="I60" s="2">
        <f>SUM('распр.б.а.14'!H60)</f>
        <v>0</v>
      </c>
      <c r="J60" s="2">
        <f>SUM('распр.б.а.14'!I60)</f>
        <v>0</v>
      </c>
    </row>
    <row r="61" spans="1:10" s="7" customFormat="1" ht="38.25" customHeight="1">
      <c r="A61" s="8"/>
      <c r="B61" s="9" t="s">
        <v>91</v>
      </c>
      <c r="C61" s="89" t="s">
        <v>31</v>
      </c>
      <c r="D61" s="1" t="s">
        <v>33</v>
      </c>
      <c r="E61" s="1" t="s">
        <v>39</v>
      </c>
      <c r="F61" s="113" t="s">
        <v>336</v>
      </c>
      <c r="G61" s="1"/>
      <c r="H61" s="2">
        <f>SUM(H62)</f>
        <v>994.7</v>
      </c>
      <c r="I61" s="2">
        <f aca="true" t="shared" si="5" ref="I61:J63">SUM(I62)</f>
        <v>1008.6</v>
      </c>
      <c r="J61" s="2">
        <f t="shared" si="5"/>
        <v>1024.8</v>
      </c>
    </row>
    <row r="62" spans="1:10" s="7" customFormat="1" ht="48.75" customHeight="1">
      <c r="A62" s="8"/>
      <c r="B62" s="9" t="s">
        <v>102</v>
      </c>
      <c r="C62" s="89" t="s">
        <v>31</v>
      </c>
      <c r="D62" s="1" t="s">
        <v>33</v>
      </c>
      <c r="E62" s="1" t="s">
        <v>39</v>
      </c>
      <c r="F62" s="113" t="s">
        <v>337</v>
      </c>
      <c r="G62" s="1"/>
      <c r="H62" s="2">
        <f>SUM(H63)</f>
        <v>994.7</v>
      </c>
      <c r="I62" s="2">
        <f t="shared" si="5"/>
        <v>1008.6</v>
      </c>
      <c r="J62" s="2">
        <f t="shared" si="5"/>
        <v>1024.8</v>
      </c>
    </row>
    <row r="63" spans="1:10" s="7" customFormat="1" ht="34.5" customHeight="1">
      <c r="A63" s="8"/>
      <c r="B63" s="9" t="s">
        <v>98</v>
      </c>
      <c r="C63" s="89" t="s">
        <v>31</v>
      </c>
      <c r="D63" s="1" t="s">
        <v>33</v>
      </c>
      <c r="E63" s="1" t="s">
        <v>39</v>
      </c>
      <c r="F63" s="113" t="s">
        <v>342</v>
      </c>
      <c r="G63" s="1"/>
      <c r="H63" s="2">
        <f>SUM(H64)</f>
        <v>994.7</v>
      </c>
      <c r="I63" s="2">
        <f t="shared" si="5"/>
        <v>1008.6</v>
      </c>
      <c r="J63" s="2">
        <f t="shared" si="5"/>
        <v>1024.8</v>
      </c>
    </row>
    <row r="64" spans="1:10" s="7" customFormat="1" ht="34.5" customHeight="1">
      <c r="A64" s="8"/>
      <c r="B64" s="9" t="s">
        <v>52</v>
      </c>
      <c r="C64" s="89" t="s">
        <v>31</v>
      </c>
      <c r="D64" s="1" t="s">
        <v>33</v>
      </c>
      <c r="E64" s="1" t="s">
        <v>39</v>
      </c>
      <c r="F64" s="113" t="s">
        <v>342</v>
      </c>
      <c r="G64" s="18" t="s">
        <v>95</v>
      </c>
      <c r="H64" s="2">
        <f>SUM('распр.б.а.14'!G64)</f>
        <v>994.7</v>
      </c>
      <c r="I64" s="2">
        <f>SUM('распр.б.а.14'!H64)</f>
        <v>1008.6</v>
      </c>
      <c r="J64" s="2">
        <f>SUM('распр.б.а.14'!I64)</f>
        <v>1024.8</v>
      </c>
    </row>
    <row r="65" spans="1:10" s="7" customFormat="1" ht="45.75" customHeight="1">
      <c r="A65" s="8"/>
      <c r="B65" s="9" t="s">
        <v>69</v>
      </c>
      <c r="C65" s="89" t="s">
        <v>31</v>
      </c>
      <c r="D65" s="1" t="s">
        <v>33</v>
      </c>
      <c r="E65" s="1" t="s">
        <v>39</v>
      </c>
      <c r="F65" s="113" t="s">
        <v>348</v>
      </c>
      <c r="G65" s="1"/>
      <c r="H65" s="2">
        <f>SUM(H66+H67)</f>
        <v>560.8000000000001</v>
      </c>
      <c r="I65" s="2">
        <f>SUM(I66+I67)</f>
        <v>560.8000000000001</v>
      </c>
      <c r="J65" s="2">
        <f>SUM(J66+J67)</f>
        <v>560.8000000000001</v>
      </c>
    </row>
    <row r="66" spans="1:10" s="7" customFormat="1" ht="34.5" customHeight="1">
      <c r="A66" s="8"/>
      <c r="B66" s="9" t="s">
        <v>92</v>
      </c>
      <c r="C66" s="89" t="s">
        <v>31</v>
      </c>
      <c r="D66" s="1" t="s">
        <v>33</v>
      </c>
      <c r="E66" s="1" t="s">
        <v>39</v>
      </c>
      <c r="F66" s="113" t="s">
        <v>348</v>
      </c>
      <c r="G66" s="1" t="s">
        <v>93</v>
      </c>
      <c r="H66" s="2">
        <f>SUM('распр.б.а.14'!G66)</f>
        <v>523.6</v>
      </c>
      <c r="I66" s="2">
        <f>SUM('распр.б.а.14'!H66)</f>
        <v>523.6</v>
      </c>
      <c r="J66" s="2">
        <f>SUM('распр.б.а.14'!I66)</f>
        <v>523.6</v>
      </c>
    </row>
    <row r="67" spans="1:10" s="7" customFormat="1" ht="34.5" customHeight="1">
      <c r="A67" s="8"/>
      <c r="B67" s="9" t="s">
        <v>52</v>
      </c>
      <c r="C67" s="89" t="s">
        <v>31</v>
      </c>
      <c r="D67" s="1" t="s">
        <v>33</v>
      </c>
      <c r="E67" s="1" t="s">
        <v>39</v>
      </c>
      <c r="F67" s="113" t="s">
        <v>348</v>
      </c>
      <c r="G67" s="18" t="s">
        <v>95</v>
      </c>
      <c r="H67" s="2">
        <f>SUM('распр.б.а.14'!G67)</f>
        <v>37.2</v>
      </c>
      <c r="I67" s="2">
        <f>SUM('распр.б.а.14'!H67)</f>
        <v>37.2</v>
      </c>
      <c r="J67" s="2">
        <f>SUM('распр.б.а.14'!I67)</f>
        <v>37.2</v>
      </c>
    </row>
    <row r="68" spans="1:10" s="7" customFormat="1" ht="19.5" customHeight="1">
      <c r="A68" s="8"/>
      <c r="B68" s="41" t="s">
        <v>25</v>
      </c>
      <c r="C68" s="88" t="s">
        <v>31</v>
      </c>
      <c r="D68" s="4" t="s">
        <v>38</v>
      </c>
      <c r="E68" s="4" t="s">
        <v>34</v>
      </c>
      <c r="F68" s="113"/>
      <c r="G68" s="18"/>
      <c r="H68" s="3">
        <f>SUM(H69)</f>
        <v>223.2</v>
      </c>
      <c r="I68" s="3">
        <f aca="true" t="shared" si="6" ref="I68:J71">SUM(I69)</f>
        <v>223.2</v>
      </c>
      <c r="J68" s="3">
        <f t="shared" si="6"/>
        <v>223.2</v>
      </c>
    </row>
    <row r="69" spans="1:10" s="7" customFormat="1" ht="19.5" customHeight="1">
      <c r="A69" s="8"/>
      <c r="B69" s="41" t="s">
        <v>24</v>
      </c>
      <c r="C69" s="88" t="s">
        <v>31</v>
      </c>
      <c r="D69" s="4" t="s">
        <v>38</v>
      </c>
      <c r="E69" s="4" t="s">
        <v>35</v>
      </c>
      <c r="F69" s="111"/>
      <c r="G69" s="33"/>
      <c r="H69" s="3">
        <f>SUM(H70)</f>
        <v>223.2</v>
      </c>
      <c r="I69" s="3">
        <f t="shared" si="6"/>
        <v>223.2</v>
      </c>
      <c r="J69" s="3">
        <f t="shared" si="6"/>
        <v>223.2</v>
      </c>
    </row>
    <row r="70" spans="1:10" s="7" customFormat="1" ht="32.25" customHeight="1">
      <c r="A70" s="8"/>
      <c r="B70" s="9" t="s">
        <v>91</v>
      </c>
      <c r="C70" s="89" t="s">
        <v>31</v>
      </c>
      <c r="D70" s="1" t="s">
        <v>38</v>
      </c>
      <c r="E70" s="1" t="s">
        <v>35</v>
      </c>
      <c r="F70" s="114" t="s">
        <v>336</v>
      </c>
      <c r="G70" s="18"/>
      <c r="H70" s="2">
        <f>SUM(H71)</f>
        <v>223.2</v>
      </c>
      <c r="I70" s="2">
        <f t="shared" si="6"/>
        <v>223.2</v>
      </c>
      <c r="J70" s="2">
        <f t="shared" si="6"/>
        <v>223.2</v>
      </c>
    </row>
    <row r="71" spans="1:10" s="7" customFormat="1" ht="45.75" customHeight="1">
      <c r="A71" s="8"/>
      <c r="B71" s="9" t="s">
        <v>102</v>
      </c>
      <c r="C71" s="89" t="s">
        <v>31</v>
      </c>
      <c r="D71" s="1" t="s">
        <v>38</v>
      </c>
      <c r="E71" s="1" t="s">
        <v>35</v>
      </c>
      <c r="F71" s="114" t="s">
        <v>337</v>
      </c>
      <c r="G71" s="18"/>
      <c r="H71" s="2">
        <f>SUM(H72)</f>
        <v>223.2</v>
      </c>
      <c r="I71" s="2">
        <f t="shared" si="6"/>
        <v>223.2</v>
      </c>
      <c r="J71" s="2">
        <f t="shared" si="6"/>
        <v>223.2</v>
      </c>
    </row>
    <row r="72" spans="1:10" s="7" customFormat="1" ht="35.25" customHeight="1">
      <c r="A72" s="8"/>
      <c r="B72" s="9" t="s">
        <v>26</v>
      </c>
      <c r="C72" s="89" t="s">
        <v>31</v>
      </c>
      <c r="D72" s="1" t="s">
        <v>38</v>
      </c>
      <c r="E72" s="1" t="s">
        <v>35</v>
      </c>
      <c r="F72" s="114" t="s">
        <v>347</v>
      </c>
      <c r="G72" s="18"/>
      <c r="H72" s="2">
        <f>SUM(H73:H74)</f>
        <v>223.2</v>
      </c>
      <c r="I72" s="2">
        <f>SUM(I73:I74)</f>
        <v>223.2</v>
      </c>
      <c r="J72" s="2">
        <f>SUM(J73:J74)</f>
        <v>223.2</v>
      </c>
    </row>
    <row r="73" spans="1:10" s="7" customFormat="1" ht="39" customHeight="1">
      <c r="A73" s="8"/>
      <c r="B73" s="9" t="s">
        <v>92</v>
      </c>
      <c r="C73" s="89" t="s">
        <v>31</v>
      </c>
      <c r="D73" s="1" t="s">
        <v>38</v>
      </c>
      <c r="E73" s="1" t="s">
        <v>35</v>
      </c>
      <c r="F73" s="114" t="s">
        <v>347</v>
      </c>
      <c r="G73" s="18" t="s">
        <v>93</v>
      </c>
      <c r="H73" s="2">
        <f>SUM('распр.б.а.14'!G73)</f>
        <v>223.2</v>
      </c>
      <c r="I73" s="2">
        <f>SUM('распр.б.а.14'!H73)</f>
        <v>223.2</v>
      </c>
      <c r="J73" s="2">
        <f>SUM('распр.б.а.14'!I73)</f>
        <v>223.2</v>
      </c>
    </row>
    <row r="74" spans="1:10" s="7" customFormat="1" ht="37.5" customHeight="1" hidden="1">
      <c r="A74" s="8"/>
      <c r="B74" s="9" t="s">
        <v>94</v>
      </c>
      <c r="C74" s="89" t="s">
        <v>31</v>
      </c>
      <c r="D74" s="1" t="s">
        <v>38</v>
      </c>
      <c r="E74" s="1" t="s">
        <v>35</v>
      </c>
      <c r="F74" s="114" t="s">
        <v>347</v>
      </c>
      <c r="G74" s="18" t="s">
        <v>95</v>
      </c>
      <c r="H74" s="2">
        <f>SUM('распр.б.а.14'!G74)</f>
        <v>0</v>
      </c>
      <c r="I74" s="2">
        <f>SUM('распр.б.а.14'!H74)</f>
        <v>0</v>
      </c>
      <c r="J74" s="2">
        <f>SUM('распр.б.а.14'!I74)</f>
        <v>0</v>
      </c>
    </row>
    <row r="75" spans="1:10" s="7" customFormat="1" ht="36.75" customHeight="1">
      <c r="A75" s="8"/>
      <c r="B75" s="41" t="s">
        <v>6</v>
      </c>
      <c r="C75" s="88" t="s">
        <v>31</v>
      </c>
      <c r="D75" s="4" t="s">
        <v>35</v>
      </c>
      <c r="E75" s="4" t="s">
        <v>34</v>
      </c>
      <c r="F75" s="112"/>
      <c r="G75" s="4"/>
      <c r="H75" s="3">
        <f>SUM(H76+H87)</f>
        <v>1800.8</v>
      </c>
      <c r="I75" s="3">
        <f>SUM(I76+I87)</f>
        <v>1826.0000000000002</v>
      </c>
      <c r="J75" s="3">
        <f>SUM(J76+J87)</f>
        <v>1855.0999999999997</v>
      </c>
    </row>
    <row r="76" spans="1:10" s="25" customFormat="1" ht="55.5" customHeight="1">
      <c r="A76" s="8"/>
      <c r="B76" s="41" t="s">
        <v>22</v>
      </c>
      <c r="C76" s="88" t="s">
        <v>31</v>
      </c>
      <c r="D76" s="4" t="s">
        <v>35</v>
      </c>
      <c r="E76" s="4" t="s">
        <v>40</v>
      </c>
      <c r="F76" s="112"/>
      <c r="G76" s="4"/>
      <c r="H76" s="3">
        <f>SUM(H77)</f>
        <v>1664.3</v>
      </c>
      <c r="I76" s="3">
        <f>SUM(I77)</f>
        <v>1687.6000000000001</v>
      </c>
      <c r="J76" s="3">
        <f>SUM(J77)</f>
        <v>1714.4999999999998</v>
      </c>
    </row>
    <row r="77" spans="1:10" s="69" customFormat="1" ht="19.5" customHeight="1">
      <c r="A77" s="70"/>
      <c r="B77" s="142" t="s">
        <v>99</v>
      </c>
      <c r="C77" s="89" t="s">
        <v>31</v>
      </c>
      <c r="D77" s="1" t="s">
        <v>35</v>
      </c>
      <c r="E77" s="1" t="s">
        <v>40</v>
      </c>
      <c r="F77" s="113" t="s">
        <v>270</v>
      </c>
      <c r="G77" s="1"/>
      <c r="H77" s="2">
        <f>SUM(H78+H81+H85)</f>
        <v>1664.3</v>
      </c>
      <c r="I77" s="2">
        <f>SUM(I78+I81+I85)</f>
        <v>1687.6000000000001</v>
      </c>
      <c r="J77" s="2">
        <f>SUM(J78+J81+J85)</f>
        <v>1714.4999999999998</v>
      </c>
    </row>
    <row r="78" spans="1:10" ht="71.25" customHeight="1">
      <c r="A78" s="17"/>
      <c r="B78" s="10" t="s">
        <v>140</v>
      </c>
      <c r="C78" s="89" t="s">
        <v>31</v>
      </c>
      <c r="D78" s="1" t="s">
        <v>35</v>
      </c>
      <c r="E78" s="1" t="s">
        <v>40</v>
      </c>
      <c r="F78" s="113" t="s">
        <v>271</v>
      </c>
      <c r="G78" s="1"/>
      <c r="H78" s="2">
        <f>SUM(H79)</f>
        <v>719.1</v>
      </c>
      <c r="I78" s="2">
        <f>SUM(I79)</f>
        <v>729.2</v>
      </c>
      <c r="J78" s="2">
        <f>SUM(J79)</f>
        <v>740.8</v>
      </c>
    </row>
    <row r="79" spans="1:10" ht="102" customHeight="1">
      <c r="A79" s="6"/>
      <c r="B79" s="9" t="s">
        <v>141</v>
      </c>
      <c r="C79" s="89" t="s">
        <v>31</v>
      </c>
      <c r="D79" s="1" t="s">
        <v>35</v>
      </c>
      <c r="E79" s="1" t="s">
        <v>40</v>
      </c>
      <c r="F79" s="113" t="s">
        <v>272</v>
      </c>
      <c r="G79" s="1"/>
      <c r="H79" s="2">
        <f>SUM(H80)</f>
        <v>719.1</v>
      </c>
      <c r="I79" s="2">
        <f>SUM(I80)</f>
        <v>729.2</v>
      </c>
      <c r="J79" s="2">
        <f>SUM(J80)</f>
        <v>740.8</v>
      </c>
    </row>
    <row r="80" spans="1:10" ht="36" customHeight="1">
      <c r="A80" s="6"/>
      <c r="B80" s="9" t="s">
        <v>94</v>
      </c>
      <c r="C80" s="89" t="s">
        <v>31</v>
      </c>
      <c r="D80" s="1" t="s">
        <v>35</v>
      </c>
      <c r="E80" s="1" t="s">
        <v>40</v>
      </c>
      <c r="F80" s="113" t="s">
        <v>272</v>
      </c>
      <c r="G80" s="1" t="s">
        <v>95</v>
      </c>
      <c r="H80" s="2">
        <f>SUM('распр.б.а.14'!G80)</f>
        <v>719.1</v>
      </c>
      <c r="I80" s="2">
        <f>SUM('распр.б.а.14'!H80)</f>
        <v>729.2</v>
      </c>
      <c r="J80" s="2">
        <f>SUM('распр.б.а.14'!I80)</f>
        <v>740.8</v>
      </c>
    </row>
    <row r="81" spans="1:10" ht="63.75" customHeight="1">
      <c r="A81" s="6"/>
      <c r="B81" s="10" t="s">
        <v>143</v>
      </c>
      <c r="C81" s="89" t="s">
        <v>31</v>
      </c>
      <c r="D81" s="1" t="s">
        <v>35</v>
      </c>
      <c r="E81" s="1" t="s">
        <v>40</v>
      </c>
      <c r="F81" s="113" t="s">
        <v>275</v>
      </c>
      <c r="G81" s="1"/>
      <c r="H81" s="2">
        <f>SUM(H82)</f>
        <v>542</v>
      </c>
      <c r="I81" s="2">
        <f>SUM(I82)</f>
        <v>549.6</v>
      </c>
      <c r="J81" s="2">
        <f>SUM(J82)</f>
        <v>558.4</v>
      </c>
    </row>
    <row r="82" spans="1:10" ht="81.75" customHeight="1">
      <c r="A82" s="6"/>
      <c r="B82" s="9" t="s">
        <v>144</v>
      </c>
      <c r="C82" s="89" t="s">
        <v>31</v>
      </c>
      <c r="D82" s="1" t="s">
        <v>35</v>
      </c>
      <c r="E82" s="1" t="s">
        <v>40</v>
      </c>
      <c r="F82" s="113" t="s">
        <v>276</v>
      </c>
      <c r="G82" s="1"/>
      <c r="H82" s="2">
        <f>SUM(H83)</f>
        <v>542</v>
      </c>
      <c r="I82" s="2">
        <f>SUM(I83)</f>
        <v>549.6</v>
      </c>
      <c r="J82" s="2">
        <f>SUM(J83)</f>
        <v>558.4</v>
      </c>
    </row>
    <row r="83" spans="1:10" ht="37.5" customHeight="1">
      <c r="A83" s="6"/>
      <c r="B83" s="9" t="s">
        <v>94</v>
      </c>
      <c r="C83" s="89" t="s">
        <v>31</v>
      </c>
      <c r="D83" s="1" t="s">
        <v>35</v>
      </c>
      <c r="E83" s="1" t="s">
        <v>40</v>
      </c>
      <c r="F83" s="113" t="s">
        <v>276</v>
      </c>
      <c r="G83" s="1" t="s">
        <v>95</v>
      </c>
      <c r="H83" s="2">
        <f>SUM('распр.б.а.14'!G83)</f>
        <v>542</v>
      </c>
      <c r="I83" s="2">
        <f>SUM('распр.б.а.14'!H83)</f>
        <v>549.6</v>
      </c>
      <c r="J83" s="2">
        <f>SUM('распр.б.а.14'!I83)</f>
        <v>558.4</v>
      </c>
    </row>
    <row r="84" spans="1:10" ht="78.75" customHeight="1">
      <c r="A84" s="6"/>
      <c r="B84" s="10" t="s">
        <v>145</v>
      </c>
      <c r="C84" s="89" t="s">
        <v>31</v>
      </c>
      <c r="D84" s="1" t="s">
        <v>35</v>
      </c>
      <c r="E84" s="1" t="s">
        <v>40</v>
      </c>
      <c r="F84" s="113" t="s">
        <v>277</v>
      </c>
      <c r="G84" s="1"/>
      <c r="H84" s="2">
        <f>SUM(H85)</f>
        <v>403.2</v>
      </c>
      <c r="I84" s="2">
        <f>SUM(I85)</f>
        <v>408.8</v>
      </c>
      <c r="J84" s="2">
        <f>SUM(J85)</f>
        <v>415.3</v>
      </c>
    </row>
    <row r="85" spans="1:10" ht="116.25" customHeight="1">
      <c r="A85" s="6"/>
      <c r="B85" s="9" t="s">
        <v>146</v>
      </c>
      <c r="C85" s="89" t="s">
        <v>31</v>
      </c>
      <c r="D85" s="1" t="s">
        <v>35</v>
      </c>
      <c r="E85" s="1" t="s">
        <v>40</v>
      </c>
      <c r="F85" s="113" t="s">
        <v>278</v>
      </c>
      <c r="G85" s="1"/>
      <c r="H85" s="2">
        <f>SUM(H86)</f>
        <v>403.2</v>
      </c>
      <c r="I85" s="2">
        <f>SUM(I86)</f>
        <v>408.8</v>
      </c>
      <c r="J85" s="2">
        <f>SUM(J86)</f>
        <v>415.3</v>
      </c>
    </row>
    <row r="86" spans="1:10" ht="38.25" customHeight="1">
      <c r="A86" s="6"/>
      <c r="B86" s="9" t="s">
        <v>94</v>
      </c>
      <c r="C86" s="89" t="s">
        <v>31</v>
      </c>
      <c r="D86" s="1" t="s">
        <v>35</v>
      </c>
      <c r="E86" s="1" t="s">
        <v>40</v>
      </c>
      <c r="F86" s="113" t="s">
        <v>278</v>
      </c>
      <c r="G86" s="1" t="s">
        <v>95</v>
      </c>
      <c r="H86" s="2">
        <f>SUM('распр.б.а.14'!G86)</f>
        <v>403.2</v>
      </c>
      <c r="I86" s="2">
        <f>SUM('распр.б.а.14'!H86)</f>
        <v>408.8</v>
      </c>
      <c r="J86" s="2">
        <f>SUM('распр.б.а.14'!I86)</f>
        <v>415.3</v>
      </c>
    </row>
    <row r="87" spans="1:10" s="25" customFormat="1" ht="34.5" customHeight="1">
      <c r="A87" s="8"/>
      <c r="B87" s="41" t="s">
        <v>20</v>
      </c>
      <c r="C87" s="88" t="s">
        <v>31</v>
      </c>
      <c r="D87" s="4" t="s">
        <v>35</v>
      </c>
      <c r="E87" s="4" t="s">
        <v>42</v>
      </c>
      <c r="F87" s="112"/>
      <c r="G87" s="71"/>
      <c r="H87" s="3">
        <f>SUM(H88)</f>
        <v>136.5</v>
      </c>
      <c r="I87" s="3">
        <f aca="true" t="shared" si="7" ref="I87:J90">SUM(I88)</f>
        <v>138.4</v>
      </c>
      <c r="J87" s="3">
        <f t="shared" si="7"/>
        <v>140.6</v>
      </c>
    </row>
    <row r="88" spans="1:10" s="25" customFormat="1" ht="34.5" customHeight="1">
      <c r="A88" s="8"/>
      <c r="B88" s="9" t="s">
        <v>91</v>
      </c>
      <c r="C88" s="89" t="s">
        <v>31</v>
      </c>
      <c r="D88" s="1" t="s">
        <v>35</v>
      </c>
      <c r="E88" s="1" t="s">
        <v>42</v>
      </c>
      <c r="F88" s="113" t="s">
        <v>336</v>
      </c>
      <c r="G88" s="71"/>
      <c r="H88" s="2">
        <f>SUM(H89)</f>
        <v>136.5</v>
      </c>
      <c r="I88" s="2">
        <f t="shared" si="7"/>
        <v>138.4</v>
      </c>
      <c r="J88" s="2">
        <f t="shared" si="7"/>
        <v>140.6</v>
      </c>
    </row>
    <row r="89" spans="1:10" ht="48.75" customHeight="1">
      <c r="A89" s="17"/>
      <c r="B89" s="9" t="s">
        <v>102</v>
      </c>
      <c r="C89" s="89" t="s">
        <v>31</v>
      </c>
      <c r="D89" s="1" t="s">
        <v>35</v>
      </c>
      <c r="E89" s="1" t="s">
        <v>42</v>
      </c>
      <c r="F89" s="113" t="s">
        <v>337</v>
      </c>
      <c r="G89" s="1"/>
      <c r="H89" s="2">
        <f>SUM(H90)</f>
        <v>136.5</v>
      </c>
      <c r="I89" s="2">
        <f t="shared" si="7"/>
        <v>138.4</v>
      </c>
      <c r="J89" s="2">
        <f t="shared" si="7"/>
        <v>140.6</v>
      </c>
    </row>
    <row r="90" spans="1:10" ht="33.75" customHeight="1">
      <c r="A90" s="17"/>
      <c r="B90" s="10" t="s">
        <v>98</v>
      </c>
      <c r="C90" s="89" t="s">
        <v>31</v>
      </c>
      <c r="D90" s="1" t="s">
        <v>35</v>
      </c>
      <c r="E90" s="1" t="s">
        <v>42</v>
      </c>
      <c r="F90" s="113" t="s">
        <v>342</v>
      </c>
      <c r="G90" s="1"/>
      <c r="H90" s="2">
        <f>SUM(H91)</f>
        <v>136.5</v>
      </c>
      <c r="I90" s="2">
        <f t="shared" si="7"/>
        <v>138.4</v>
      </c>
      <c r="J90" s="2">
        <f t="shared" si="7"/>
        <v>140.6</v>
      </c>
    </row>
    <row r="91" spans="1:10" ht="35.25" customHeight="1">
      <c r="A91" s="17"/>
      <c r="B91" s="9" t="s">
        <v>94</v>
      </c>
      <c r="C91" s="89" t="s">
        <v>31</v>
      </c>
      <c r="D91" s="1" t="s">
        <v>35</v>
      </c>
      <c r="E91" s="1" t="s">
        <v>42</v>
      </c>
      <c r="F91" s="113" t="s">
        <v>342</v>
      </c>
      <c r="G91" s="1" t="s">
        <v>95</v>
      </c>
      <c r="H91" s="2">
        <f>SUM('распр.б.а.14'!G91)</f>
        <v>136.5</v>
      </c>
      <c r="I91" s="2">
        <f>SUM('распр.б.а.14'!H91)</f>
        <v>138.4</v>
      </c>
      <c r="J91" s="2">
        <f>SUM('распр.б.а.14'!I91)</f>
        <v>140.6</v>
      </c>
    </row>
    <row r="92" spans="1:10" s="7" customFormat="1" ht="19.5" customHeight="1">
      <c r="A92" s="8"/>
      <c r="B92" s="41" t="s">
        <v>7</v>
      </c>
      <c r="C92" s="88" t="s">
        <v>31</v>
      </c>
      <c r="D92" s="4" t="s">
        <v>36</v>
      </c>
      <c r="E92" s="4" t="s">
        <v>34</v>
      </c>
      <c r="F92" s="112"/>
      <c r="G92" s="4"/>
      <c r="H92" s="3">
        <f>SUM(H93+H125)</f>
        <v>29590</v>
      </c>
      <c r="I92" s="3">
        <f>SUM(I93+I125)</f>
        <v>19080.999999999996</v>
      </c>
      <c r="J92" s="3">
        <f>SUM(J93+J125)</f>
        <v>19582.499999999996</v>
      </c>
    </row>
    <row r="93" spans="1:10" s="22" customFormat="1" ht="19.5" customHeight="1">
      <c r="A93" s="12"/>
      <c r="B93" s="41" t="s">
        <v>71</v>
      </c>
      <c r="C93" s="88" t="s">
        <v>31</v>
      </c>
      <c r="D93" s="4" t="s">
        <v>36</v>
      </c>
      <c r="E93" s="4" t="s">
        <v>40</v>
      </c>
      <c r="F93" s="112"/>
      <c r="G93" s="4"/>
      <c r="H93" s="3">
        <f>SUM(H94+H98+H105+H120)</f>
        <v>29190</v>
      </c>
      <c r="I93" s="3">
        <f>SUM(I94+I98+I105+I120)</f>
        <v>18675.399999999998</v>
      </c>
      <c r="J93" s="3">
        <f>SUM(J94+J98+J105+J120)</f>
        <v>19170.399999999998</v>
      </c>
    </row>
    <row r="94" spans="1:10" s="69" customFormat="1" ht="19.5" customHeight="1">
      <c r="A94" s="70"/>
      <c r="B94" s="142" t="s">
        <v>99</v>
      </c>
      <c r="C94" s="89" t="s">
        <v>31</v>
      </c>
      <c r="D94" s="1" t="s">
        <v>36</v>
      </c>
      <c r="E94" s="1" t="s">
        <v>40</v>
      </c>
      <c r="F94" s="113" t="s">
        <v>270</v>
      </c>
      <c r="G94" s="1"/>
      <c r="H94" s="2">
        <f>SUM(H95)</f>
        <v>450</v>
      </c>
      <c r="I94" s="2">
        <f aca="true" t="shared" si="8" ref="I94:J96">SUM(I95)</f>
        <v>456.3</v>
      </c>
      <c r="J94" s="2">
        <f t="shared" si="8"/>
        <v>463.6</v>
      </c>
    </row>
    <row r="95" spans="1:10" ht="80.25" customHeight="1">
      <c r="A95" s="6"/>
      <c r="B95" s="10" t="s">
        <v>142</v>
      </c>
      <c r="C95" s="89" t="s">
        <v>31</v>
      </c>
      <c r="D95" s="1" t="s">
        <v>36</v>
      </c>
      <c r="E95" s="1" t="s">
        <v>40</v>
      </c>
      <c r="F95" s="113" t="s">
        <v>273</v>
      </c>
      <c r="G95" s="1"/>
      <c r="H95" s="2">
        <f>SUM(H96)</f>
        <v>450</v>
      </c>
      <c r="I95" s="2">
        <f t="shared" si="8"/>
        <v>456.3</v>
      </c>
      <c r="J95" s="2">
        <f t="shared" si="8"/>
        <v>463.6</v>
      </c>
    </row>
    <row r="96" spans="1:10" ht="112.5" customHeight="1">
      <c r="A96" s="6"/>
      <c r="B96" s="9" t="s">
        <v>200</v>
      </c>
      <c r="C96" s="89" t="s">
        <v>31</v>
      </c>
      <c r="D96" s="1" t="s">
        <v>36</v>
      </c>
      <c r="E96" s="1" t="s">
        <v>40</v>
      </c>
      <c r="F96" s="113" t="s">
        <v>274</v>
      </c>
      <c r="G96" s="1"/>
      <c r="H96" s="2">
        <f>SUM(H97)</f>
        <v>450</v>
      </c>
      <c r="I96" s="2">
        <f t="shared" si="8"/>
        <v>456.3</v>
      </c>
      <c r="J96" s="2">
        <f t="shared" si="8"/>
        <v>463.6</v>
      </c>
    </row>
    <row r="97" spans="1:10" ht="35.25" customHeight="1">
      <c r="A97" s="6"/>
      <c r="B97" s="9" t="s">
        <v>94</v>
      </c>
      <c r="C97" s="89" t="s">
        <v>31</v>
      </c>
      <c r="D97" s="1" t="s">
        <v>36</v>
      </c>
      <c r="E97" s="1" t="s">
        <v>40</v>
      </c>
      <c r="F97" s="113" t="s">
        <v>274</v>
      </c>
      <c r="G97" s="1" t="s">
        <v>95</v>
      </c>
      <c r="H97" s="2">
        <f>SUM('распр.б.а.14'!G97)</f>
        <v>450</v>
      </c>
      <c r="I97" s="2">
        <f>SUM('распр.б.а.14'!H97)</f>
        <v>456.3</v>
      </c>
      <c r="J97" s="2">
        <f>SUM('распр.б.а.14'!I97)</f>
        <v>463.6</v>
      </c>
    </row>
    <row r="98" spans="1:10" s="7" customFormat="1" ht="72" customHeight="1">
      <c r="A98" s="8"/>
      <c r="B98" s="10" t="s">
        <v>103</v>
      </c>
      <c r="C98" s="89" t="s">
        <v>31</v>
      </c>
      <c r="D98" s="1" t="s">
        <v>36</v>
      </c>
      <c r="E98" s="1" t="s">
        <v>40</v>
      </c>
      <c r="F98" s="113" t="s">
        <v>279</v>
      </c>
      <c r="G98" s="1"/>
      <c r="H98" s="2">
        <f>SUM(H99)</f>
        <v>60</v>
      </c>
      <c r="I98" s="2">
        <f>SUM(I99)</f>
        <v>60</v>
      </c>
      <c r="J98" s="2">
        <f>SUM(J99)</f>
        <v>60</v>
      </c>
    </row>
    <row r="99" spans="1:10" s="7" customFormat="1" ht="47.25" customHeight="1">
      <c r="A99" s="8"/>
      <c r="B99" s="9" t="s">
        <v>72</v>
      </c>
      <c r="C99" s="89" t="s">
        <v>31</v>
      </c>
      <c r="D99" s="1" t="s">
        <v>36</v>
      </c>
      <c r="E99" s="1" t="s">
        <v>40</v>
      </c>
      <c r="F99" s="113" t="s">
        <v>280</v>
      </c>
      <c r="G99" s="1"/>
      <c r="H99" s="2">
        <f>SUM(H100+H102)</f>
        <v>60</v>
      </c>
      <c r="I99" s="2">
        <f>SUM(I100+I102)</f>
        <v>60</v>
      </c>
      <c r="J99" s="2">
        <f>SUM(J100+J102)</f>
        <v>60</v>
      </c>
    </row>
    <row r="100" spans="1:10" s="7" customFormat="1" ht="143.25" customHeight="1" hidden="1">
      <c r="A100" s="8"/>
      <c r="B100" s="23" t="s">
        <v>208</v>
      </c>
      <c r="C100" s="89" t="s">
        <v>31</v>
      </c>
      <c r="D100" s="1" t="s">
        <v>36</v>
      </c>
      <c r="E100" s="1" t="s">
        <v>40</v>
      </c>
      <c r="F100" s="113" t="s">
        <v>281</v>
      </c>
      <c r="G100" s="1"/>
      <c r="H100" s="2">
        <f>SUM(H101)</f>
        <v>0</v>
      </c>
      <c r="I100" s="2">
        <f>SUM(I101)</f>
        <v>0</v>
      </c>
      <c r="J100" s="2">
        <f>SUM(J101)</f>
        <v>0</v>
      </c>
    </row>
    <row r="101" spans="1:10" s="7" customFormat="1" ht="32.25" customHeight="1" hidden="1">
      <c r="A101" s="8"/>
      <c r="B101" s="9" t="s">
        <v>94</v>
      </c>
      <c r="C101" s="89" t="s">
        <v>31</v>
      </c>
      <c r="D101" s="1" t="s">
        <v>36</v>
      </c>
      <c r="E101" s="1" t="s">
        <v>40</v>
      </c>
      <c r="F101" s="113" t="s">
        <v>281</v>
      </c>
      <c r="G101" s="1" t="s">
        <v>95</v>
      </c>
      <c r="H101" s="2">
        <f>SUM('распр.б.а.14'!G101)</f>
        <v>0</v>
      </c>
      <c r="I101" s="2">
        <f>SUM('распр.б.а.14'!H101)</f>
        <v>0</v>
      </c>
      <c r="J101" s="2">
        <f>SUM('распр.б.а.14'!I101)</f>
        <v>0</v>
      </c>
    </row>
    <row r="102" spans="1:10" s="7" customFormat="1" ht="54" customHeight="1">
      <c r="A102" s="8"/>
      <c r="B102" s="9" t="s">
        <v>54</v>
      </c>
      <c r="C102" s="89" t="s">
        <v>31</v>
      </c>
      <c r="D102" s="1" t="s">
        <v>36</v>
      </c>
      <c r="E102" s="1" t="s">
        <v>40</v>
      </c>
      <c r="F102" s="113" t="s">
        <v>282</v>
      </c>
      <c r="G102" s="38"/>
      <c r="H102" s="2">
        <f>SUM(H103)</f>
        <v>60</v>
      </c>
      <c r="I102" s="2">
        <f>SUM(I103)</f>
        <v>60</v>
      </c>
      <c r="J102" s="2">
        <f>SUM(J103)</f>
        <v>60</v>
      </c>
    </row>
    <row r="103" spans="1:10" s="7" customFormat="1" ht="114.75" customHeight="1">
      <c r="A103" s="8"/>
      <c r="B103" s="23" t="s">
        <v>85</v>
      </c>
      <c r="C103" s="89" t="s">
        <v>31</v>
      </c>
      <c r="D103" s="1" t="s">
        <v>36</v>
      </c>
      <c r="E103" s="1" t="s">
        <v>40</v>
      </c>
      <c r="F103" s="113" t="s">
        <v>283</v>
      </c>
      <c r="G103" s="38"/>
      <c r="H103" s="2">
        <f>SUM(H104)</f>
        <v>60</v>
      </c>
      <c r="I103" s="2">
        <f>SUM(I104)</f>
        <v>60</v>
      </c>
      <c r="J103" s="2">
        <f>SUM(J104)</f>
        <v>60</v>
      </c>
    </row>
    <row r="104" spans="1:10" s="7" customFormat="1" ht="39.75" customHeight="1">
      <c r="A104" s="8"/>
      <c r="B104" s="9" t="s">
        <v>94</v>
      </c>
      <c r="C104" s="89" t="s">
        <v>31</v>
      </c>
      <c r="D104" s="1" t="s">
        <v>36</v>
      </c>
      <c r="E104" s="1" t="s">
        <v>40</v>
      </c>
      <c r="F104" s="113" t="s">
        <v>283</v>
      </c>
      <c r="G104" s="38">
        <v>240</v>
      </c>
      <c r="H104" s="2">
        <f>SUM('распр.б.а.14'!G104)</f>
        <v>60</v>
      </c>
      <c r="I104" s="2">
        <f>SUM('распр.б.а.14'!H104)</f>
        <v>60</v>
      </c>
      <c r="J104" s="2">
        <f>SUM('распр.б.а.14'!I104)</f>
        <v>60</v>
      </c>
    </row>
    <row r="105" spans="1:10" s="22" customFormat="1" ht="84.75" customHeight="1">
      <c r="A105" s="12"/>
      <c r="B105" s="10" t="s">
        <v>216</v>
      </c>
      <c r="C105" s="89" t="s">
        <v>31</v>
      </c>
      <c r="D105" s="1" t="s">
        <v>36</v>
      </c>
      <c r="E105" s="1" t="s">
        <v>40</v>
      </c>
      <c r="F105" s="113" t="s">
        <v>300</v>
      </c>
      <c r="G105" s="1"/>
      <c r="H105" s="2">
        <f>SUM(H106)</f>
        <v>28680</v>
      </c>
      <c r="I105" s="2">
        <f>SUM(I106)</f>
        <v>18159.1</v>
      </c>
      <c r="J105" s="2">
        <f>SUM(J106)</f>
        <v>18646.8</v>
      </c>
    </row>
    <row r="106" spans="1:10" s="7" customFormat="1" ht="176.25" customHeight="1">
      <c r="A106" s="8"/>
      <c r="B106" s="9" t="s">
        <v>214</v>
      </c>
      <c r="C106" s="89" t="s">
        <v>31</v>
      </c>
      <c r="D106" s="1" t="s">
        <v>36</v>
      </c>
      <c r="E106" s="1" t="s">
        <v>40</v>
      </c>
      <c r="F106" s="113" t="s">
        <v>301</v>
      </c>
      <c r="G106" s="1"/>
      <c r="H106" s="2">
        <f>H107+H109+H111+H113+H115</f>
        <v>28680</v>
      </c>
      <c r="I106" s="2">
        <f>I107+I109+I111+I113+I115</f>
        <v>18159.1</v>
      </c>
      <c r="J106" s="2">
        <f>J107+J109+J111+J113+J115</f>
        <v>18646.8</v>
      </c>
    </row>
    <row r="107" spans="1:10" s="7" customFormat="1" ht="134.25" customHeight="1">
      <c r="A107" s="8"/>
      <c r="B107" s="10" t="s">
        <v>217</v>
      </c>
      <c r="C107" s="89" t="s">
        <v>31</v>
      </c>
      <c r="D107" s="1" t="s">
        <v>36</v>
      </c>
      <c r="E107" s="1" t="s">
        <v>40</v>
      </c>
      <c r="F107" s="113" t="s">
        <v>302</v>
      </c>
      <c r="G107" s="1"/>
      <c r="H107" s="2">
        <f>SUM(H108)</f>
        <v>27930</v>
      </c>
      <c r="I107" s="2">
        <f>SUM(I108)</f>
        <v>17409.1</v>
      </c>
      <c r="J107" s="2">
        <f>SUM(J108)</f>
        <v>17896.8</v>
      </c>
    </row>
    <row r="108" spans="1:10" s="7" customFormat="1" ht="38.25" customHeight="1">
      <c r="A108" s="8"/>
      <c r="B108" s="9" t="s">
        <v>94</v>
      </c>
      <c r="C108" s="89" t="s">
        <v>31</v>
      </c>
      <c r="D108" s="1" t="s">
        <v>36</v>
      </c>
      <c r="E108" s="1" t="s">
        <v>40</v>
      </c>
      <c r="F108" s="113" t="s">
        <v>302</v>
      </c>
      <c r="G108" s="1" t="s">
        <v>95</v>
      </c>
      <c r="H108" s="2">
        <f>SUM('распр.б.а.14'!G108)</f>
        <v>27930</v>
      </c>
      <c r="I108" s="2">
        <f>SUM('распр.б.а.14'!H108)</f>
        <v>17409.1</v>
      </c>
      <c r="J108" s="2">
        <f>SUM('распр.б.а.14'!I108)</f>
        <v>17896.8</v>
      </c>
    </row>
    <row r="109" spans="1:10" s="7" customFormat="1" ht="38.25" customHeight="1">
      <c r="A109" s="8"/>
      <c r="B109" s="9" t="s">
        <v>362</v>
      </c>
      <c r="C109" s="89" t="s">
        <v>31</v>
      </c>
      <c r="D109" s="1" t="s">
        <v>36</v>
      </c>
      <c r="E109" s="1" t="s">
        <v>40</v>
      </c>
      <c r="F109" s="113" t="s">
        <v>363</v>
      </c>
      <c r="G109" s="1"/>
      <c r="H109" s="2">
        <f>SUM(H110)</f>
        <v>750</v>
      </c>
      <c r="I109" s="2">
        <f>SUM(I110)</f>
        <v>750</v>
      </c>
      <c r="J109" s="2">
        <f>SUM(J110)</f>
        <v>750</v>
      </c>
    </row>
    <row r="110" spans="1:10" s="7" customFormat="1" ht="38.25" customHeight="1">
      <c r="A110" s="8"/>
      <c r="B110" s="9" t="s">
        <v>94</v>
      </c>
      <c r="C110" s="89" t="s">
        <v>31</v>
      </c>
      <c r="D110" s="1" t="s">
        <v>36</v>
      </c>
      <c r="E110" s="1" t="s">
        <v>40</v>
      </c>
      <c r="F110" s="113" t="s">
        <v>363</v>
      </c>
      <c r="G110" s="1" t="s">
        <v>95</v>
      </c>
      <c r="H110" s="2">
        <f>SUM('распр.б.а.14'!G110)</f>
        <v>750</v>
      </c>
      <c r="I110" s="2">
        <f>SUM('распр.б.а.14'!H110)</f>
        <v>750</v>
      </c>
      <c r="J110" s="2">
        <f>SUM('распр.б.а.14'!I110)</f>
        <v>750</v>
      </c>
    </row>
    <row r="111" spans="1:10" s="7" customFormat="1" ht="149.25" customHeight="1" hidden="1">
      <c r="A111" s="8"/>
      <c r="B111" s="23" t="s">
        <v>88</v>
      </c>
      <c r="C111" s="89" t="s">
        <v>31</v>
      </c>
      <c r="D111" s="1" t="s">
        <v>36</v>
      </c>
      <c r="E111" s="1" t="s">
        <v>40</v>
      </c>
      <c r="F111" s="113" t="s">
        <v>303</v>
      </c>
      <c r="G111" s="1"/>
      <c r="H111" s="2">
        <f>H112</f>
        <v>0</v>
      </c>
      <c r="I111" s="2">
        <f>I112</f>
        <v>0</v>
      </c>
      <c r="J111" s="2">
        <f>J112</f>
        <v>0</v>
      </c>
    </row>
    <row r="112" spans="1:10" s="7" customFormat="1" ht="29.25" customHeight="1" hidden="1">
      <c r="A112" s="8"/>
      <c r="B112" s="9" t="s">
        <v>94</v>
      </c>
      <c r="C112" s="89" t="s">
        <v>31</v>
      </c>
      <c r="D112" s="1" t="s">
        <v>36</v>
      </c>
      <c r="E112" s="1" t="s">
        <v>40</v>
      </c>
      <c r="F112" s="113" t="s">
        <v>303</v>
      </c>
      <c r="G112" s="1" t="s">
        <v>95</v>
      </c>
      <c r="H112" s="2">
        <f>SUM('распр.б.а.14'!G112)</f>
        <v>0</v>
      </c>
      <c r="I112" s="2">
        <f>SUM('распр.б.а.14'!H112)</f>
        <v>0</v>
      </c>
      <c r="J112" s="2">
        <f>SUM('распр.б.а.14'!I112)</f>
        <v>0</v>
      </c>
    </row>
    <row r="113" spans="1:10" s="7" customFormat="1" ht="114" customHeight="1" hidden="1">
      <c r="A113" s="8"/>
      <c r="B113" s="10" t="s">
        <v>89</v>
      </c>
      <c r="C113" s="89" t="s">
        <v>31</v>
      </c>
      <c r="D113" s="1" t="s">
        <v>36</v>
      </c>
      <c r="E113" s="1" t="s">
        <v>40</v>
      </c>
      <c r="F113" s="113" t="s">
        <v>304</v>
      </c>
      <c r="G113" s="1"/>
      <c r="H113" s="2">
        <f>H114</f>
        <v>0</v>
      </c>
      <c r="I113" s="2">
        <f>I114</f>
        <v>0</v>
      </c>
      <c r="J113" s="2">
        <f>J114</f>
        <v>0</v>
      </c>
    </row>
    <row r="114" spans="1:10" s="7" customFormat="1" ht="36.75" customHeight="1" hidden="1">
      <c r="A114" s="8"/>
      <c r="B114" s="9" t="s">
        <v>94</v>
      </c>
      <c r="C114" s="89" t="s">
        <v>31</v>
      </c>
      <c r="D114" s="1" t="s">
        <v>36</v>
      </c>
      <c r="E114" s="1" t="s">
        <v>40</v>
      </c>
      <c r="F114" s="113" t="s">
        <v>304</v>
      </c>
      <c r="G114" s="1" t="s">
        <v>95</v>
      </c>
      <c r="H114" s="2">
        <f>SUM('распр.б.а.14'!G114)</f>
        <v>0</v>
      </c>
      <c r="I114" s="2">
        <f>SUM('распр.б.а.14'!H114)</f>
        <v>0</v>
      </c>
      <c r="J114" s="2">
        <f>SUM('распр.б.а.14'!I114)</f>
        <v>0</v>
      </c>
    </row>
    <row r="115" spans="1:10" s="7" customFormat="1" ht="50.25" customHeight="1" hidden="1">
      <c r="A115" s="8"/>
      <c r="B115" s="9" t="s">
        <v>54</v>
      </c>
      <c r="C115" s="89" t="s">
        <v>31</v>
      </c>
      <c r="D115" s="1" t="s">
        <v>36</v>
      </c>
      <c r="E115" s="1" t="s">
        <v>40</v>
      </c>
      <c r="F115" s="113" t="s">
        <v>352</v>
      </c>
      <c r="G115" s="1"/>
      <c r="H115" s="2">
        <f>H116+H118</f>
        <v>0</v>
      </c>
      <c r="I115" s="2">
        <f>I116+I118</f>
        <v>0</v>
      </c>
      <c r="J115" s="2">
        <f>J116+J118</f>
        <v>0</v>
      </c>
    </row>
    <row r="116" spans="1:10" s="7" customFormat="1" ht="149.25" customHeight="1" hidden="1">
      <c r="A116" s="8"/>
      <c r="B116" s="39" t="s">
        <v>213</v>
      </c>
      <c r="C116" s="89" t="s">
        <v>31</v>
      </c>
      <c r="D116" s="1" t="s">
        <v>36</v>
      </c>
      <c r="E116" s="1" t="s">
        <v>40</v>
      </c>
      <c r="F116" s="113" t="s">
        <v>305</v>
      </c>
      <c r="G116" s="1"/>
      <c r="H116" s="2">
        <f>H117</f>
        <v>0</v>
      </c>
      <c r="I116" s="2">
        <f>I117</f>
        <v>0</v>
      </c>
      <c r="J116" s="2">
        <f>J117</f>
        <v>0</v>
      </c>
    </row>
    <row r="117" spans="1:10" s="7" customFormat="1" ht="35.25" customHeight="1" hidden="1">
      <c r="A117" s="8"/>
      <c r="B117" s="9" t="s">
        <v>94</v>
      </c>
      <c r="C117" s="89" t="s">
        <v>31</v>
      </c>
      <c r="D117" s="1" t="s">
        <v>36</v>
      </c>
      <c r="E117" s="1" t="s">
        <v>40</v>
      </c>
      <c r="F117" s="113" t="s">
        <v>305</v>
      </c>
      <c r="G117" s="1" t="s">
        <v>95</v>
      </c>
      <c r="H117" s="2">
        <f>SUM('распр.б.а.14'!G117)</f>
        <v>0</v>
      </c>
      <c r="I117" s="2">
        <f>SUM('распр.б.а.14'!H117)</f>
        <v>0</v>
      </c>
      <c r="J117" s="2">
        <f>SUM('распр.б.а.14'!I117)</f>
        <v>0</v>
      </c>
    </row>
    <row r="118" spans="1:10" s="7" customFormat="1" ht="114.75" customHeight="1" hidden="1">
      <c r="A118" s="8"/>
      <c r="B118" s="10" t="s">
        <v>215</v>
      </c>
      <c r="C118" s="89" t="s">
        <v>31</v>
      </c>
      <c r="D118" s="1" t="s">
        <v>36</v>
      </c>
      <c r="E118" s="1" t="s">
        <v>40</v>
      </c>
      <c r="F118" s="113" t="s">
        <v>306</v>
      </c>
      <c r="G118" s="1"/>
      <c r="H118" s="2">
        <f>SUM(H119)</f>
        <v>0</v>
      </c>
      <c r="I118" s="2">
        <f>SUM(I119)</f>
        <v>0</v>
      </c>
      <c r="J118" s="2">
        <f>SUM(J119)</f>
        <v>0</v>
      </c>
    </row>
    <row r="119" spans="1:10" s="7" customFormat="1" ht="32.25" customHeight="1" hidden="1">
      <c r="A119" s="8"/>
      <c r="B119" s="9" t="s">
        <v>94</v>
      </c>
      <c r="C119" s="89" t="s">
        <v>31</v>
      </c>
      <c r="D119" s="1" t="s">
        <v>36</v>
      </c>
      <c r="E119" s="1" t="s">
        <v>40</v>
      </c>
      <c r="F119" s="113" t="s">
        <v>306</v>
      </c>
      <c r="G119" s="1" t="s">
        <v>95</v>
      </c>
      <c r="H119" s="2">
        <f>SUM('распр.б.а.14'!G119)</f>
        <v>0</v>
      </c>
      <c r="I119" s="2">
        <f>SUM('распр.б.а.14'!H119)</f>
        <v>0</v>
      </c>
      <c r="J119" s="2">
        <f>SUM('распр.б.а.14'!I119)</f>
        <v>0</v>
      </c>
    </row>
    <row r="120" spans="1:10" s="7" customFormat="1" ht="123" customHeight="1" hidden="1">
      <c r="A120" s="8"/>
      <c r="B120" s="9" t="s">
        <v>219</v>
      </c>
      <c r="C120" s="89" t="s">
        <v>31</v>
      </c>
      <c r="D120" s="1" t="s">
        <v>36</v>
      </c>
      <c r="E120" s="1" t="s">
        <v>40</v>
      </c>
      <c r="F120" s="113" t="s">
        <v>307</v>
      </c>
      <c r="G120" s="1"/>
      <c r="H120" s="2">
        <f>SUM(H121+H123)</f>
        <v>0</v>
      </c>
      <c r="I120" s="2">
        <f>SUM(I121+I123)</f>
        <v>0</v>
      </c>
      <c r="J120" s="2">
        <f>SUM(J121+J123)</f>
        <v>0</v>
      </c>
    </row>
    <row r="121" spans="1:10" s="7" customFormat="1" ht="131.25" customHeight="1" hidden="1">
      <c r="A121" s="8"/>
      <c r="B121" s="60" t="s">
        <v>218</v>
      </c>
      <c r="C121" s="89" t="s">
        <v>31</v>
      </c>
      <c r="D121" s="1" t="s">
        <v>36</v>
      </c>
      <c r="E121" s="1" t="s">
        <v>40</v>
      </c>
      <c r="F121" s="113" t="s">
        <v>308</v>
      </c>
      <c r="G121" s="1"/>
      <c r="H121" s="2">
        <f>SUM(H122)</f>
        <v>0</v>
      </c>
      <c r="I121" s="2">
        <f>SUM(I122)</f>
        <v>0</v>
      </c>
      <c r="J121" s="2">
        <f>SUM(J122)</f>
        <v>0</v>
      </c>
    </row>
    <row r="122" spans="1:10" s="7" customFormat="1" ht="21" customHeight="1" hidden="1">
      <c r="A122" s="8"/>
      <c r="B122" s="9" t="s">
        <v>18</v>
      </c>
      <c r="C122" s="89" t="s">
        <v>31</v>
      </c>
      <c r="D122" s="1" t="s">
        <v>36</v>
      </c>
      <c r="E122" s="1" t="s">
        <v>40</v>
      </c>
      <c r="F122" s="113" t="s">
        <v>308</v>
      </c>
      <c r="G122" s="1" t="s">
        <v>106</v>
      </c>
      <c r="H122" s="2">
        <f>SUM('распр.б.а.14'!G122)</f>
        <v>0</v>
      </c>
      <c r="I122" s="2">
        <f>SUM('распр.б.а.14'!H122)</f>
        <v>0</v>
      </c>
      <c r="J122" s="2">
        <f>SUM('распр.б.а.14'!I122)</f>
        <v>0</v>
      </c>
    </row>
    <row r="123" spans="1:10" s="7" customFormat="1" ht="131.25" customHeight="1" hidden="1">
      <c r="A123" s="8"/>
      <c r="B123" s="60" t="s">
        <v>218</v>
      </c>
      <c r="C123" s="89" t="s">
        <v>31</v>
      </c>
      <c r="D123" s="1" t="s">
        <v>36</v>
      </c>
      <c r="E123" s="1" t="s">
        <v>40</v>
      </c>
      <c r="F123" s="113" t="s">
        <v>309</v>
      </c>
      <c r="G123" s="1"/>
      <c r="H123" s="2">
        <f>SUM(H124)</f>
        <v>0</v>
      </c>
      <c r="I123" s="2">
        <f>SUM(I124)</f>
        <v>0</v>
      </c>
      <c r="J123" s="2">
        <f>SUM(J124)</f>
        <v>0</v>
      </c>
    </row>
    <row r="124" spans="1:10" s="7" customFormat="1" ht="21" customHeight="1" hidden="1">
      <c r="A124" s="8"/>
      <c r="B124" s="9" t="s">
        <v>18</v>
      </c>
      <c r="C124" s="89" t="s">
        <v>31</v>
      </c>
      <c r="D124" s="1" t="s">
        <v>36</v>
      </c>
      <c r="E124" s="1" t="s">
        <v>40</v>
      </c>
      <c r="F124" s="113" t="s">
        <v>309</v>
      </c>
      <c r="G124" s="1" t="s">
        <v>106</v>
      </c>
      <c r="H124" s="2">
        <f>SUM('распр.б.а.14'!G124)</f>
        <v>0</v>
      </c>
      <c r="I124" s="2">
        <f>SUM('распр.б.а.14'!H124)</f>
        <v>0</v>
      </c>
      <c r="J124" s="2">
        <f>SUM('распр.б.а.14'!I124)</f>
        <v>0</v>
      </c>
    </row>
    <row r="125" spans="1:10" s="7" customFormat="1" ht="36" customHeight="1">
      <c r="A125" s="8"/>
      <c r="B125" s="41" t="s">
        <v>59</v>
      </c>
      <c r="C125" s="88" t="s">
        <v>31</v>
      </c>
      <c r="D125" s="4" t="s">
        <v>36</v>
      </c>
      <c r="E125" s="4" t="s">
        <v>43</v>
      </c>
      <c r="F125" s="112"/>
      <c r="G125" s="4"/>
      <c r="H125" s="3">
        <f>SUM(H126)</f>
        <v>400</v>
      </c>
      <c r="I125" s="3">
        <f aca="true" t="shared" si="9" ref="I125:J128">SUM(I126)</f>
        <v>405.6</v>
      </c>
      <c r="J125" s="3">
        <f t="shared" si="9"/>
        <v>412.1</v>
      </c>
    </row>
    <row r="126" spans="1:10" s="7" customFormat="1" ht="37.5" customHeight="1">
      <c r="A126" s="8"/>
      <c r="B126" s="9" t="s">
        <v>91</v>
      </c>
      <c r="C126" s="89" t="s">
        <v>31</v>
      </c>
      <c r="D126" s="1" t="s">
        <v>36</v>
      </c>
      <c r="E126" s="1" t="s">
        <v>43</v>
      </c>
      <c r="F126" s="113" t="s">
        <v>336</v>
      </c>
      <c r="G126" s="1"/>
      <c r="H126" s="2">
        <f>SUM(H127)</f>
        <v>400</v>
      </c>
      <c r="I126" s="2">
        <f t="shared" si="9"/>
        <v>405.6</v>
      </c>
      <c r="J126" s="2">
        <f t="shared" si="9"/>
        <v>412.1</v>
      </c>
    </row>
    <row r="127" spans="1:10" s="7" customFormat="1" ht="51.75" customHeight="1">
      <c r="A127" s="8"/>
      <c r="B127" s="9" t="s">
        <v>102</v>
      </c>
      <c r="C127" s="89" t="s">
        <v>31</v>
      </c>
      <c r="D127" s="1" t="s">
        <v>36</v>
      </c>
      <c r="E127" s="1" t="s">
        <v>43</v>
      </c>
      <c r="F127" s="113" t="s">
        <v>337</v>
      </c>
      <c r="G127" s="1"/>
      <c r="H127" s="2">
        <f>SUM(H128)</f>
        <v>400</v>
      </c>
      <c r="I127" s="2">
        <f t="shared" si="9"/>
        <v>405.6</v>
      </c>
      <c r="J127" s="2">
        <f t="shared" si="9"/>
        <v>412.1</v>
      </c>
    </row>
    <row r="128" spans="1:10" s="7" customFormat="1" ht="36.75" customHeight="1">
      <c r="A128" s="8"/>
      <c r="B128" s="10" t="s">
        <v>98</v>
      </c>
      <c r="C128" s="89" t="s">
        <v>31</v>
      </c>
      <c r="D128" s="1" t="s">
        <v>36</v>
      </c>
      <c r="E128" s="1" t="s">
        <v>43</v>
      </c>
      <c r="F128" s="113" t="s">
        <v>342</v>
      </c>
      <c r="G128" s="1"/>
      <c r="H128" s="2">
        <f>SUM(H129)</f>
        <v>400</v>
      </c>
      <c r="I128" s="2">
        <f t="shared" si="9"/>
        <v>405.6</v>
      </c>
      <c r="J128" s="2">
        <f t="shared" si="9"/>
        <v>412.1</v>
      </c>
    </row>
    <row r="129" spans="1:10" s="7" customFormat="1" ht="34.5" customHeight="1">
      <c r="A129" s="8"/>
      <c r="B129" s="9" t="s">
        <v>94</v>
      </c>
      <c r="C129" s="89" t="s">
        <v>31</v>
      </c>
      <c r="D129" s="1" t="s">
        <v>36</v>
      </c>
      <c r="E129" s="1" t="s">
        <v>43</v>
      </c>
      <c r="F129" s="113" t="s">
        <v>342</v>
      </c>
      <c r="G129" s="1" t="s">
        <v>95</v>
      </c>
      <c r="H129" s="2">
        <f>SUM('распр.б.а.14'!G129)</f>
        <v>400</v>
      </c>
      <c r="I129" s="2">
        <f>SUM('распр.б.а.14'!H129)</f>
        <v>405.6</v>
      </c>
      <c r="J129" s="2">
        <f>SUM('распр.б.а.14'!I129)</f>
        <v>412.1</v>
      </c>
    </row>
    <row r="130" spans="1:10" s="7" customFormat="1" ht="19.5" customHeight="1">
      <c r="A130" s="8"/>
      <c r="B130" s="143" t="s">
        <v>2</v>
      </c>
      <c r="C130" s="88" t="s">
        <v>31</v>
      </c>
      <c r="D130" s="4" t="s">
        <v>44</v>
      </c>
      <c r="E130" s="4" t="s">
        <v>34</v>
      </c>
      <c r="F130" s="112"/>
      <c r="G130" s="4"/>
      <c r="H130" s="3">
        <f>SUM(H131+H162+H177)</f>
        <v>34818</v>
      </c>
      <c r="I130" s="3">
        <f>SUM(I131+I162+I177)</f>
        <v>22237.6</v>
      </c>
      <c r="J130" s="3">
        <f>SUM(J131+J162+J177)</f>
        <v>22484.8</v>
      </c>
    </row>
    <row r="131" spans="1:10" s="7" customFormat="1" ht="19.5" customHeight="1">
      <c r="A131" s="8"/>
      <c r="B131" s="143" t="s">
        <v>11</v>
      </c>
      <c r="C131" s="88" t="s">
        <v>31</v>
      </c>
      <c r="D131" s="4" t="s">
        <v>44</v>
      </c>
      <c r="E131" s="4" t="s">
        <v>33</v>
      </c>
      <c r="F131" s="112"/>
      <c r="G131" s="4"/>
      <c r="H131" s="3">
        <f>SUM(H132+H149)</f>
        <v>13474</v>
      </c>
      <c r="I131" s="3">
        <f>SUM(I132+I149)</f>
        <v>6484.8</v>
      </c>
      <c r="J131" s="3">
        <f>SUM(J132+J149)</f>
        <v>6497.4</v>
      </c>
    </row>
    <row r="132" spans="1:10" s="7" customFormat="1" ht="65.25" customHeight="1" hidden="1">
      <c r="A132" s="8"/>
      <c r="B132" s="10" t="s">
        <v>119</v>
      </c>
      <c r="C132" s="89" t="s">
        <v>31</v>
      </c>
      <c r="D132" s="1" t="s">
        <v>44</v>
      </c>
      <c r="E132" s="1" t="s">
        <v>33</v>
      </c>
      <c r="F132" s="113" t="s">
        <v>244</v>
      </c>
      <c r="G132" s="1"/>
      <c r="H132" s="2">
        <f>SUM(H133+H137)</f>
        <v>3000</v>
      </c>
      <c r="I132" s="2">
        <f>SUM(I133+I137)</f>
        <v>0</v>
      </c>
      <c r="J132" s="2">
        <f>SUM(J133+J137)</f>
        <v>0</v>
      </c>
    </row>
    <row r="133" spans="1:10" s="7" customFormat="1" ht="110.25" customHeight="1" hidden="1">
      <c r="A133" s="8"/>
      <c r="B133" s="10" t="s">
        <v>133</v>
      </c>
      <c r="C133" s="89" t="s">
        <v>31</v>
      </c>
      <c r="D133" s="1" t="s">
        <v>44</v>
      </c>
      <c r="E133" s="1" t="s">
        <v>33</v>
      </c>
      <c r="F133" s="113" t="s">
        <v>259</v>
      </c>
      <c r="G133" s="1"/>
      <c r="H133" s="2">
        <f>SUM(H134)</f>
        <v>3000</v>
      </c>
      <c r="I133" s="2">
        <f>SUM(I134)</f>
        <v>0</v>
      </c>
      <c r="J133" s="2">
        <f>SUM(J134)</f>
        <v>0</v>
      </c>
    </row>
    <row r="134" spans="1:10" s="7" customFormat="1" ht="50.25" customHeight="1" hidden="1">
      <c r="A134" s="8"/>
      <c r="B134" s="9" t="s">
        <v>54</v>
      </c>
      <c r="C134" s="89" t="s">
        <v>31</v>
      </c>
      <c r="D134" s="1" t="s">
        <v>44</v>
      </c>
      <c r="E134" s="1" t="s">
        <v>33</v>
      </c>
      <c r="F134" s="113" t="s">
        <v>260</v>
      </c>
      <c r="G134" s="1"/>
      <c r="H134" s="2">
        <f>H135</f>
        <v>3000</v>
      </c>
      <c r="I134" s="2">
        <f>I135</f>
        <v>0</v>
      </c>
      <c r="J134" s="2">
        <f>J135</f>
        <v>0</v>
      </c>
    </row>
    <row r="135" spans="1:10" s="7" customFormat="1" ht="78.75" customHeight="1" hidden="1">
      <c r="A135" s="8"/>
      <c r="B135" s="9" t="s">
        <v>177</v>
      </c>
      <c r="C135" s="89" t="s">
        <v>31</v>
      </c>
      <c r="D135" s="1" t="s">
        <v>44</v>
      </c>
      <c r="E135" s="1" t="s">
        <v>33</v>
      </c>
      <c r="F135" s="113" t="s">
        <v>261</v>
      </c>
      <c r="G135" s="1"/>
      <c r="H135" s="2">
        <f>H136</f>
        <v>3000</v>
      </c>
      <c r="I135" s="2">
        <f>I136</f>
        <v>0</v>
      </c>
      <c r="J135" s="2">
        <f>J136</f>
        <v>0</v>
      </c>
    </row>
    <row r="136" spans="1:10" s="7" customFormat="1" ht="24.75" customHeight="1" hidden="1">
      <c r="A136" s="8"/>
      <c r="B136" s="9" t="s">
        <v>124</v>
      </c>
      <c r="C136" s="89" t="s">
        <v>31</v>
      </c>
      <c r="D136" s="1" t="s">
        <v>44</v>
      </c>
      <c r="E136" s="1" t="s">
        <v>33</v>
      </c>
      <c r="F136" s="113" t="s">
        <v>261</v>
      </c>
      <c r="G136" s="1" t="s">
        <v>106</v>
      </c>
      <c r="H136" s="2">
        <f>SUM('распр.б.а.14'!G136)</f>
        <v>3000</v>
      </c>
      <c r="I136" s="2">
        <f>SUM('распр.б.а.14'!H136)</f>
        <v>0</v>
      </c>
      <c r="J136" s="2">
        <f>SUM('распр.б.а.14'!I136)</f>
        <v>0</v>
      </c>
    </row>
    <row r="137" spans="1:10" s="7" customFormat="1" ht="143.25" customHeight="1" hidden="1">
      <c r="A137" s="8"/>
      <c r="B137" s="10" t="s">
        <v>134</v>
      </c>
      <c r="C137" s="89" t="s">
        <v>31</v>
      </c>
      <c r="D137" s="1" t="s">
        <v>44</v>
      </c>
      <c r="E137" s="1" t="s">
        <v>33</v>
      </c>
      <c r="F137" s="113" t="s">
        <v>249</v>
      </c>
      <c r="G137" s="1"/>
      <c r="H137" s="2">
        <f>SUM(H138+H140+H142+H144)</f>
        <v>0</v>
      </c>
      <c r="I137" s="2">
        <f>SUM(I138+I140+I142+I144)</f>
        <v>0</v>
      </c>
      <c r="J137" s="2">
        <f>SUM(J138+J140+J142+J144)</f>
        <v>0</v>
      </c>
    </row>
    <row r="138" spans="1:10" s="7" customFormat="1" ht="113.25" customHeight="1" hidden="1">
      <c r="A138" s="8"/>
      <c r="B138" s="80" t="s">
        <v>204</v>
      </c>
      <c r="C138" s="89" t="s">
        <v>31</v>
      </c>
      <c r="D138" s="1" t="s">
        <v>44</v>
      </c>
      <c r="E138" s="1" t="s">
        <v>33</v>
      </c>
      <c r="F138" s="113" t="s">
        <v>250</v>
      </c>
      <c r="G138" s="1"/>
      <c r="H138" s="2">
        <f>SUM(H139)</f>
        <v>0</v>
      </c>
      <c r="I138" s="2">
        <f>SUM(I139)</f>
        <v>0</v>
      </c>
      <c r="J138" s="2">
        <f>SUM(J139)</f>
        <v>0</v>
      </c>
    </row>
    <row r="139" spans="1:10" s="7" customFormat="1" ht="23.25" customHeight="1" hidden="1">
      <c r="A139" s="8"/>
      <c r="B139" s="9" t="s">
        <v>124</v>
      </c>
      <c r="C139" s="89" t="s">
        <v>31</v>
      </c>
      <c r="D139" s="1" t="s">
        <v>44</v>
      </c>
      <c r="E139" s="1" t="s">
        <v>33</v>
      </c>
      <c r="F139" s="113" t="s">
        <v>250</v>
      </c>
      <c r="G139" s="1" t="s">
        <v>106</v>
      </c>
      <c r="H139" s="2"/>
      <c r="I139" s="2"/>
      <c r="J139" s="2"/>
    </row>
    <row r="140" spans="1:10" s="7" customFormat="1" ht="124.5" customHeight="1" hidden="1">
      <c r="A140" s="8"/>
      <c r="B140" s="51" t="s">
        <v>174</v>
      </c>
      <c r="C140" s="89" t="s">
        <v>31</v>
      </c>
      <c r="D140" s="1" t="s">
        <v>44</v>
      </c>
      <c r="E140" s="1" t="s">
        <v>33</v>
      </c>
      <c r="F140" s="113" t="s">
        <v>251</v>
      </c>
      <c r="G140" s="1"/>
      <c r="H140" s="2">
        <f>PRODUCT(H141)</f>
        <v>0</v>
      </c>
      <c r="I140" s="2">
        <f>PRODUCT(I141)</f>
        <v>0</v>
      </c>
      <c r="J140" s="2">
        <f>PRODUCT(J141)</f>
        <v>0</v>
      </c>
    </row>
    <row r="141" spans="1:10" s="7" customFormat="1" ht="15.75" customHeight="1" hidden="1">
      <c r="A141" s="8"/>
      <c r="B141" s="9" t="s">
        <v>124</v>
      </c>
      <c r="C141" s="89" t="s">
        <v>31</v>
      </c>
      <c r="D141" s="1" t="s">
        <v>44</v>
      </c>
      <c r="E141" s="1" t="s">
        <v>33</v>
      </c>
      <c r="F141" s="113" t="s">
        <v>251</v>
      </c>
      <c r="G141" s="1" t="s">
        <v>106</v>
      </c>
      <c r="H141" s="2"/>
      <c r="I141" s="2"/>
      <c r="J141" s="2"/>
    </row>
    <row r="142" spans="1:10" s="7" customFormat="1" ht="125.25" customHeight="1" hidden="1">
      <c r="A142" s="8"/>
      <c r="B142" s="51" t="s">
        <v>173</v>
      </c>
      <c r="C142" s="89" t="s">
        <v>31</v>
      </c>
      <c r="D142" s="1" t="s">
        <v>44</v>
      </c>
      <c r="E142" s="1" t="s">
        <v>33</v>
      </c>
      <c r="F142" s="113" t="s">
        <v>252</v>
      </c>
      <c r="G142" s="1"/>
      <c r="H142" s="2">
        <f>PRODUCT(H143)</f>
        <v>0</v>
      </c>
      <c r="I142" s="2">
        <f>PRODUCT(I143)</f>
        <v>0</v>
      </c>
      <c r="J142" s="2">
        <f>PRODUCT(J143)</f>
        <v>0</v>
      </c>
    </row>
    <row r="143" spans="1:10" s="7" customFormat="1" ht="22.5" customHeight="1" hidden="1">
      <c r="A143" s="8"/>
      <c r="B143" s="9" t="s">
        <v>124</v>
      </c>
      <c r="C143" s="89" t="s">
        <v>31</v>
      </c>
      <c r="D143" s="1" t="s">
        <v>44</v>
      </c>
      <c r="E143" s="1" t="s">
        <v>33</v>
      </c>
      <c r="F143" s="113" t="s">
        <v>252</v>
      </c>
      <c r="G143" s="1" t="s">
        <v>106</v>
      </c>
      <c r="H143" s="2"/>
      <c r="I143" s="2"/>
      <c r="J143" s="2"/>
    </row>
    <row r="144" spans="1:10" s="7" customFormat="1" ht="55.5" customHeight="1" hidden="1">
      <c r="A144" s="8"/>
      <c r="B144" s="9" t="s">
        <v>54</v>
      </c>
      <c r="C144" s="89" t="s">
        <v>31</v>
      </c>
      <c r="D144" s="1" t="s">
        <v>44</v>
      </c>
      <c r="E144" s="1" t="s">
        <v>33</v>
      </c>
      <c r="F144" s="113" t="s">
        <v>266</v>
      </c>
      <c r="G144" s="1"/>
      <c r="H144" s="2">
        <f>SUM(H145+H147)</f>
        <v>0</v>
      </c>
      <c r="I144" s="2">
        <f>SUM(I145+I147)</f>
        <v>0</v>
      </c>
      <c r="J144" s="2">
        <f>SUM(J145+J147)</f>
        <v>0</v>
      </c>
    </row>
    <row r="145" spans="1:10" s="7" customFormat="1" ht="122.25" customHeight="1" hidden="1">
      <c r="A145" s="8"/>
      <c r="B145" s="23" t="s">
        <v>175</v>
      </c>
      <c r="C145" s="89" t="s">
        <v>31</v>
      </c>
      <c r="D145" s="1" t="s">
        <v>44</v>
      </c>
      <c r="E145" s="1" t="s">
        <v>33</v>
      </c>
      <c r="F145" s="113" t="s">
        <v>252</v>
      </c>
      <c r="G145" s="1"/>
      <c r="H145" s="2">
        <f>SUM(H146)</f>
        <v>0</v>
      </c>
      <c r="I145" s="2">
        <f>SUM(I146)</f>
        <v>0</v>
      </c>
      <c r="J145" s="2">
        <f>SUM(J146)</f>
        <v>0</v>
      </c>
    </row>
    <row r="146" spans="1:10" s="7" customFormat="1" ht="19.5" customHeight="1" hidden="1">
      <c r="A146" s="8"/>
      <c r="B146" s="9" t="s">
        <v>124</v>
      </c>
      <c r="C146" s="89" t="s">
        <v>31</v>
      </c>
      <c r="D146" s="1" t="s">
        <v>44</v>
      </c>
      <c r="E146" s="1" t="s">
        <v>33</v>
      </c>
      <c r="F146" s="113" t="s">
        <v>252</v>
      </c>
      <c r="G146" s="1" t="s">
        <v>106</v>
      </c>
      <c r="H146" s="2">
        <f>SUM('распр.б.а.14'!G146)</f>
        <v>0</v>
      </c>
      <c r="I146" s="2">
        <f>SUM('распр.б.а.14'!H146)</f>
        <v>0</v>
      </c>
      <c r="J146" s="2">
        <f>SUM('распр.б.а.14'!I146)</f>
        <v>0</v>
      </c>
    </row>
    <row r="147" spans="1:10" s="7" customFormat="1" ht="138" customHeight="1" hidden="1">
      <c r="A147" s="8"/>
      <c r="B147" s="23" t="s">
        <v>209</v>
      </c>
      <c r="C147" s="89" t="s">
        <v>31</v>
      </c>
      <c r="D147" s="1" t="s">
        <v>44</v>
      </c>
      <c r="E147" s="1" t="s">
        <v>33</v>
      </c>
      <c r="F147" s="113" t="s">
        <v>253</v>
      </c>
      <c r="G147" s="1"/>
      <c r="H147" s="2">
        <f>SUM(H148)</f>
        <v>0</v>
      </c>
      <c r="I147" s="2">
        <f>SUM(I148)</f>
        <v>0</v>
      </c>
      <c r="J147" s="2">
        <f>SUM(J148)</f>
        <v>0</v>
      </c>
    </row>
    <row r="148" spans="1:10" s="7" customFormat="1" ht="19.5" customHeight="1" hidden="1">
      <c r="A148" s="8"/>
      <c r="B148" s="9" t="s">
        <v>124</v>
      </c>
      <c r="C148" s="89" t="s">
        <v>31</v>
      </c>
      <c r="D148" s="1" t="s">
        <v>44</v>
      </c>
      <c r="E148" s="1" t="s">
        <v>33</v>
      </c>
      <c r="F148" s="113" t="s">
        <v>253</v>
      </c>
      <c r="G148" s="1" t="s">
        <v>106</v>
      </c>
      <c r="H148" s="2">
        <f>SUM('распр.б.а.14'!G148)</f>
        <v>0</v>
      </c>
      <c r="I148" s="2">
        <f>SUM('распр.б.а.14'!H148)</f>
        <v>0</v>
      </c>
      <c r="J148" s="2">
        <f>SUM('распр.б.а.14'!I148)</f>
        <v>0</v>
      </c>
    </row>
    <row r="149" spans="1:10" s="7" customFormat="1" ht="68.25" customHeight="1">
      <c r="A149" s="8"/>
      <c r="B149" s="10" t="s">
        <v>125</v>
      </c>
      <c r="C149" s="89" t="s">
        <v>31</v>
      </c>
      <c r="D149" s="1" t="s">
        <v>44</v>
      </c>
      <c r="E149" s="1" t="s">
        <v>33</v>
      </c>
      <c r="F149" s="113" t="s">
        <v>292</v>
      </c>
      <c r="G149" s="1"/>
      <c r="H149" s="2">
        <f>SUM(H150+H155)</f>
        <v>10474</v>
      </c>
      <c r="I149" s="2">
        <f>SUM(I150+I155)</f>
        <v>6484.8</v>
      </c>
      <c r="J149" s="2">
        <f>SUM(J150+J155)</f>
        <v>6497.4</v>
      </c>
    </row>
    <row r="150" spans="1:10" s="7" customFormat="1" ht="112.5" customHeight="1">
      <c r="A150" s="8"/>
      <c r="B150" s="10" t="s">
        <v>147</v>
      </c>
      <c r="C150" s="89" t="s">
        <v>31</v>
      </c>
      <c r="D150" s="1" t="s">
        <v>44</v>
      </c>
      <c r="E150" s="1" t="s">
        <v>33</v>
      </c>
      <c r="F150" s="113" t="s">
        <v>293</v>
      </c>
      <c r="G150" s="1"/>
      <c r="H150" s="2">
        <f>SUM(H151+H153)</f>
        <v>1600</v>
      </c>
      <c r="I150" s="2">
        <f>SUM(I151+I153)</f>
        <v>1600</v>
      </c>
      <c r="J150" s="2">
        <f>SUM(J151+J153)</f>
        <v>1600</v>
      </c>
    </row>
    <row r="151" spans="1:10" s="7" customFormat="1" ht="141.75" customHeight="1">
      <c r="A151" s="8"/>
      <c r="B151" s="9" t="s">
        <v>148</v>
      </c>
      <c r="C151" s="89" t="s">
        <v>31</v>
      </c>
      <c r="D151" s="1" t="s">
        <v>44</v>
      </c>
      <c r="E151" s="1" t="s">
        <v>33</v>
      </c>
      <c r="F151" s="113" t="s">
        <v>294</v>
      </c>
      <c r="G151" s="1"/>
      <c r="H151" s="2">
        <f>SUM(H152)</f>
        <v>800</v>
      </c>
      <c r="I151" s="2">
        <f>SUM(I152)</f>
        <v>800</v>
      </c>
      <c r="J151" s="2">
        <f>SUM(J152)</f>
        <v>800</v>
      </c>
    </row>
    <row r="152" spans="1:10" s="7" customFormat="1" ht="38.25" customHeight="1">
      <c r="A152" s="8"/>
      <c r="B152" s="9" t="s">
        <v>94</v>
      </c>
      <c r="C152" s="89" t="s">
        <v>31</v>
      </c>
      <c r="D152" s="1" t="s">
        <v>44</v>
      </c>
      <c r="E152" s="1" t="s">
        <v>33</v>
      </c>
      <c r="F152" s="113" t="s">
        <v>294</v>
      </c>
      <c r="G152" s="1" t="s">
        <v>95</v>
      </c>
      <c r="H152" s="2">
        <f>SUM('распр.б.а.14'!G152)</f>
        <v>800</v>
      </c>
      <c r="I152" s="2">
        <f>SUM('распр.б.а.14'!H152)</f>
        <v>800</v>
      </c>
      <c r="J152" s="2">
        <f>SUM('распр.б.а.14'!I152)</f>
        <v>800</v>
      </c>
    </row>
    <row r="153" spans="1:10" s="7" customFormat="1" ht="139.5" customHeight="1">
      <c r="A153" s="8"/>
      <c r="B153" s="9" t="s">
        <v>364</v>
      </c>
      <c r="C153" s="89" t="s">
        <v>31</v>
      </c>
      <c r="D153" s="1" t="s">
        <v>44</v>
      </c>
      <c r="E153" s="1" t="s">
        <v>33</v>
      </c>
      <c r="F153" s="113" t="s">
        <v>365</v>
      </c>
      <c r="G153" s="1"/>
      <c r="H153" s="2">
        <f>SUM(H154)</f>
        <v>800</v>
      </c>
      <c r="I153" s="2">
        <f>SUM(I154)</f>
        <v>800</v>
      </c>
      <c r="J153" s="2">
        <f>SUM(J154)</f>
        <v>800</v>
      </c>
    </row>
    <row r="154" spans="1:10" s="7" customFormat="1" ht="38.25" customHeight="1">
      <c r="A154" s="8"/>
      <c r="B154" s="9" t="s">
        <v>94</v>
      </c>
      <c r="C154" s="89" t="s">
        <v>31</v>
      </c>
      <c r="D154" s="1" t="s">
        <v>44</v>
      </c>
      <c r="E154" s="1" t="s">
        <v>33</v>
      </c>
      <c r="F154" s="113" t="s">
        <v>365</v>
      </c>
      <c r="G154" s="1" t="s">
        <v>95</v>
      </c>
      <c r="H154" s="2">
        <f>SUM('распр.б.а.14'!G154)</f>
        <v>800</v>
      </c>
      <c r="I154" s="2">
        <f>SUM('распр.б.а.14'!H154)</f>
        <v>800</v>
      </c>
      <c r="J154" s="2">
        <f>SUM('распр.б.а.14'!I154)</f>
        <v>800</v>
      </c>
    </row>
    <row r="155" spans="1:10" s="7" customFormat="1" ht="96" customHeight="1">
      <c r="A155" s="8"/>
      <c r="B155" s="10" t="s">
        <v>149</v>
      </c>
      <c r="C155" s="89" t="s">
        <v>31</v>
      </c>
      <c r="D155" s="1" t="s">
        <v>44</v>
      </c>
      <c r="E155" s="1" t="s">
        <v>33</v>
      </c>
      <c r="F155" s="113" t="s">
        <v>296</v>
      </c>
      <c r="G155" s="1"/>
      <c r="H155" s="2">
        <f>SUM(H156+H158+H160)</f>
        <v>8874</v>
      </c>
      <c r="I155" s="2">
        <f>SUM(I156+I158+I160)</f>
        <v>4884.8</v>
      </c>
      <c r="J155" s="2">
        <f>SUM(J156+J158+J160)</f>
        <v>4897.4</v>
      </c>
    </row>
    <row r="156" spans="1:10" s="7" customFormat="1" ht="85.5" customHeight="1">
      <c r="A156" s="8"/>
      <c r="B156" s="10" t="s">
        <v>182</v>
      </c>
      <c r="C156" s="89" t="s">
        <v>31</v>
      </c>
      <c r="D156" s="1" t="s">
        <v>44</v>
      </c>
      <c r="E156" s="1" t="s">
        <v>33</v>
      </c>
      <c r="F156" s="113" t="s">
        <v>297</v>
      </c>
      <c r="G156" s="1"/>
      <c r="H156" s="2">
        <f>SUM(H157)</f>
        <v>774</v>
      </c>
      <c r="I156" s="2">
        <f>SUM(I157)</f>
        <v>784.8</v>
      </c>
      <c r="J156" s="2">
        <f>SUM(J157)</f>
        <v>797.4</v>
      </c>
    </row>
    <row r="157" spans="1:10" s="7" customFormat="1" ht="36.75" customHeight="1">
      <c r="A157" s="8"/>
      <c r="B157" s="9" t="s">
        <v>94</v>
      </c>
      <c r="C157" s="89" t="s">
        <v>31</v>
      </c>
      <c r="D157" s="1" t="s">
        <v>44</v>
      </c>
      <c r="E157" s="1" t="s">
        <v>33</v>
      </c>
      <c r="F157" s="113" t="s">
        <v>297</v>
      </c>
      <c r="G157" s="1" t="s">
        <v>95</v>
      </c>
      <c r="H157" s="2">
        <f>SUM('распр.б.а.14'!G157)</f>
        <v>774</v>
      </c>
      <c r="I157" s="2">
        <f>SUM('распр.б.а.14'!H157)</f>
        <v>784.8</v>
      </c>
      <c r="J157" s="2">
        <f>SUM('распр.б.а.14'!I157)</f>
        <v>797.4</v>
      </c>
    </row>
    <row r="158" spans="1:10" s="7" customFormat="1" ht="69" customHeight="1">
      <c r="A158" s="8"/>
      <c r="B158" s="9" t="s">
        <v>183</v>
      </c>
      <c r="C158" s="89" t="s">
        <v>31</v>
      </c>
      <c r="D158" s="1" t="s">
        <v>44</v>
      </c>
      <c r="E158" s="1" t="s">
        <v>33</v>
      </c>
      <c r="F158" s="113" t="s">
        <v>298</v>
      </c>
      <c r="G158" s="1"/>
      <c r="H158" s="2">
        <f>SUM(H159)</f>
        <v>1100</v>
      </c>
      <c r="I158" s="2">
        <f>SUM(I159)</f>
        <v>1100</v>
      </c>
      <c r="J158" s="2">
        <f>SUM(J159)</f>
        <v>1100</v>
      </c>
    </row>
    <row r="159" spans="1:10" s="7" customFormat="1" ht="38.25" customHeight="1">
      <c r="A159" s="8"/>
      <c r="B159" s="9" t="s">
        <v>94</v>
      </c>
      <c r="C159" s="89" t="s">
        <v>31</v>
      </c>
      <c r="D159" s="1" t="s">
        <v>44</v>
      </c>
      <c r="E159" s="1" t="s">
        <v>33</v>
      </c>
      <c r="F159" s="113" t="s">
        <v>298</v>
      </c>
      <c r="G159" s="1" t="s">
        <v>95</v>
      </c>
      <c r="H159" s="2">
        <f>SUM('распр.б.а.14'!G159)</f>
        <v>1100</v>
      </c>
      <c r="I159" s="2">
        <f>SUM('распр.б.а.14'!H159)</f>
        <v>1100</v>
      </c>
      <c r="J159" s="2">
        <f>SUM('распр.б.а.14'!I159)</f>
        <v>1100</v>
      </c>
    </row>
    <row r="160" spans="1:10" s="7" customFormat="1" ht="81" customHeight="1">
      <c r="A160" s="8"/>
      <c r="B160" s="9" t="s">
        <v>184</v>
      </c>
      <c r="C160" s="89" t="s">
        <v>31</v>
      </c>
      <c r="D160" s="1" t="s">
        <v>44</v>
      </c>
      <c r="E160" s="1" t="s">
        <v>33</v>
      </c>
      <c r="F160" s="113" t="s">
        <v>299</v>
      </c>
      <c r="G160" s="1"/>
      <c r="H160" s="2">
        <f>SUM(H161)</f>
        <v>7000</v>
      </c>
      <c r="I160" s="2">
        <f>SUM(I161)</f>
        <v>3000</v>
      </c>
      <c r="J160" s="2">
        <f>SUM(J161)</f>
        <v>3000</v>
      </c>
    </row>
    <row r="161" spans="1:10" s="7" customFormat="1" ht="49.5" customHeight="1">
      <c r="A161" s="8"/>
      <c r="B161" s="9" t="s">
        <v>81</v>
      </c>
      <c r="C161" s="89" t="s">
        <v>31</v>
      </c>
      <c r="D161" s="1" t="s">
        <v>44</v>
      </c>
      <c r="E161" s="1" t="s">
        <v>33</v>
      </c>
      <c r="F161" s="113" t="s">
        <v>299</v>
      </c>
      <c r="G161" s="1" t="s">
        <v>58</v>
      </c>
      <c r="H161" s="2">
        <f>SUM('распр.б.а.14'!G161)</f>
        <v>7000</v>
      </c>
      <c r="I161" s="2">
        <f>SUM('распр.б.а.14'!H161)</f>
        <v>3000</v>
      </c>
      <c r="J161" s="2">
        <f>SUM('распр.б.а.14'!I161)</f>
        <v>3000</v>
      </c>
    </row>
    <row r="162" spans="1:10" s="7" customFormat="1" ht="19.5" customHeight="1">
      <c r="A162" s="8"/>
      <c r="B162" s="41" t="s">
        <v>12</v>
      </c>
      <c r="C162" s="88" t="s">
        <v>31</v>
      </c>
      <c r="D162" s="4" t="s">
        <v>44</v>
      </c>
      <c r="E162" s="4" t="s">
        <v>38</v>
      </c>
      <c r="F162" s="112"/>
      <c r="G162" s="4"/>
      <c r="H162" s="3">
        <f>SUM(H163+H172)</f>
        <v>4200</v>
      </c>
      <c r="I162" s="3">
        <f>SUM(I163+I172)</f>
        <v>1202.8</v>
      </c>
      <c r="J162" s="3">
        <f>SUM(J163+J172)</f>
        <v>1206</v>
      </c>
    </row>
    <row r="163" spans="1:10" s="7" customFormat="1" ht="63.75" customHeight="1">
      <c r="A163" s="8"/>
      <c r="B163" s="10" t="s">
        <v>105</v>
      </c>
      <c r="C163" s="89" t="s">
        <v>31</v>
      </c>
      <c r="D163" s="1" t="s">
        <v>44</v>
      </c>
      <c r="E163" s="1" t="s">
        <v>38</v>
      </c>
      <c r="F163" s="113" t="s">
        <v>329</v>
      </c>
      <c r="G163" s="1"/>
      <c r="H163" s="2">
        <f>SUM(H164)</f>
        <v>4200</v>
      </c>
      <c r="I163" s="2">
        <f>SUM(I164)</f>
        <v>1202.8</v>
      </c>
      <c r="J163" s="2">
        <f>SUM(J164)</f>
        <v>1206</v>
      </c>
    </row>
    <row r="164" spans="1:10" s="7" customFormat="1" ht="99" customHeight="1">
      <c r="A164" s="8"/>
      <c r="B164" s="24" t="s">
        <v>171</v>
      </c>
      <c r="C164" s="89" t="s">
        <v>31</v>
      </c>
      <c r="D164" s="1" t="s">
        <v>44</v>
      </c>
      <c r="E164" s="1" t="s">
        <v>38</v>
      </c>
      <c r="F164" s="113" t="s">
        <v>330</v>
      </c>
      <c r="G164" s="1"/>
      <c r="H164" s="2">
        <f>SUM(H165+H167+H169)</f>
        <v>4200</v>
      </c>
      <c r="I164" s="2">
        <f>SUM(I165+I167+I169)</f>
        <v>1202.8</v>
      </c>
      <c r="J164" s="2">
        <f>SUM(J165+J167+J169)</f>
        <v>1206</v>
      </c>
    </row>
    <row r="165" spans="1:10" s="7" customFormat="1" ht="110.25" customHeight="1">
      <c r="A165" s="8"/>
      <c r="B165" s="60" t="s">
        <v>195</v>
      </c>
      <c r="C165" s="89" t="s">
        <v>31</v>
      </c>
      <c r="D165" s="1" t="s">
        <v>44</v>
      </c>
      <c r="E165" s="1" t="s">
        <v>38</v>
      </c>
      <c r="F165" s="113" t="s">
        <v>331</v>
      </c>
      <c r="G165" s="1"/>
      <c r="H165" s="2">
        <f>SUM(H166)</f>
        <v>4000</v>
      </c>
      <c r="I165" s="2">
        <f>SUM(I166)</f>
        <v>1000</v>
      </c>
      <c r="J165" s="2">
        <f>SUM(J166)</f>
        <v>1000</v>
      </c>
    </row>
    <row r="166" spans="1:10" s="7" customFormat="1" ht="21.75" customHeight="1">
      <c r="A166" s="8"/>
      <c r="B166" s="9" t="s">
        <v>18</v>
      </c>
      <c r="C166" s="89" t="s">
        <v>31</v>
      </c>
      <c r="D166" s="1" t="s">
        <v>44</v>
      </c>
      <c r="E166" s="1" t="s">
        <v>38</v>
      </c>
      <c r="F166" s="113" t="s">
        <v>331</v>
      </c>
      <c r="G166" s="1" t="s">
        <v>106</v>
      </c>
      <c r="H166" s="2">
        <f>SUM('распр.б.а.14'!G166)</f>
        <v>4000</v>
      </c>
      <c r="I166" s="2">
        <f>SUM('распр.б.а.14'!H166)</f>
        <v>1000</v>
      </c>
      <c r="J166" s="2">
        <f>SUM('распр.б.а.14'!I166)</f>
        <v>1000</v>
      </c>
    </row>
    <row r="167" spans="1:10" s="7" customFormat="1" ht="81.75" customHeight="1">
      <c r="A167" s="8"/>
      <c r="B167" s="10" t="s">
        <v>160</v>
      </c>
      <c r="C167" s="89" t="s">
        <v>31</v>
      </c>
      <c r="D167" s="1" t="s">
        <v>44</v>
      </c>
      <c r="E167" s="1" t="s">
        <v>38</v>
      </c>
      <c r="F167" s="113" t="s">
        <v>332</v>
      </c>
      <c r="G167" s="1"/>
      <c r="H167" s="2">
        <f>SUM(H168)</f>
        <v>200</v>
      </c>
      <c r="I167" s="2">
        <f>SUM(I168)</f>
        <v>202.8</v>
      </c>
      <c r="J167" s="2">
        <f>SUM(J168)</f>
        <v>206</v>
      </c>
    </row>
    <row r="168" spans="1:10" s="7" customFormat="1" ht="40.5" customHeight="1">
      <c r="A168" s="8"/>
      <c r="B168" s="9" t="s">
        <v>94</v>
      </c>
      <c r="C168" s="89" t="s">
        <v>31</v>
      </c>
      <c r="D168" s="1" t="s">
        <v>44</v>
      </c>
      <c r="E168" s="1" t="s">
        <v>38</v>
      </c>
      <c r="F168" s="113" t="s">
        <v>332</v>
      </c>
      <c r="G168" s="1" t="s">
        <v>95</v>
      </c>
      <c r="H168" s="2">
        <f>SUM('распр.б.а.14'!G168)</f>
        <v>200</v>
      </c>
      <c r="I168" s="2">
        <f>SUM('распр.б.а.14'!H168)</f>
        <v>202.8</v>
      </c>
      <c r="J168" s="2">
        <f>SUM('распр.б.а.14'!I168)</f>
        <v>206</v>
      </c>
    </row>
    <row r="169" spans="1:10" s="7" customFormat="1" ht="33.75" customHeight="1" hidden="1">
      <c r="A169" s="8"/>
      <c r="B169" s="9" t="s">
        <v>56</v>
      </c>
      <c r="C169" s="89" t="s">
        <v>31</v>
      </c>
      <c r="D169" s="1" t="s">
        <v>44</v>
      </c>
      <c r="E169" s="1" t="s">
        <v>38</v>
      </c>
      <c r="F169" s="113" t="s">
        <v>353</v>
      </c>
      <c r="G169" s="1"/>
      <c r="H169" s="2">
        <f>SUM(H170)</f>
        <v>0</v>
      </c>
      <c r="I169" s="2">
        <f>SUM(I170)</f>
        <v>0</v>
      </c>
      <c r="J169" s="2">
        <f>SUM(J170)</f>
        <v>0</v>
      </c>
    </row>
    <row r="170" spans="1:10" s="7" customFormat="1" ht="31.5" customHeight="1" hidden="1">
      <c r="A170" s="8"/>
      <c r="B170" s="9" t="s">
        <v>57</v>
      </c>
      <c r="C170" s="89" t="s">
        <v>31</v>
      </c>
      <c r="D170" s="1" t="s">
        <v>44</v>
      </c>
      <c r="E170" s="1" t="s">
        <v>38</v>
      </c>
      <c r="F170" s="113" t="s">
        <v>354</v>
      </c>
      <c r="G170" s="1"/>
      <c r="H170" s="2">
        <f>SUM(H171)</f>
        <v>0</v>
      </c>
      <c r="I170" s="2">
        <f>SUM(I171)</f>
        <v>0</v>
      </c>
      <c r="J170" s="2">
        <f>SUM(J171)</f>
        <v>0</v>
      </c>
    </row>
    <row r="171" spans="1:10" s="7" customFormat="1" ht="43.5" customHeight="1" hidden="1">
      <c r="A171" s="8"/>
      <c r="B171" s="9" t="s">
        <v>94</v>
      </c>
      <c r="C171" s="89" t="s">
        <v>31</v>
      </c>
      <c r="D171" s="1" t="s">
        <v>44</v>
      </c>
      <c r="E171" s="1" t="s">
        <v>38</v>
      </c>
      <c r="F171" s="113" t="s">
        <v>354</v>
      </c>
      <c r="G171" s="1" t="s">
        <v>95</v>
      </c>
      <c r="H171" s="2"/>
      <c r="I171" s="2"/>
      <c r="J171" s="2"/>
    </row>
    <row r="172" spans="1:10" s="7" customFormat="1" ht="41.25" customHeight="1" hidden="1">
      <c r="A172" s="8"/>
      <c r="B172" s="9" t="s">
        <v>91</v>
      </c>
      <c r="C172" s="89" t="s">
        <v>31</v>
      </c>
      <c r="D172" s="1" t="s">
        <v>44</v>
      </c>
      <c r="E172" s="1" t="s">
        <v>38</v>
      </c>
      <c r="F172" s="113" t="s">
        <v>336</v>
      </c>
      <c r="G172" s="71"/>
      <c r="H172" s="2">
        <f>SUM(H173)</f>
        <v>0</v>
      </c>
      <c r="I172" s="2">
        <f>SUM(I173)</f>
        <v>0</v>
      </c>
      <c r="J172" s="2">
        <f>SUM(J173)</f>
        <v>0</v>
      </c>
    </row>
    <row r="173" spans="1:10" s="7" customFormat="1" ht="45.75" customHeight="1" hidden="1">
      <c r="A173" s="8"/>
      <c r="B173" s="9" t="s">
        <v>102</v>
      </c>
      <c r="C173" s="89" t="s">
        <v>31</v>
      </c>
      <c r="D173" s="1" t="s">
        <v>44</v>
      </c>
      <c r="E173" s="1" t="s">
        <v>38</v>
      </c>
      <c r="F173" s="113" t="s">
        <v>337</v>
      </c>
      <c r="G173" s="1"/>
      <c r="H173" s="2">
        <f>SUM(H174)</f>
        <v>0</v>
      </c>
      <c r="I173" s="2">
        <f>SUM(I174)</f>
        <v>0</v>
      </c>
      <c r="J173" s="2">
        <f>SUM(J174)</f>
        <v>0</v>
      </c>
    </row>
    <row r="174" spans="1:10" s="7" customFormat="1" ht="30" customHeight="1" hidden="1">
      <c r="A174" s="8"/>
      <c r="B174" s="10" t="s">
        <v>98</v>
      </c>
      <c r="C174" s="89" t="s">
        <v>31</v>
      </c>
      <c r="D174" s="1" t="s">
        <v>44</v>
      </c>
      <c r="E174" s="1" t="s">
        <v>38</v>
      </c>
      <c r="F174" s="113" t="s">
        <v>342</v>
      </c>
      <c r="G174" s="1"/>
      <c r="H174" s="2">
        <f>SUM(H175+H176)</f>
        <v>0</v>
      </c>
      <c r="I174" s="2">
        <f>SUM(I175+I176)</f>
        <v>0</v>
      </c>
      <c r="J174" s="2">
        <f>SUM(J175+J176)</f>
        <v>0</v>
      </c>
    </row>
    <row r="175" spans="1:10" s="7" customFormat="1" ht="30" customHeight="1" hidden="1">
      <c r="A175" s="8"/>
      <c r="B175" s="9" t="s">
        <v>94</v>
      </c>
      <c r="C175" s="89" t="s">
        <v>31</v>
      </c>
      <c r="D175" s="1" t="s">
        <v>44</v>
      </c>
      <c r="E175" s="1" t="s">
        <v>38</v>
      </c>
      <c r="F175" s="113" t="s">
        <v>342</v>
      </c>
      <c r="G175" s="1" t="s">
        <v>95</v>
      </c>
      <c r="H175" s="2">
        <f>SUM('распр.б.а.14'!G176)</f>
        <v>0</v>
      </c>
      <c r="I175" s="2">
        <f>SUM('распр.б.а.14'!H176)</f>
        <v>0</v>
      </c>
      <c r="J175" s="2">
        <f>SUM('распр.б.а.14'!I176)</f>
        <v>0</v>
      </c>
    </row>
    <row r="176" spans="1:10" s="7" customFormat="1" ht="48.75" customHeight="1" hidden="1">
      <c r="A176" s="8"/>
      <c r="B176" s="9" t="s">
        <v>81</v>
      </c>
      <c r="C176" s="89" t="s">
        <v>31</v>
      </c>
      <c r="D176" s="1" t="s">
        <v>44</v>
      </c>
      <c r="E176" s="1" t="s">
        <v>38</v>
      </c>
      <c r="F176" s="113" t="s">
        <v>342</v>
      </c>
      <c r="G176" s="1" t="s">
        <v>58</v>
      </c>
      <c r="H176" s="2">
        <f>SUM('распр.б.а.14'!G176)</f>
        <v>0</v>
      </c>
      <c r="I176" s="2">
        <f>SUM('распр.б.а.14'!H176)</f>
        <v>0</v>
      </c>
      <c r="J176" s="2">
        <f>SUM('распр.б.а.14'!I176)</f>
        <v>0</v>
      </c>
    </row>
    <row r="177" spans="1:10" s="7" customFormat="1" ht="19.5" customHeight="1">
      <c r="A177" s="8"/>
      <c r="B177" s="41" t="s">
        <v>73</v>
      </c>
      <c r="C177" s="88" t="s">
        <v>31</v>
      </c>
      <c r="D177" s="4" t="s">
        <v>44</v>
      </c>
      <c r="E177" s="4" t="s">
        <v>35</v>
      </c>
      <c r="F177" s="113"/>
      <c r="G177" s="1"/>
      <c r="H177" s="3">
        <f>SUM(H178+H191+H223)</f>
        <v>17144</v>
      </c>
      <c r="I177" s="3">
        <f>SUM(I178+I191+I223)</f>
        <v>14549.999999999998</v>
      </c>
      <c r="J177" s="3">
        <f>SUM(J178+J191+J223)</f>
        <v>14781.4</v>
      </c>
    </row>
    <row r="178" spans="1:10" ht="70.5" customHeight="1">
      <c r="A178" s="6"/>
      <c r="B178" s="10" t="s">
        <v>103</v>
      </c>
      <c r="C178" s="89" t="s">
        <v>31</v>
      </c>
      <c r="D178" s="1" t="s">
        <v>44</v>
      </c>
      <c r="E178" s="1" t="s">
        <v>35</v>
      </c>
      <c r="F178" s="113" t="s">
        <v>279</v>
      </c>
      <c r="G178" s="1"/>
      <c r="H178" s="2">
        <f>SUM(H179+H185)</f>
        <v>80</v>
      </c>
      <c r="I178" s="2">
        <f>SUM(I179+I185)</f>
        <v>80</v>
      </c>
      <c r="J178" s="2">
        <f>SUM(J179+J185)</f>
        <v>80</v>
      </c>
    </row>
    <row r="179" spans="1:10" ht="35.25" customHeight="1">
      <c r="A179" s="6"/>
      <c r="B179" s="9" t="s">
        <v>205</v>
      </c>
      <c r="C179" s="89" t="s">
        <v>31</v>
      </c>
      <c r="D179" s="1" t="s">
        <v>44</v>
      </c>
      <c r="E179" s="1" t="s">
        <v>35</v>
      </c>
      <c r="F179" s="113" t="s">
        <v>284</v>
      </c>
      <c r="G179" s="1"/>
      <c r="H179" s="2">
        <f>SUM(H180+H182)</f>
        <v>50</v>
      </c>
      <c r="I179" s="2">
        <f>SUM(I180+I182)</f>
        <v>50</v>
      </c>
      <c r="J179" s="2">
        <f>SUM(J180+J182)</f>
        <v>50</v>
      </c>
    </row>
    <row r="180" spans="1:10" ht="126.75" customHeight="1" hidden="1">
      <c r="A180" s="6"/>
      <c r="B180" s="23" t="s">
        <v>210</v>
      </c>
      <c r="C180" s="89" t="s">
        <v>31</v>
      </c>
      <c r="D180" s="1" t="s">
        <v>44</v>
      </c>
      <c r="E180" s="1" t="s">
        <v>35</v>
      </c>
      <c r="F180" s="113" t="s">
        <v>285</v>
      </c>
      <c r="G180" s="1"/>
      <c r="H180" s="2">
        <f>SUM(H181)</f>
        <v>0</v>
      </c>
      <c r="I180" s="2">
        <f>SUM(I181)</f>
        <v>0</v>
      </c>
      <c r="J180" s="2">
        <f>SUM(J181)</f>
        <v>0</v>
      </c>
    </row>
    <row r="181" spans="1:10" ht="35.25" customHeight="1" hidden="1">
      <c r="A181" s="6"/>
      <c r="B181" s="9" t="s">
        <v>94</v>
      </c>
      <c r="C181" s="89" t="s">
        <v>31</v>
      </c>
      <c r="D181" s="1" t="s">
        <v>44</v>
      </c>
      <c r="E181" s="1" t="s">
        <v>35</v>
      </c>
      <c r="F181" s="113" t="s">
        <v>285</v>
      </c>
      <c r="G181" s="1" t="s">
        <v>95</v>
      </c>
      <c r="H181" s="2">
        <f>SUM('распр.б.а.14'!G181)</f>
        <v>0</v>
      </c>
      <c r="I181" s="2">
        <f>SUM('распр.б.а.14'!H181)</f>
        <v>0</v>
      </c>
      <c r="J181" s="2">
        <f>SUM('распр.б.а.14'!I181)</f>
        <v>0</v>
      </c>
    </row>
    <row r="182" spans="1:10" ht="57.75" customHeight="1">
      <c r="A182" s="6"/>
      <c r="B182" s="9" t="s">
        <v>54</v>
      </c>
      <c r="C182" s="89" t="s">
        <v>31</v>
      </c>
      <c r="D182" s="1" t="s">
        <v>44</v>
      </c>
      <c r="E182" s="1" t="s">
        <v>35</v>
      </c>
      <c r="F182" s="113" t="s">
        <v>286</v>
      </c>
      <c r="G182" s="1"/>
      <c r="H182" s="2">
        <f>SUM(H183)</f>
        <v>50</v>
      </c>
      <c r="I182" s="2">
        <f>SUM(I183)</f>
        <v>50</v>
      </c>
      <c r="J182" s="2">
        <f>SUM(J183)</f>
        <v>50</v>
      </c>
    </row>
    <row r="183" spans="1:10" ht="114.75" customHeight="1">
      <c r="A183" s="6"/>
      <c r="B183" s="23" t="s">
        <v>85</v>
      </c>
      <c r="C183" s="89" t="s">
        <v>31</v>
      </c>
      <c r="D183" s="1" t="s">
        <v>44</v>
      </c>
      <c r="E183" s="1" t="s">
        <v>35</v>
      </c>
      <c r="F183" s="113" t="s">
        <v>287</v>
      </c>
      <c r="G183" s="1"/>
      <c r="H183" s="2">
        <f>SUM(H184)</f>
        <v>50</v>
      </c>
      <c r="I183" s="2">
        <f>SUM(I184)</f>
        <v>50</v>
      </c>
      <c r="J183" s="2">
        <f>SUM(J184)</f>
        <v>50</v>
      </c>
    </row>
    <row r="184" spans="1:10" ht="35.25" customHeight="1">
      <c r="A184" s="6"/>
      <c r="B184" s="9" t="s">
        <v>94</v>
      </c>
      <c r="C184" s="89" t="s">
        <v>31</v>
      </c>
      <c r="D184" s="1" t="s">
        <v>44</v>
      </c>
      <c r="E184" s="1" t="s">
        <v>35</v>
      </c>
      <c r="F184" s="113" t="s">
        <v>287</v>
      </c>
      <c r="G184" s="1" t="s">
        <v>95</v>
      </c>
      <c r="H184" s="2">
        <f>SUM('распр.б.а.14'!G184)</f>
        <v>50</v>
      </c>
      <c r="I184" s="2">
        <f>SUM('распр.б.а.14'!H184)</f>
        <v>50</v>
      </c>
      <c r="J184" s="2">
        <f>SUM('распр.б.а.14'!I184)</f>
        <v>50</v>
      </c>
    </row>
    <row r="185" spans="1:10" ht="35.25" customHeight="1">
      <c r="A185" s="6"/>
      <c r="B185" s="9" t="s">
        <v>207</v>
      </c>
      <c r="C185" s="89" t="s">
        <v>31</v>
      </c>
      <c r="D185" s="1" t="s">
        <v>44</v>
      </c>
      <c r="E185" s="1" t="s">
        <v>35</v>
      </c>
      <c r="F185" s="113" t="s">
        <v>288</v>
      </c>
      <c r="G185" s="1"/>
      <c r="H185" s="2">
        <f>SUM(H186+H188)</f>
        <v>30</v>
      </c>
      <c r="I185" s="2">
        <f>SUM(I186+I188)</f>
        <v>30</v>
      </c>
      <c r="J185" s="2">
        <f>SUM(J186+J188)</f>
        <v>30</v>
      </c>
    </row>
    <row r="186" spans="1:10" ht="139.5" customHeight="1" hidden="1">
      <c r="A186" s="6"/>
      <c r="B186" s="23" t="s">
        <v>211</v>
      </c>
      <c r="C186" s="89" t="s">
        <v>31</v>
      </c>
      <c r="D186" s="1" t="s">
        <v>44</v>
      </c>
      <c r="E186" s="1" t="s">
        <v>35</v>
      </c>
      <c r="F186" s="113" t="s">
        <v>289</v>
      </c>
      <c r="G186" s="1"/>
      <c r="H186" s="2">
        <f>SUM(H187)</f>
        <v>0</v>
      </c>
      <c r="I186" s="2">
        <f>SUM(I187)</f>
        <v>0</v>
      </c>
      <c r="J186" s="2">
        <f>SUM(J187)</f>
        <v>0</v>
      </c>
    </row>
    <row r="187" spans="1:10" ht="35.25" customHeight="1" hidden="1">
      <c r="A187" s="6"/>
      <c r="B187" s="9" t="s">
        <v>94</v>
      </c>
      <c r="C187" s="89" t="s">
        <v>31</v>
      </c>
      <c r="D187" s="1" t="s">
        <v>44</v>
      </c>
      <c r="E187" s="1" t="s">
        <v>35</v>
      </c>
      <c r="F187" s="113" t="s">
        <v>289</v>
      </c>
      <c r="G187" s="1" t="s">
        <v>95</v>
      </c>
      <c r="H187" s="2">
        <f>SUM('распр.б.а.14'!G187)</f>
        <v>0</v>
      </c>
      <c r="I187" s="2">
        <f>SUM('распр.б.а.14'!H187)</f>
        <v>0</v>
      </c>
      <c r="J187" s="2">
        <f>SUM('распр.б.а.14'!I187)</f>
        <v>0</v>
      </c>
    </row>
    <row r="188" spans="1:10" ht="54.75" customHeight="1">
      <c r="A188" s="6"/>
      <c r="B188" s="9" t="s">
        <v>54</v>
      </c>
      <c r="C188" s="89" t="s">
        <v>31</v>
      </c>
      <c r="D188" s="1" t="s">
        <v>44</v>
      </c>
      <c r="E188" s="1" t="s">
        <v>35</v>
      </c>
      <c r="F188" s="113" t="s">
        <v>290</v>
      </c>
      <c r="G188" s="1"/>
      <c r="H188" s="2">
        <f>SUM(H189)</f>
        <v>30</v>
      </c>
      <c r="I188" s="2">
        <f>SUM(I189)</f>
        <v>30</v>
      </c>
      <c r="J188" s="2">
        <f>SUM(J189)</f>
        <v>30</v>
      </c>
    </row>
    <row r="189" spans="1:10" ht="108.75" customHeight="1">
      <c r="A189" s="6"/>
      <c r="B189" s="23" t="s">
        <v>85</v>
      </c>
      <c r="C189" s="89" t="s">
        <v>31</v>
      </c>
      <c r="D189" s="1" t="s">
        <v>44</v>
      </c>
      <c r="E189" s="1" t="s">
        <v>35</v>
      </c>
      <c r="F189" s="113" t="s">
        <v>291</v>
      </c>
      <c r="G189" s="1"/>
      <c r="H189" s="2">
        <f>SUM(H190)</f>
        <v>30</v>
      </c>
      <c r="I189" s="2">
        <f>SUM(I190)</f>
        <v>30</v>
      </c>
      <c r="J189" s="2">
        <f>SUM(J190)</f>
        <v>30</v>
      </c>
    </row>
    <row r="190" spans="1:10" ht="35.25" customHeight="1">
      <c r="A190" s="6"/>
      <c r="B190" s="9" t="s">
        <v>94</v>
      </c>
      <c r="C190" s="89" t="s">
        <v>31</v>
      </c>
      <c r="D190" s="1" t="s">
        <v>44</v>
      </c>
      <c r="E190" s="1" t="s">
        <v>35</v>
      </c>
      <c r="F190" s="113" t="s">
        <v>291</v>
      </c>
      <c r="G190" s="1" t="s">
        <v>95</v>
      </c>
      <c r="H190" s="2">
        <f>SUM('распр.б.а.14'!G190)</f>
        <v>30</v>
      </c>
      <c r="I190" s="2">
        <f>SUM('распр.б.а.14'!H190)</f>
        <v>30</v>
      </c>
      <c r="J190" s="2">
        <f>SUM('распр.б.а.14'!I190)</f>
        <v>30</v>
      </c>
    </row>
    <row r="191" spans="1:10" ht="37.5" customHeight="1">
      <c r="A191" s="6"/>
      <c r="B191" s="142" t="s">
        <v>107</v>
      </c>
      <c r="C191" s="89" t="s">
        <v>31</v>
      </c>
      <c r="D191" s="1" t="s">
        <v>44</v>
      </c>
      <c r="E191" s="1" t="s">
        <v>35</v>
      </c>
      <c r="F191" s="113" t="s">
        <v>310</v>
      </c>
      <c r="G191" s="1"/>
      <c r="H191" s="2">
        <f>SUM(H192+H195+H198+H201+H207+H211+H214+H217+H220)</f>
        <v>17059</v>
      </c>
      <c r="I191" s="2">
        <f>SUM(I192+I195+I198+I201+I207+I211+I214+I217+I220)</f>
        <v>14464.999999999998</v>
      </c>
      <c r="J191" s="2">
        <f>SUM(J192+J195+J198+J201+J207+J211+J214+J217+J220)</f>
        <v>14696.4</v>
      </c>
    </row>
    <row r="192" spans="1:10" s="7" customFormat="1" ht="66.75" customHeight="1">
      <c r="A192" s="8"/>
      <c r="B192" s="10" t="s">
        <v>152</v>
      </c>
      <c r="C192" s="89" t="s">
        <v>31</v>
      </c>
      <c r="D192" s="1" t="s">
        <v>44</v>
      </c>
      <c r="E192" s="1" t="s">
        <v>35</v>
      </c>
      <c r="F192" s="113" t="s">
        <v>311</v>
      </c>
      <c r="G192" s="1"/>
      <c r="H192" s="2">
        <f>SUM(H193)</f>
        <v>1600</v>
      </c>
      <c r="I192" s="2">
        <f>SUM(I193)</f>
        <v>1622.4</v>
      </c>
      <c r="J192" s="2">
        <f>SUM(J193)</f>
        <v>1648.4</v>
      </c>
    </row>
    <row r="193" spans="1:10" s="7" customFormat="1" ht="64.5" customHeight="1">
      <c r="A193" s="8"/>
      <c r="B193" s="10" t="s">
        <v>193</v>
      </c>
      <c r="C193" s="89" t="s">
        <v>31</v>
      </c>
      <c r="D193" s="1" t="s">
        <v>44</v>
      </c>
      <c r="E193" s="1" t="s">
        <v>35</v>
      </c>
      <c r="F193" s="113" t="s">
        <v>312</v>
      </c>
      <c r="G193" s="1"/>
      <c r="H193" s="2">
        <f>SUM(H194)</f>
        <v>1600</v>
      </c>
      <c r="I193" s="2">
        <f>SUM(I194)</f>
        <v>1622.4</v>
      </c>
      <c r="J193" s="2">
        <f>SUM(J194)</f>
        <v>1648.4</v>
      </c>
    </row>
    <row r="194" spans="1:10" s="7" customFormat="1" ht="36" customHeight="1">
      <c r="A194" s="8"/>
      <c r="B194" s="9" t="s">
        <v>94</v>
      </c>
      <c r="C194" s="89" t="s">
        <v>31</v>
      </c>
      <c r="D194" s="1" t="s">
        <v>44</v>
      </c>
      <c r="E194" s="1" t="s">
        <v>35</v>
      </c>
      <c r="F194" s="113" t="s">
        <v>312</v>
      </c>
      <c r="G194" s="1" t="s">
        <v>95</v>
      </c>
      <c r="H194" s="2">
        <f>SUM('распр.б.а.14'!G194)</f>
        <v>1600</v>
      </c>
      <c r="I194" s="2">
        <f>SUM('распр.б.а.14'!H194)</f>
        <v>1622.4</v>
      </c>
      <c r="J194" s="2">
        <f>SUM('распр.б.а.14'!I194)</f>
        <v>1648.4</v>
      </c>
    </row>
    <row r="195" spans="1:10" s="7" customFormat="1" ht="63.75" customHeight="1">
      <c r="A195" s="8"/>
      <c r="B195" s="10" t="s">
        <v>151</v>
      </c>
      <c r="C195" s="89" t="s">
        <v>31</v>
      </c>
      <c r="D195" s="1" t="s">
        <v>44</v>
      </c>
      <c r="E195" s="1" t="s">
        <v>35</v>
      </c>
      <c r="F195" s="113" t="s">
        <v>313</v>
      </c>
      <c r="G195" s="1"/>
      <c r="H195" s="2">
        <f>SUM(H196)</f>
        <v>5000</v>
      </c>
      <c r="I195" s="2">
        <f>SUM(I196)</f>
        <v>4000</v>
      </c>
      <c r="J195" s="2">
        <f>SUM(J196)</f>
        <v>4064</v>
      </c>
    </row>
    <row r="196" spans="1:10" s="7" customFormat="1" ht="42.75" customHeight="1">
      <c r="A196" s="8"/>
      <c r="B196" s="9" t="s">
        <v>192</v>
      </c>
      <c r="C196" s="89" t="s">
        <v>31</v>
      </c>
      <c r="D196" s="1" t="s">
        <v>44</v>
      </c>
      <c r="E196" s="1" t="s">
        <v>35</v>
      </c>
      <c r="F196" s="113" t="s">
        <v>314</v>
      </c>
      <c r="G196" s="1"/>
      <c r="H196" s="2">
        <f>SUM(H197)</f>
        <v>5000</v>
      </c>
      <c r="I196" s="2">
        <f>SUM(I197)</f>
        <v>4000</v>
      </c>
      <c r="J196" s="2">
        <f>SUM(J197)</f>
        <v>4064</v>
      </c>
    </row>
    <row r="197" spans="1:10" s="7" customFormat="1" ht="39" customHeight="1">
      <c r="A197" s="8"/>
      <c r="B197" s="9" t="s">
        <v>94</v>
      </c>
      <c r="C197" s="89" t="s">
        <v>31</v>
      </c>
      <c r="D197" s="1" t="s">
        <v>44</v>
      </c>
      <c r="E197" s="1" t="s">
        <v>35</v>
      </c>
      <c r="F197" s="113" t="s">
        <v>314</v>
      </c>
      <c r="G197" s="1" t="s">
        <v>95</v>
      </c>
      <c r="H197" s="2">
        <f>SUM('распр.б.а.14'!G197)</f>
        <v>5000</v>
      </c>
      <c r="I197" s="2">
        <f>SUM('распр.б.а.14'!H197)</f>
        <v>4000</v>
      </c>
      <c r="J197" s="2">
        <f>SUM('распр.б.а.14'!I197)</f>
        <v>4064</v>
      </c>
    </row>
    <row r="198" spans="1:10" s="7" customFormat="1" ht="54.75" customHeight="1">
      <c r="A198" s="8"/>
      <c r="B198" s="10" t="s">
        <v>153</v>
      </c>
      <c r="C198" s="89" t="s">
        <v>31</v>
      </c>
      <c r="D198" s="1" t="s">
        <v>44</v>
      </c>
      <c r="E198" s="1" t="s">
        <v>35</v>
      </c>
      <c r="F198" s="113" t="s">
        <v>315</v>
      </c>
      <c r="G198" s="1"/>
      <c r="H198" s="2">
        <f>SUM(H199)</f>
        <v>700</v>
      </c>
      <c r="I198" s="2">
        <f>SUM(I199)</f>
        <v>709.8</v>
      </c>
      <c r="J198" s="2">
        <f>SUM(J199)</f>
        <v>721.2</v>
      </c>
    </row>
    <row r="199" spans="1:10" s="7" customFormat="1" ht="37.5" customHeight="1">
      <c r="A199" s="8"/>
      <c r="B199" s="10" t="s">
        <v>191</v>
      </c>
      <c r="C199" s="89" t="s">
        <v>31</v>
      </c>
      <c r="D199" s="1" t="s">
        <v>44</v>
      </c>
      <c r="E199" s="1" t="s">
        <v>35</v>
      </c>
      <c r="F199" s="113" t="s">
        <v>316</v>
      </c>
      <c r="G199" s="1"/>
      <c r="H199" s="2">
        <f>SUM(H200)</f>
        <v>700</v>
      </c>
      <c r="I199" s="2">
        <f>SUM(I200)</f>
        <v>709.8</v>
      </c>
      <c r="J199" s="2">
        <f>SUM(J200)</f>
        <v>721.2</v>
      </c>
    </row>
    <row r="200" spans="1:10" s="7" customFormat="1" ht="32.25" customHeight="1">
      <c r="A200" s="8"/>
      <c r="B200" s="9" t="s">
        <v>94</v>
      </c>
      <c r="C200" s="89" t="s">
        <v>31</v>
      </c>
      <c r="D200" s="1" t="s">
        <v>44</v>
      </c>
      <c r="E200" s="1" t="s">
        <v>35</v>
      </c>
      <c r="F200" s="113" t="s">
        <v>316</v>
      </c>
      <c r="G200" s="1" t="s">
        <v>95</v>
      </c>
      <c r="H200" s="2">
        <f>SUM('распр.б.а.14'!G200)</f>
        <v>700</v>
      </c>
      <c r="I200" s="2">
        <f>SUM('распр.б.а.14'!H200)</f>
        <v>709.8</v>
      </c>
      <c r="J200" s="2">
        <f>SUM('распр.б.а.14'!I200)</f>
        <v>721.2</v>
      </c>
    </row>
    <row r="201" spans="1:10" s="7" customFormat="1" ht="63.75" customHeight="1">
      <c r="A201" s="8"/>
      <c r="B201" s="10" t="s">
        <v>154</v>
      </c>
      <c r="C201" s="89" t="s">
        <v>31</v>
      </c>
      <c r="D201" s="1" t="s">
        <v>44</v>
      </c>
      <c r="E201" s="1" t="s">
        <v>35</v>
      </c>
      <c r="F201" s="113" t="s">
        <v>317</v>
      </c>
      <c r="G201" s="1"/>
      <c r="H201" s="2">
        <f>SUM(H202+H205)</f>
        <v>4260</v>
      </c>
      <c r="I201" s="2">
        <f>SUM(I202+I205)</f>
        <v>4319.6</v>
      </c>
      <c r="J201" s="2">
        <f>SUM(J202+J205)</f>
        <v>4388.7</v>
      </c>
    </row>
    <row r="202" spans="1:10" s="7" customFormat="1" ht="64.5" customHeight="1">
      <c r="A202" s="8"/>
      <c r="B202" s="9" t="s">
        <v>190</v>
      </c>
      <c r="C202" s="89" t="s">
        <v>31</v>
      </c>
      <c r="D202" s="1" t="s">
        <v>44</v>
      </c>
      <c r="E202" s="1" t="s">
        <v>35</v>
      </c>
      <c r="F202" s="113" t="s">
        <v>318</v>
      </c>
      <c r="G202" s="1"/>
      <c r="H202" s="2">
        <f>SUM(H203+H204)</f>
        <v>3760</v>
      </c>
      <c r="I202" s="2">
        <f>SUM(I203+I204)</f>
        <v>3812.6</v>
      </c>
      <c r="J202" s="2">
        <f>SUM(J203+J204)</f>
        <v>3873.6</v>
      </c>
    </row>
    <row r="203" spans="1:10" s="7" customFormat="1" ht="35.25" customHeight="1">
      <c r="A203" s="8"/>
      <c r="B203" s="9" t="s">
        <v>94</v>
      </c>
      <c r="C203" s="89" t="s">
        <v>31</v>
      </c>
      <c r="D203" s="1" t="s">
        <v>44</v>
      </c>
      <c r="E203" s="1" t="s">
        <v>35</v>
      </c>
      <c r="F203" s="113" t="s">
        <v>318</v>
      </c>
      <c r="G203" s="1" t="s">
        <v>95</v>
      </c>
      <c r="H203" s="2">
        <f>SUM('распр.б.а.14'!G203)</f>
        <v>3758</v>
      </c>
      <c r="I203" s="2">
        <f>SUM('распр.б.а.14'!H203)</f>
        <v>3810.6</v>
      </c>
      <c r="J203" s="2">
        <f>SUM('распр.б.а.14'!I203)</f>
        <v>3871.6</v>
      </c>
    </row>
    <row r="204" spans="1:10" s="7" customFormat="1" ht="21.75" customHeight="1">
      <c r="A204" s="8"/>
      <c r="B204" s="10" t="s">
        <v>96</v>
      </c>
      <c r="C204" s="89" t="s">
        <v>31</v>
      </c>
      <c r="D204" s="1" t="s">
        <v>44</v>
      </c>
      <c r="E204" s="1" t="s">
        <v>35</v>
      </c>
      <c r="F204" s="113" t="s">
        <v>318</v>
      </c>
      <c r="G204" s="1" t="s">
        <v>97</v>
      </c>
      <c r="H204" s="2">
        <f>SUM('распр.б.а.14'!G204)</f>
        <v>2</v>
      </c>
      <c r="I204" s="2">
        <f>SUM('распр.б.а.14'!H204)</f>
        <v>2</v>
      </c>
      <c r="J204" s="2">
        <f>SUM('распр.б.а.14'!I204)</f>
        <v>2</v>
      </c>
    </row>
    <row r="205" spans="1:10" s="7" customFormat="1" ht="65.25" customHeight="1">
      <c r="A205" s="8"/>
      <c r="B205" s="9" t="s">
        <v>367</v>
      </c>
      <c r="C205" s="89" t="s">
        <v>31</v>
      </c>
      <c r="D205" s="1" t="s">
        <v>44</v>
      </c>
      <c r="E205" s="1" t="s">
        <v>35</v>
      </c>
      <c r="F205" s="113" t="s">
        <v>366</v>
      </c>
      <c r="G205" s="1"/>
      <c r="H205" s="2">
        <f>SUM(H206)</f>
        <v>500</v>
      </c>
      <c r="I205" s="2">
        <f>SUM(I206)</f>
        <v>507</v>
      </c>
      <c r="J205" s="2">
        <f>SUM(J206)</f>
        <v>515.1</v>
      </c>
    </row>
    <row r="206" spans="1:10" s="7" customFormat="1" ht="36.75" customHeight="1">
      <c r="A206" s="8"/>
      <c r="B206" s="9" t="s">
        <v>94</v>
      </c>
      <c r="C206" s="89" t="s">
        <v>31</v>
      </c>
      <c r="D206" s="1" t="s">
        <v>44</v>
      </c>
      <c r="E206" s="1" t="s">
        <v>35</v>
      </c>
      <c r="F206" s="113" t="s">
        <v>366</v>
      </c>
      <c r="G206" s="1" t="s">
        <v>95</v>
      </c>
      <c r="H206" s="2">
        <f>SUM('распр.б.а.14'!G206)</f>
        <v>500</v>
      </c>
      <c r="I206" s="2">
        <f>SUM('распр.б.а.14'!H206)</f>
        <v>507</v>
      </c>
      <c r="J206" s="2">
        <f>SUM('распр.б.а.14'!I206)</f>
        <v>515.1</v>
      </c>
    </row>
    <row r="207" spans="1:10" s="7" customFormat="1" ht="67.5" customHeight="1">
      <c r="A207" s="8"/>
      <c r="B207" s="10" t="s">
        <v>155</v>
      </c>
      <c r="C207" s="89" t="s">
        <v>31</v>
      </c>
      <c r="D207" s="1" t="s">
        <v>44</v>
      </c>
      <c r="E207" s="1" t="s">
        <v>35</v>
      </c>
      <c r="F207" s="113" t="s">
        <v>319</v>
      </c>
      <c r="G207" s="1"/>
      <c r="H207" s="2">
        <f>SUM(H208)</f>
        <v>4699</v>
      </c>
      <c r="I207" s="2">
        <f>SUM(I208)</f>
        <v>3002</v>
      </c>
      <c r="J207" s="2">
        <f>SUM(J208)</f>
        <v>3050</v>
      </c>
    </row>
    <row r="208" spans="1:10" s="7" customFormat="1" ht="65.25" customHeight="1">
      <c r="A208" s="8"/>
      <c r="B208" s="10" t="s">
        <v>189</v>
      </c>
      <c r="C208" s="89" t="s">
        <v>31</v>
      </c>
      <c r="D208" s="1" t="s">
        <v>44</v>
      </c>
      <c r="E208" s="1" t="s">
        <v>35</v>
      </c>
      <c r="F208" s="113" t="s">
        <v>320</v>
      </c>
      <c r="G208" s="1"/>
      <c r="H208" s="2">
        <f>SUM(H209+H210)</f>
        <v>4699</v>
      </c>
      <c r="I208" s="2">
        <f>SUM(I209+I210)</f>
        <v>3002</v>
      </c>
      <c r="J208" s="2">
        <f>SUM(J209+J210)</f>
        <v>3050</v>
      </c>
    </row>
    <row r="209" spans="1:10" s="7" customFormat="1" ht="28.5" customHeight="1">
      <c r="A209" s="8"/>
      <c r="B209" s="9" t="s">
        <v>94</v>
      </c>
      <c r="C209" s="89" t="s">
        <v>31</v>
      </c>
      <c r="D209" s="1" t="s">
        <v>44</v>
      </c>
      <c r="E209" s="1" t="s">
        <v>35</v>
      </c>
      <c r="F209" s="113" t="s">
        <v>320</v>
      </c>
      <c r="G209" s="1" t="s">
        <v>95</v>
      </c>
      <c r="H209" s="2">
        <f>SUM('распр.б.а.14'!G209)</f>
        <v>4697</v>
      </c>
      <c r="I209" s="2">
        <f>SUM('распр.б.а.14'!H209)</f>
        <v>3000</v>
      </c>
      <c r="J209" s="2">
        <f>SUM('распр.б.а.14'!I209)</f>
        <v>3048</v>
      </c>
    </row>
    <row r="210" spans="1:10" s="7" customFormat="1" ht="22.5" customHeight="1">
      <c r="A210" s="8"/>
      <c r="B210" s="10" t="s">
        <v>96</v>
      </c>
      <c r="C210" s="89" t="s">
        <v>31</v>
      </c>
      <c r="D210" s="1" t="s">
        <v>44</v>
      </c>
      <c r="E210" s="1" t="s">
        <v>35</v>
      </c>
      <c r="F210" s="113" t="s">
        <v>320</v>
      </c>
      <c r="G210" s="1" t="s">
        <v>97</v>
      </c>
      <c r="H210" s="2">
        <f>SUM('распр.б.а.14'!G210)</f>
        <v>2</v>
      </c>
      <c r="I210" s="2">
        <f>SUM('распр.б.а.14'!H210)</f>
        <v>2</v>
      </c>
      <c r="J210" s="2">
        <f>SUM('распр.б.а.14'!I210)</f>
        <v>2</v>
      </c>
    </row>
    <row r="211" spans="1:10" s="7" customFormat="1" ht="81" customHeight="1">
      <c r="A211" s="8"/>
      <c r="B211" s="10" t="s">
        <v>156</v>
      </c>
      <c r="C211" s="89" t="s">
        <v>31</v>
      </c>
      <c r="D211" s="1" t="s">
        <v>44</v>
      </c>
      <c r="E211" s="1" t="s">
        <v>35</v>
      </c>
      <c r="F211" s="113" t="s">
        <v>321</v>
      </c>
      <c r="G211" s="1"/>
      <c r="H211" s="2">
        <f>SUM(H212)</f>
        <v>200</v>
      </c>
      <c r="I211" s="2">
        <f>SUM(I212)</f>
        <v>202.8</v>
      </c>
      <c r="J211" s="2">
        <f>SUM(J212)</f>
        <v>206</v>
      </c>
    </row>
    <row r="212" spans="1:10" s="7" customFormat="1" ht="80.25" customHeight="1">
      <c r="A212" s="8"/>
      <c r="B212" s="10" t="s">
        <v>188</v>
      </c>
      <c r="C212" s="89" t="s">
        <v>31</v>
      </c>
      <c r="D212" s="1" t="s">
        <v>44</v>
      </c>
      <c r="E212" s="1" t="s">
        <v>35</v>
      </c>
      <c r="F212" s="113" t="s">
        <v>322</v>
      </c>
      <c r="G212" s="1"/>
      <c r="H212" s="2">
        <f>SUM(H213)</f>
        <v>200</v>
      </c>
      <c r="I212" s="2">
        <f>SUM(I213)</f>
        <v>202.8</v>
      </c>
      <c r="J212" s="2">
        <f>SUM(J213)</f>
        <v>206</v>
      </c>
    </row>
    <row r="213" spans="1:10" s="7" customFormat="1" ht="31.5" customHeight="1">
      <c r="A213" s="8"/>
      <c r="B213" s="9" t="s">
        <v>94</v>
      </c>
      <c r="C213" s="89" t="s">
        <v>31</v>
      </c>
      <c r="D213" s="1" t="s">
        <v>44</v>
      </c>
      <c r="E213" s="1" t="s">
        <v>35</v>
      </c>
      <c r="F213" s="113" t="s">
        <v>322</v>
      </c>
      <c r="G213" s="1" t="s">
        <v>95</v>
      </c>
      <c r="H213" s="2">
        <f>SUM('распр.б.а.14'!G213)</f>
        <v>200</v>
      </c>
      <c r="I213" s="2">
        <f>SUM('распр.б.а.14'!H213)</f>
        <v>202.8</v>
      </c>
      <c r="J213" s="2">
        <f>SUM('распр.б.а.14'!I213)</f>
        <v>206</v>
      </c>
    </row>
    <row r="214" spans="1:10" s="7" customFormat="1" ht="72" customHeight="1">
      <c r="A214" s="8"/>
      <c r="B214" s="10" t="s">
        <v>157</v>
      </c>
      <c r="C214" s="89" t="s">
        <v>31</v>
      </c>
      <c r="D214" s="1" t="s">
        <v>44</v>
      </c>
      <c r="E214" s="1" t="s">
        <v>35</v>
      </c>
      <c r="F214" s="113" t="s">
        <v>323</v>
      </c>
      <c r="G214" s="18"/>
      <c r="H214" s="2">
        <f>SUM(H215)</f>
        <v>100</v>
      </c>
      <c r="I214" s="2">
        <f>SUM(I215)</f>
        <v>101.4</v>
      </c>
      <c r="J214" s="2">
        <f>SUM(J215)</f>
        <v>103</v>
      </c>
    </row>
    <row r="215" spans="1:10" s="7" customFormat="1" ht="50.25" customHeight="1">
      <c r="A215" s="8"/>
      <c r="B215" s="10" t="s">
        <v>187</v>
      </c>
      <c r="C215" s="89" t="s">
        <v>31</v>
      </c>
      <c r="D215" s="1" t="s">
        <v>44</v>
      </c>
      <c r="E215" s="1" t="s">
        <v>35</v>
      </c>
      <c r="F215" s="113" t="s">
        <v>324</v>
      </c>
      <c r="G215" s="1"/>
      <c r="H215" s="2">
        <f>SUM(H216)</f>
        <v>100</v>
      </c>
      <c r="I215" s="2">
        <f>SUM(I216)</f>
        <v>101.4</v>
      </c>
      <c r="J215" s="2">
        <f>SUM(J216)</f>
        <v>103</v>
      </c>
    </row>
    <row r="216" spans="1:10" s="7" customFormat="1" ht="35.25" customHeight="1">
      <c r="A216" s="8"/>
      <c r="B216" s="9" t="s">
        <v>94</v>
      </c>
      <c r="C216" s="89" t="s">
        <v>31</v>
      </c>
      <c r="D216" s="1" t="s">
        <v>44</v>
      </c>
      <c r="E216" s="1" t="s">
        <v>35</v>
      </c>
      <c r="F216" s="113" t="s">
        <v>324</v>
      </c>
      <c r="G216" s="1" t="s">
        <v>95</v>
      </c>
      <c r="H216" s="2">
        <f>SUM('распр.б.а.14'!G216)</f>
        <v>100</v>
      </c>
      <c r="I216" s="2">
        <f>SUM('распр.б.а.14'!H216)</f>
        <v>101.4</v>
      </c>
      <c r="J216" s="2">
        <f>SUM('распр.б.а.14'!I216)</f>
        <v>103</v>
      </c>
    </row>
    <row r="217" spans="1:10" s="7" customFormat="1" ht="70.5" customHeight="1">
      <c r="A217" s="8"/>
      <c r="B217" s="10" t="s">
        <v>158</v>
      </c>
      <c r="C217" s="89" t="s">
        <v>31</v>
      </c>
      <c r="D217" s="1" t="s">
        <v>44</v>
      </c>
      <c r="E217" s="1" t="s">
        <v>35</v>
      </c>
      <c r="F217" s="113" t="s">
        <v>325</v>
      </c>
      <c r="G217" s="4"/>
      <c r="H217" s="2">
        <f>SUM(H218)</f>
        <v>450</v>
      </c>
      <c r="I217" s="2">
        <f>SUM(I218)</f>
        <v>456.3</v>
      </c>
      <c r="J217" s="2">
        <f>SUM(J218)</f>
        <v>463.6</v>
      </c>
    </row>
    <row r="218" spans="1:10" s="7" customFormat="1" ht="52.5" customHeight="1">
      <c r="A218" s="8"/>
      <c r="B218" s="10" t="s">
        <v>186</v>
      </c>
      <c r="C218" s="89" t="s">
        <v>31</v>
      </c>
      <c r="D218" s="1" t="s">
        <v>44</v>
      </c>
      <c r="E218" s="1" t="s">
        <v>35</v>
      </c>
      <c r="F218" s="113" t="s">
        <v>326</v>
      </c>
      <c r="G218" s="1"/>
      <c r="H218" s="2">
        <f>SUM(H219)</f>
        <v>450</v>
      </c>
      <c r="I218" s="2">
        <f>SUM(I219)</f>
        <v>456.3</v>
      </c>
      <c r="J218" s="2">
        <f>SUM(J219)</f>
        <v>463.6</v>
      </c>
    </row>
    <row r="219" spans="1:10" s="7" customFormat="1" ht="35.25" customHeight="1">
      <c r="A219" s="8"/>
      <c r="B219" s="9" t="s">
        <v>94</v>
      </c>
      <c r="C219" s="89" t="s">
        <v>31</v>
      </c>
      <c r="D219" s="1" t="s">
        <v>44</v>
      </c>
      <c r="E219" s="1" t="s">
        <v>35</v>
      </c>
      <c r="F219" s="113" t="s">
        <v>326</v>
      </c>
      <c r="G219" s="1" t="s">
        <v>95</v>
      </c>
      <c r="H219" s="2">
        <f>SUM('распр.б.а.14'!G219)</f>
        <v>450</v>
      </c>
      <c r="I219" s="2">
        <f>SUM('распр.б.а.14'!H219)</f>
        <v>456.3</v>
      </c>
      <c r="J219" s="2">
        <f>SUM('распр.б.а.14'!I219)</f>
        <v>463.6</v>
      </c>
    </row>
    <row r="220" spans="1:10" s="7" customFormat="1" ht="63.75" customHeight="1">
      <c r="A220" s="8"/>
      <c r="B220" s="10" t="s">
        <v>172</v>
      </c>
      <c r="C220" s="89" t="s">
        <v>31</v>
      </c>
      <c r="D220" s="1" t="s">
        <v>44</v>
      </c>
      <c r="E220" s="1" t="s">
        <v>35</v>
      </c>
      <c r="F220" s="113" t="s">
        <v>327</v>
      </c>
      <c r="G220" s="1"/>
      <c r="H220" s="2">
        <f>SUM(H221)</f>
        <v>50</v>
      </c>
      <c r="I220" s="2">
        <f>SUM(I221)</f>
        <v>50.7</v>
      </c>
      <c r="J220" s="2">
        <f>SUM(J221)</f>
        <v>51.5</v>
      </c>
    </row>
    <row r="221" spans="1:10" s="7" customFormat="1" ht="52.5" customHeight="1">
      <c r="A221" s="8"/>
      <c r="B221" s="10" t="s">
        <v>194</v>
      </c>
      <c r="C221" s="89" t="s">
        <v>31</v>
      </c>
      <c r="D221" s="1" t="s">
        <v>44</v>
      </c>
      <c r="E221" s="1" t="s">
        <v>35</v>
      </c>
      <c r="F221" s="113" t="s">
        <v>328</v>
      </c>
      <c r="G221" s="1"/>
      <c r="H221" s="2">
        <f>SUM(H222)</f>
        <v>50</v>
      </c>
      <c r="I221" s="2">
        <f>SUM(I222)</f>
        <v>50.7</v>
      </c>
      <c r="J221" s="2">
        <f>SUM(J222)</f>
        <v>51.5</v>
      </c>
    </row>
    <row r="222" spans="1:10" s="7" customFormat="1" ht="34.5" customHeight="1">
      <c r="A222" s="8"/>
      <c r="B222" s="9" t="s">
        <v>94</v>
      </c>
      <c r="C222" s="89" t="s">
        <v>31</v>
      </c>
      <c r="D222" s="1" t="s">
        <v>44</v>
      </c>
      <c r="E222" s="1" t="s">
        <v>35</v>
      </c>
      <c r="F222" s="113" t="s">
        <v>328</v>
      </c>
      <c r="G222" s="1" t="s">
        <v>95</v>
      </c>
      <c r="H222" s="2">
        <f>SUM('распр.б.а.14'!G222)</f>
        <v>50</v>
      </c>
      <c r="I222" s="2">
        <f>SUM('распр.б.а.14'!H222)</f>
        <v>50.7</v>
      </c>
      <c r="J222" s="2">
        <f>SUM('распр.б.а.14'!I222)</f>
        <v>51.5</v>
      </c>
    </row>
    <row r="223" spans="1:10" s="7" customFormat="1" ht="34.5" customHeight="1">
      <c r="A223" s="8"/>
      <c r="B223" s="9" t="s">
        <v>91</v>
      </c>
      <c r="C223" s="89" t="s">
        <v>31</v>
      </c>
      <c r="D223" s="1" t="s">
        <v>44</v>
      </c>
      <c r="E223" s="1" t="s">
        <v>35</v>
      </c>
      <c r="F223" s="113" t="s">
        <v>336</v>
      </c>
      <c r="G223" s="71"/>
      <c r="H223" s="2">
        <f>SUM(H224)</f>
        <v>5</v>
      </c>
      <c r="I223" s="2">
        <f aca="true" t="shared" si="10" ref="I223:J225">SUM(I224)</f>
        <v>5</v>
      </c>
      <c r="J223" s="2">
        <f t="shared" si="10"/>
        <v>5</v>
      </c>
    </row>
    <row r="224" spans="1:10" s="7" customFormat="1" ht="54" customHeight="1">
      <c r="A224" s="8"/>
      <c r="B224" s="9" t="s">
        <v>102</v>
      </c>
      <c r="C224" s="89" t="s">
        <v>31</v>
      </c>
      <c r="D224" s="1" t="s">
        <v>44</v>
      </c>
      <c r="E224" s="1" t="s">
        <v>35</v>
      </c>
      <c r="F224" s="113" t="s">
        <v>337</v>
      </c>
      <c r="G224" s="1"/>
      <c r="H224" s="2">
        <f>SUM(H225)</f>
        <v>5</v>
      </c>
      <c r="I224" s="2">
        <f t="shared" si="10"/>
        <v>5</v>
      </c>
      <c r="J224" s="2">
        <f t="shared" si="10"/>
        <v>5</v>
      </c>
    </row>
    <row r="225" spans="1:10" s="7" customFormat="1" ht="34.5" customHeight="1">
      <c r="A225" s="8"/>
      <c r="B225" s="10" t="s">
        <v>98</v>
      </c>
      <c r="C225" s="89" t="s">
        <v>31</v>
      </c>
      <c r="D225" s="1" t="s">
        <v>44</v>
      </c>
      <c r="E225" s="1" t="s">
        <v>35</v>
      </c>
      <c r="F225" s="113" t="s">
        <v>342</v>
      </c>
      <c r="G225" s="1"/>
      <c r="H225" s="2">
        <f>SUM(H226)</f>
        <v>5</v>
      </c>
      <c r="I225" s="2">
        <f t="shared" si="10"/>
        <v>5</v>
      </c>
      <c r="J225" s="2">
        <f t="shared" si="10"/>
        <v>5</v>
      </c>
    </row>
    <row r="226" spans="1:10" s="7" customFormat="1" ht="39.75" customHeight="1">
      <c r="A226" s="8"/>
      <c r="B226" s="9" t="s">
        <v>94</v>
      </c>
      <c r="C226" s="89" t="s">
        <v>31</v>
      </c>
      <c r="D226" s="1" t="s">
        <v>44</v>
      </c>
      <c r="E226" s="1" t="s">
        <v>35</v>
      </c>
      <c r="F226" s="113" t="s">
        <v>342</v>
      </c>
      <c r="G226" s="1" t="s">
        <v>95</v>
      </c>
      <c r="H226" s="2">
        <v>5</v>
      </c>
      <c r="I226" s="2">
        <v>5</v>
      </c>
      <c r="J226" s="2">
        <v>5</v>
      </c>
    </row>
    <row r="227" spans="1:10" s="7" customFormat="1" ht="19.5" customHeight="1">
      <c r="A227" s="8"/>
      <c r="B227" s="11" t="s">
        <v>27</v>
      </c>
      <c r="C227" s="88" t="s">
        <v>31</v>
      </c>
      <c r="D227" s="4" t="s">
        <v>45</v>
      </c>
      <c r="E227" s="4" t="s">
        <v>34</v>
      </c>
      <c r="F227" s="112"/>
      <c r="G227" s="4"/>
      <c r="H227" s="3">
        <f>SUM(H228)</f>
        <v>222</v>
      </c>
      <c r="I227" s="3">
        <f aca="true" t="shared" si="11" ref="I227:J231">SUM(I228)</f>
        <v>225.1</v>
      </c>
      <c r="J227" s="3">
        <f t="shared" si="11"/>
        <v>228.7</v>
      </c>
    </row>
    <row r="228" spans="1:10" s="7" customFormat="1" ht="19.5" customHeight="1">
      <c r="A228" s="8"/>
      <c r="B228" s="11" t="s">
        <v>28</v>
      </c>
      <c r="C228" s="88" t="s">
        <v>31</v>
      </c>
      <c r="D228" s="4" t="s">
        <v>45</v>
      </c>
      <c r="E228" s="4" t="s">
        <v>45</v>
      </c>
      <c r="F228" s="112"/>
      <c r="G228" s="4"/>
      <c r="H228" s="3">
        <f>SUM(H229)</f>
        <v>222</v>
      </c>
      <c r="I228" s="3">
        <f t="shared" si="11"/>
        <v>225.1</v>
      </c>
      <c r="J228" s="3">
        <f t="shared" si="11"/>
        <v>228.7</v>
      </c>
    </row>
    <row r="229" spans="1:10" s="7" customFormat="1" ht="82.5" customHeight="1">
      <c r="A229" s="8"/>
      <c r="B229" s="10" t="s">
        <v>108</v>
      </c>
      <c r="C229" s="89" t="s">
        <v>31</v>
      </c>
      <c r="D229" s="1" t="s">
        <v>45</v>
      </c>
      <c r="E229" s="1" t="s">
        <v>45</v>
      </c>
      <c r="F229" s="113" t="s">
        <v>254</v>
      </c>
      <c r="G229" s="1"/>
      <c r="H229" s="2">
        <f>SUM(H230)</f>
        <v>222</v>
      </c>
      <c r="I229" s="2">
        <f t="shared" si="11"/>
        <v>225.1</v>
      </c>
      <c r="J229" s="2">
        <f t="shared" si="11"/>
        <v>228.7</v>
      </c>
    </row>
    <row r="230" spans="1:10" s="7" customFormat="1" ht="96.75" customHeight="1">
      <c r="A230" s="8"/>
      <c r="B230" s="10" t="s">
        <v>167</v>
      </c>
      <c r="C230" s="89" t="s">
        <v>31</v>
      </c>
      <c r="D230" s="1" t="s">
        <v>45</v>
      </c>
      <c r="E230" s="1" t="s">
        <v>45</v>
      </c>
      <c r="F230" s="113" t="s">
        <v>224</v>
      </c>
      <c r="G230" s="1"/>
      <c r="H230" s="2">
        <f>SUM(H231)</f>
        <v>222</v>
      </c>
      <c r="I230" s="2">
        <f t="shared" si="11"/>
        <v>225.1</v>
      </c>
      <c r="J230" s="2">
        <f t="shared" si="11"/>
        <v>228.7</v>
      </c>
    </row>
    <row r="231" spans="1:10" s="7" customFormat="1" ht="154.5" customHeight="1">
      <c r="A231" s="8"/>
      <c r="B231" s="10" t="s">
        <v>135</v>
      </c>
      <c r="C231" s="89" t="s">
        <v>31</v>
      </c>
      <c r="D231" s="1" t="s">
        <v>45</v>
      </c>
      <c r="E231" s="1" t="s">
        <v>45</v>
      </c>
      <c r="F231" s="113" t="s">
        <v>256</v>
      </c>
      <c r="G231" s="1"/>
      <c r="H231" s="2">
        <f>SUM(H232)</f>
        <v>222</v>
      </c>
      <c r="I231" s="2">
        <f t="shared" si="11"/>
        <v>225.1</v>
      </c>
      <c r="J231" s="2">
        <f t="shared" si="11"/>
        <v>228.7</v>
      </c>
    </row>
    <row r="232" spans="1:10" s="7" customFormat="1" ht="31.5" customHeight="1">
      <c r="A232" s="8"/>
      <c r="B232" s="9" t="s">
        <v>94</v>
      </c>
      <c r="C232" s="89" t="s">
        <v>31</v>
      </c>
      <c r="D232" s="1" t="s">
        <v>45</v>
      </c>
      <c r="E232" s="1" t="s">
        <v>45</v>
      </c>
      <c r="F232" s="113" t="s">
        <v>256</v>
      </c>
      <c r="G232" s="1" t="s">
        <v>95</v>
      </c>
      <c r="H232" s="2">
        <f>SUM('распр.б.а.14'!G232)</f>
        <v>222</v>
      </c>
      <c r="I232" s="2">
        <f>SUM('распр.б.а.14'!H232)</f>
        <v>225.1</v>
      </c>
      <c r="J232" s="2">
        <f>SUM('распр.б.а.14'!I232)</f>
        <v>228.7</v>
      </c>
    </row>
    <row r="233" spans="1:10" s="7" customFormat="1" ht="19.5" customHeight="1">
      <c r="A233" s="8"/>
      <c r="B233" s="41" t="s">
        <v>74</v>
      </c>
      <c r="C233" s="88" t="s">
        <v>31</v>
      </c>
      <c r="D233" s="4" t="s">
        <v>46</v>
      </c>
      <c r="E233" s="4" t="s">
        <v>34</v>
      </c>
      <c r="F233" s="112"/>
      <c r="G233" s="4"/>
      <c r="H233" s="3">
        <f>SUM(H234+H259)</f>
        <v>18461.2</v>
      </c>
      <c r="I233" s="3">
        <f>SUM(I234+I259)</f>
        <v>18663.7</v>
      </c>
      <c r="J233" s="3">
        <f>SUM(J234+J259)</f>
        <v>18898.3</v>
      </c>
    </row>
    <row r="234" spans="1:10" s="7" customFormat="1" ht="19.5" customHeight="1">
      <c r="A234" s="8"/>
      <c r="B234" s="41" t="s">
        <v>5</v>
      </c>
      <c r="C234" s="88" t="s">
        <v>31</v>
      </c>
      <c r="D234" s="4" t="s">
        <v>46</v>
      </c>
      <c r="E234" s="4" t="s">
        <v>33</v>
      </c>
      <c r="F234" s="112"/>
      <c r="G234" s="4"/>
      <c r="H234" s="3">
        <f>SUM(H235+H242)</f>
        <v>17161.2</v>
      </c>
      <c r="I234" s="3">
        <f>SUM(I235+I242)</f>
        <v>17345.5</v>
      </c>
      <c r="J234" s="3">
        <f>SUM(J235+J242)</f>
        <v>17559</v>
      </c>
    </row>
    <row r="235" spans="1:10" s="6" customFormat="1" ht="85.5" customHeight="1">
      <c r="A235" s="17"/>
      <c r="B235" s="10" t="s">
        <v>112</v>
      </c>
      <c r="C235" s="89" t="s">
        <v>31</v>
      </c>
      <c r="D235" s="1" t="s">
        <v>46</v>
      </c>
      <c r="E235" s="1" t="s">
        <v>33</v>
      </c>
      <c r="F235" s="113" t="s">
        <v>229</v>
      </c>
      <c r="G235" s="1"/>
      <c r="H235" s="2">
        <f>SUM(H236)</f>
        <v>4000</v>
      </c>
      <c r="I235" s="2">
        <f aca="true" t="shared" si="12" ref="I235:J237">SUM(I236)</f>
        <v>4000</v>
      </c>
      <c r="J235" s="2">
        <f t="shared" si="12"/>
        <v>4000</v>
      </c>
    </row>
    <row r="236" spans="1:10" s="6" customFormat="1" ht="108.75" customHeight="1">
      <c r="A236" s="17"/>
      <c r="B236" s="24" t="s">
        <v>164</v>
      </c>
      <c r="C236" s="89" t="s">
        <v>31</v>
      </c>
      <c r="D236" s="1" t="s">
        <v>46</v>
      </c>
      <c r="E236" s="1" t="s">
        <v>33</v>
      </c>
      <c r="F236" s="113" t="s">
        <v>240</v>
      </c>
      <c r="G236" s="1"/>
      <c r="H236" s="2">
        <f>SUM(H237)</f>
        <v>4000</v>
      </c>
      <c r="I236" s="2">
        <f t="shared" si="12"/>
        <v>4000</v>
      </c>
      <c r="J236" s="2">
        <f t="shared" si="12"/>
        <v>4000</v>
      </c>
    </row>
    <row r="237" spans="1:10" s="6" customFormat="1" ht="117.75" customHeight="1">
      <c r="A237" s="17"/>
      <c r="B237" s="107" t="s">
        <v>212</v>
      </c>
      <c r="C237" s="89" t="s">
        <v>31</v>
      </c>
      <c r="D237" s="1" t="s">
        <v>46</v>
      </c>
      <c r="E237" s="1" t="s">
        <v>33</v>
      </c>
      <c r="F237" s="113" t="s">
        <v>241</v>
      </c>
      <c r="G237" s="1"/>
      <c r="H237" s="2">
        <f>SUM(H238)</f>
        <v>4000</v>
      </c>
      <c r="I237" s="2">
        <f t="shared" si="12"/>
        <v>4000</v>
      </c>
      <c r="J237" s="2">
        <f t="shared" si="12"/>
        <v>4000</v>
      </c>
    </row>
    <row r="238" spans="1:10" s="6" customFormat="1" ht="27.75" customHeight="1">
      <c r="A238" s="17"/>
      <c r="B238" s="9" t="s">
        <v>18</v>
      </c>
      <c r="C238" s="89" t="s">
        <v>31</v>
      </c>
      <c r="D238" s="1" t="s">
        <v>46</v>
      </c>
      <c r="E238" s="1" t="s">
        <v>33</v>
      </c>
      <c r="F238" s="113" t="s">
        <v>241</v>
      </c>
      <c r="G238" s="1" t="s">
        <v>106</v>
      </c>
      <c r="H238" s="2">
        <f>SUM('распр.б.а.14'!G241)</f>
        <v>4000</v>
      </c>
      <c r="I238" s="2">
        <f>SUM('распр.б.а.14'!H241)</f>
        <v>4000</v>
      </c>
      <c r="J238" s="2">
        <f>SUM('распр.б.а.14'!I241)</f>
        <v>4000</v>
      </c>
    </row>
    <row r="239" spans="1:10" s="6" customFormat="1" ht="50.25" customHeight="1">
      <c r="A239" s="17"/>
      <c r="B239" s="9" t="s">
        <v>54</v>
      </c>
      <c r="C239" s="89" t="s">
        <v>31</v>
      </c>
      <c r="D239" s="1" t="s">
        <v>46</v>
      </c>
      <c r="E239" s="1" t="s">
        <v>33</v>
      </c>
      <c r="F239" s="114" t="s">
        <v>242</v>
      </c>
      <c r="G239" s="1"/>
      <c r="H239" s="2">
        <f>SUM(H240)</f>
        <v>4000</v>
      </c>
      <c r="I239" s="2">
        <f>SUM(I240)</f>
        <v>4000</v>
      </c>
      <c r="J239" s="2">
        <f>SUM(J240)</f>
        <v>4000</v>
      </c>
    </row>
    <row r="240" spans="1:10" s="6" customFormat="1" ht="96.75" customHeight="1">
      <c r="A240" s="17"/>
      <c r="B240" s="145" t="s">
        <v>161</v>
      </c>
      <c r="C240" s="89" t="s">
        <v>31</v>
      </c>
      <c r="D240" s="1" t="s">
        <v>46</v>
      </c>
      <c r="E240" s="1" t="s">
        <v>33</v>
      </c>
      <c r="F240" s="113" t="s">
        <v>243</v>
      </c>
      <c r="G240" s="1"/>
      <c r="H240" s="2">
        <f>SUM(H241)</f>
        <v>4000</v>
      </c>
      <c r="I240" s="2">
        <f>SUM(I241)</f>
        <v>4000</v>
      </c>
      <c r="J240" s="2">
        <f>SUM(J241)</f>
        <v>4000</v>
      </c>
    </row>
    <row r="241" spans="1:10" s="6" customFormat="1" ht="19.5" customHeight="1">
      <c r="A241" s="17"/>
      <c r="B241" s="9" t="s">
        <v>18</v>
      </c>
      <c r="C241" s="89" t="s">
        <v>31</v>
      </c>
      <c r="D241" s="1" t="s">
        <v>46</v>
      </c>
      <c r="E241" s="1" t="s">
        <v>33</v>
      </c>
      <c r="F241" s="113" t="s">
        <v>243</v>
      </c>
      <c r="G241" s="1" t="s">
        <v>106</v>
      </c>
      <c r="H241" s="2">
        <f>SUM('распр.б.а.14'!G241)</f>
        <v>4000</v>
      </c>
      <c r="I241" s="2">
        <f>SUM('распр.б.а.14'!H241)</f>
        <v>4000</v>
      </c>
      <c r="J241" s="2">
        <f>SUM('распр.б.а.14'!I241)</f>
        <v>4000</v>
      </c>
    </row>
    <row r="242" spans="1:10" s="7" customFormat="1" ht="81.75" customHeight="1">
      <c r="A242" s="8"/>
      <c r="B242" s="10" t="s">
        <v>108</v>
      </c>
      <c r="C242" s="89" t="s">
        <v>31</v>
      </c>
      <c r="D242" s="1" t="s">
        <v>46</v>
      </c>
      <c r="E242" s="1" t="s">
        <v>33</v>
      </c>
      <c r="F242" s="113" t="s">
        <v>254</v>
      </c>
      <c r="G242" s="4"/>
      <c r="H242" s="2">
        <f>SUM(H243)</f>
        <v>13161.2</v>
      </c>
      <c r="I242" s="2">
        <f>SUM(I243)</f>
        <v>13345.5</v>
      </c>
      <c r="J242" s="2">
        <f>SUM(J243)</f>
        <v>13558.999999999998</v>
      </c>
    </row>
    <row r="243" spans="1:10" s="7" customFormat="1" ht="81.75" customHeight="1">
      <c r="A243" s="8"/>
      <c r="B243" s="10" t="s">
        <v>165</v>
      </c>
      <c r="C243" s="89" t="s">
        <v>31</v>
      </c>
      <c r="D243" s="1" t="s">
        <v>46</v>
      </c>
      <c r="E243" s="1" t="s">
        <v>33</v>
      </c>
      <c r="F243" s="113" t="s">
        <v>222</v>
      </c>
      <c r="G243" s="1"/>
      <c r="H243" s="2">
        <f>SUM(H244+H247+H250+H253)</f>
        <v>13161.2</v>
      </c>
      <c r="I243" s="2">
        <f>SUM(I244+I247+I250+I253)</f>
        <v>13345.5</v>
      </c>
      <c r="J243" s="2">
        <f>SUM(J244+J247+J250+J253)</f>
        <v>13558.999999999998</v>
      </c>
    </row>
    <row r="244" spans="1:10" s="7" customFormat="1" ht="35.25" customHeight="1">
      <c r="A244" s="8"/>
      <c r="B244" s="24" t="s">
        <v>61</v>
      </c>
      <c r="C244" s="89" t="s">
        <v>31</v>
      </c>
      <c r="D244" s="1" t="s">
        <v>46</v>
      </c>
      <c r="E244" s="1" t="s">
        <v>33</v>
      </c>
      <c r="F244" s="114" t="s">
        <v>232</v>
      </c>
      <c r="G244" s="18" t="s">
        <v>32</v>
      </c>
      <c r="H244" s="2">
        <f>H245</f>
        <v>1150</v>
      </c>
      <c r="I244" s="2">
        <f>I245</f>
        <v>1166.1</v>
      </c>
      <c r="J244" s="2">
        <f>J245</f>
        <v>1184.8</v>
      </c>
    </row>
    <row r="245" spans="1:10" s="7" customFormat="1" ht="66.75" customHeight="1">
      <c r="A245" s="8"/>
      <c r="B245" s="24" t="s">
        <v>178</v>
      </c>
      <c r="C245" s="89" t="s">
        <v>31</v>
      </c>
      <c r="D245" s="1" t="s">
        <v>46</v>
      </c>
      <c r="E245" s="1" t="s">
        <v>33</v>
      </c>
      <c r="F245" s="114" t="s">
        <v>231</v>
      </c>
      <c r="G245" s="18"/>
      <c r="H245" s="2">
        <f>SUM(H246)</f>
        <v>1150</v>
      </c>
      <c r="I245" s="2">
        <f>SUM(I246)</f>
        <v>1166.1</v>
      </c>
      <c r="J245" s="2">
        <f>SUM(J246)</f>
        <v>1184.8</v>
      </c>
    </row>
    <row r="246" spans="1:10" s="7" customFormat="1" ht="21.75" customHeight="1">
      <c r="A246" s="8"/>
      <c r="B246" s="24" t="s">
        <v>109</v>
      </c>
      <c r="C246" s="89" t="s">
        <v>31</v>
      </c>
      <c r="D246" s="1" t="s">
        <v>46</v>
      </c>
      <c r="E246" s="1" t="s">
        <v>33</v>
      </c>
      <c r="F246" s="114" t="s">
        <v>231</v>
      </c>
      <c r="G246" s="18" t="s">
        <v>110</v>
      </c>
      <c r="H246" s="2">
        <f>SUM('распр.б.а.14'!G246)</f>
        <v>1150</v>
      </c>
      <c r="I246" s="2">
        <f>SUM('распр.б.а.14'!H246)</f>
        <v>1166.1</v>
      </c>
      <c r="J246" s="2">
        <f>SUM('распр.б.а.14'!I246)</f>
        <v>1184.8</v>
      </c>
    </row>
    <row r="247" spans="1:10" s="7" customFormat="1" ht="19.5" customHeight="1">
      <c r="A247" s="8"/>
      <c r="B247" s="9" t="s">
        <v>75</v>
      </c>
      <c r="C247" s="89" t="s">
        <v>31</v>
      </c>
      <c r="D247" s="1" t="s">
        <v>46</v>
      </c>
      <c r="E247" s="1" t="s">
        <v>33</v>
      </c>
      <c r="F247" s="114" t="s">
        <v>233</v>
      </c>
      <c r="G247" s="18"/>
      <c r="H247" s="2">
        <f>SUM(H248)</f>
        <v>10511.2</v>
      </c>
      <c r="I247" s="2">
        <f>SUM(I248)</f>
        <v>10658.4</v>
      </c>
      <c r="J247" s="2">
        <f>SUM(J248)</f>
        <v>10828.9</v>
      </c>
    </row>
    <row r="248" spans="1:10" s="7" customFormat="1" ht="65.25" customHeight="1">
      <c r="A248" s="8"/>
      <c r="B248" s="24" t="s">
        <v>179</v>
      </c>
      <c r="C248" s="89" t="s">
        <v>31</v>
      </c>
      <c r="D248" s="1" t="s">
        <v>46</v>
      </c>
      <c r="E248" s="1" t="s">
        <v>33</v>
      </c>
      <c r="F248" s="114" t="s">
        <v>234</v>
      </c>
      <c r="G248" s="18"/>
      <c r="H248" s="2">
        <f>SUM(H249)</f>
        <v>10511.2</v>
      </c>
      <c r="I248" s="2">
        <f>SUM(I249)</f>
        <v>10658.4</v>
      </c>
      <c r="J248" s="2">
        <f>SUM(J249)</f>
        <v>10828.9</v>
      </c>
    </row>
    <row r="249" spans="1:10" s="7" customFormat="1" ht="17.25" customHeight="1">
      <c r="A249" s="8"/>
      <c r="B249" s="24" t="s">
        <v>109</v>
      </c>
      <c r="C249" s="89" t="s">
        <v>31</v>
      </c>
      <c r="D249" s="1" t="s">
        <v>46</v>
      </c>
      <c r="E249" s="1" t="s">
        <v>33</v>
      </c>
      <c r="F249" s="114" t="s">
        <v>234</v>
      </c>
      <c r="G249" s="18" t="s">
        <v>110</v>
      </c>
      <c r="H249" s="2">
        <f>SUM('распр.б.а.14'!G249)</f>
        <v>10511.2</v>
      </c>
      <c r="I249" s="2">
        <f>SUM('распр.б.а.14'!H249)</f>
        <v>10658.4</v>
      </c>
      <c r="J249" s="2">
        <f>SUM('распр.б.а.14'!I249)</f>
        <v>10828.9</v>
      </c>
    </row>
    <row r="250" spans="1:10" s="7" customFormat="1" ht="19.5" customHeight="1">
      <c r="A250" s="8"/>
      <c r="B250" s="9" t="s">
        <v>126</v>
      </c>
      <c r="C250" s="89" t="s">
        <v>31</v>
      </c>
      <c r="D250" s="1" t="s">
        <v>46</v>
      </c>
      <c r="E250" s="1" t="s">
        <v>33</v>
      </c>
      <c r="F250" s="114" t="s">
        <v>235</v>
      </c>
      <c r="G250" s="18"/>
      <c r="H250" s="2">
        <f>SUM(H251)</f>
        <v>1500</v>
      </c>
      <c r="I250" s="2">
        <f>SUM(I251)</f>
        <v>1521</v>
      </c>
      <c r="J250" s="2">
        <f>SUM(J251)</f>
        <v>1545.3</v>
      </c>
    </row>
    <row r="251" spans="1:10" s="7" customFormat="1" ht="62.25" customHeight="1">
      <c r="A251" s="8"/>
      <c r="B251" s="24" t="s">
        <v>196</v>
      </c>
      <c r="C251" s="89" t="s">
        <v>31</v>
      </c>
      <c r="D251" s="1" t="s">
        <v>46</v>
      </c>
      <c r="E251" s="1" t="s">
        <v>33</v>
      </c>
      <c r="F251" s="114" t="s">
        <v>236</v>
      </c>
      <c r="G251" s="18"/>
      <c r="H251" s="2">
        <f>SUM(H252)</f>
        <v>1500</v>
      </c>
      <c r="I251" s="2">
        <f>SUM(I252)</f>
        <v>1521</v>
      </c>
      <c r="J251" s="2">
        <f>SUM(J252)</f>
        <v>1545.3</v>
      </c>
    </row>
    <row r="252" spans="1:10" s="7" customFormat="1" ht="17.25" customHeight="1">
      <c r="A252" s="8"/>
      <c r="B252" s="24" t="s">
        <v>109</v>
      </c>
      <c r="C252" s="89" t="s">
        <v>31</v>
      </c>
      <c r="D252" s="1" t="s">
        <v>46</v>
      </c>
      <c r="E252" s="1" t="s">
        <v>33</v>
      </c>
      <c r="F252" s="114" t="s">
        <v>236</v>
      </c>
      <c r="G252" s="18" t="s">
        <v>110</v>
      </c>
      <c r="H252" s="2">
        <f>SUM('распр.б.а.14'!G252)</f>
        <v>1500</v>
      </c>
      <c r="I252" s="2">
        <f>SUM('распр.б.а.14'!H252)</f>
        <v>1521</v>
      </c>
      <c r="J252" s="2">
        <f>SUM('распр.б.а.14'!I252)</f>
        <v>1545.3</v>
      </c>
    </row>
    <row r="253" spans="1:10" s="6" customFormat="1" ht="114" customHeight="1" hidden="1">
      <c r="A253" s="17"/>
      <c r="B253" s="26" t="s">
        <v>221</v>
      </c>
      <c r="C253" s="89" t="s">
        <v>31</v>
      </c>
      <c r="D253" s="1" t="s">
        <v>46</v>
      </c>
      <c r="E253" s="1" t="s">
        <v>33</v>
      </c>
      <c r="F253" s="114" t="s">
        <v>237</v>
      </c>
      <c r="G253" s="18"/>
      <c r="H253" s="2">
        <f>H254</f>
        <v>0</v>
      </c>
      <c r="I253" s="2">
        <f>I254</f>
        <v>0</v>
      </c>
      <c r="J253" s="2">
        <f>J254</f>
        <v>0</v>
      </c>
    </row>
    <row r="254" spans="1:10" s="6" customFormat="1" ht="21" customHeight="1" hidden="1">
      <c r="A254" s="17"/>
      <c r="B254" s="24" t="s">
        <v>109</v>
      </c>
      <c r="C254" s="89" t="s">
        <v>31</v>
      </c>
      <c r="D254" s="1" t="s">
        <v>46</v>
      </c>
      <c r="E254" s="1" t="s">
        <v>33</v>
      </c>
      <c r="F254" s="114" t="s">
        <v>237</v>
      </c>
      <c r="G254" s="18" t="s">
        <v>110</v>
      </c>
      <c r="H254" s="2">
        <f>SUM('распр.б.а.14'!G254)</f>
        <v>0</v>
      </c>
      <c r="I254" s="2">
        <f>SUM('распр.б.а.14'!H254)</f>
        <v>0</v>
      </c>
      <c r="J254" s="2">
        <f>SUM('распр.б.а.14'!I254)</f>
        <v>0</v>
      </c>
    </row>
    <row r="255" spans="1:10" s="6" customFormat="1" ht="114.75" customHeight="1" hidden="1">
      <c r="A255" s="17"/>
      <c r="B255" s="26" t="s">
        <v>111</v>
      </c>
      <c r="C255" s="89" t="s">
        <v>31</v>
      </c>
      <c r="D255" s="1" t="s">
        <v>46</v>
      </c>
      <c r="E255" s="1" t="s">
        <v>33</v>
      </c>
      <c r="F255" s="114" t="s">
        <v>237</v>
      </c>
      <c r="G255" s="18"/>
      <c r="H255" s="2">
        <f>H256</f>
        <v>0</v>
      </c>
      <c r="I255" s="2">
        <f>I256</f>
        <v>0</v>
      </c>
      <c r="J255" s="2">
        <f>J256</f>
        <v>0</v>
      </c>
    </row>
    <row r="256" spans="1:10" s="6" customFormat="1" ht="21" customHeight="1" hidden="1">
      <c r="A256" s="17"/>
      <c r="B256" s="24" t="s">
        <v>109</v>
      </c>
      <c r="C256" s="89" t="s">
        <v>31</v>
      </c>
      <c r="D256" s="1" t="s">
        <v>46</v>
      </c>
      <c r="E256" s="1" t="s">
        <v>33</v>
      </c>
      <c r="F256" s="114" t="s">
        <v>237</v>
      </c>
      <c r="G256" s="18" t="s">
        <v>110</v>
      </c>
      <c r="H256" s="2"/>
      <c r="I256" s="2"/>
      <c r="J256" s="2"/>
    </row>
    <row r="257" spans="1:10" s="6" customFormat="1" ht="68.25" customHeight="1" hidden="1">
      <c r="A257" s="17"/>
      <c r="B257" s="10" t="s">
        <v>86</v>
      </c>
      <c r="C257" s="89" t="s">
        <v>31</v>
      </c>
      <c r="D257" s="1" t="s">
        <v>46</v>
      </c>
      <c r="E257" s="1" t="s">
        <v>33</v>
      </c>
      <c r="F257" s="114" t="s">
        <v>267</v>
      </c>
      <c r="G257" s="18"/>
      <c r="H257" s="2">
        <f>SUM(H258)</f>
        <v>0</v>
      </c>
      <c r="I257" s="2">
        <f>SUM(I258)</f>
        <v>0</v>
      </c>
      <c r="J257" s="2">
        <f>SUM(J258)</f>
        <v>0</v>
      </c>
    </row>
    <row r="258" spans="1:10" s="6" customFormat="1" ht="20.25" customHeight="1" hidden="1">
      <c r="A258" s="17"/>
      <c r="B258" s="24" t="s">
        <v>109</v>
      </c>
      <c r="C258" s="89" t="s">
        <v>31</v>
      </c>
      <c r="D258" s="1" t="s">
        <v>46</v>
      </c>
      <c r="E258" s="1" t="s">
        <v>33</v>
      </c>
      <c r="F258" s="114" t="s">
        <v>267</v>
      </c>
      <c r="G258" s="18" t="s">
        <v>110</v>
      </c>
      <c r="H258" s="2"/>
      <c r="I258" s="2"/>
      <c r="J258" s="2"/>
    </row>
    <row r="259" spans="1:10" s="6" customFormat="1" ht="20.25" customHeight="1">
      <c r="A259" s="17"/>
      <c r="B259" s="151" t="s">
        <v>198</v>
      </c>
      <c r="C259" s="89" t="s">
        <v>31</v>
      </c>
      <c r="D259" s="90" t="s">
        <v>46</v>
      </c>
      <c r="E259" s="90" t="s">
        <v>36</v>
      </c>
      <c r="F259" s="112"/>
      <c r="G259" s="18"/>
      <c r="H259" s="2">
        <f>SUM(H260)</f>
        <v>1300</v>
      </c>
      <c r="I259" s="2">
        <f aca="true" t="shared" si="13" ref="I259:J262">SUM(I260)</f>
        <v>1318.2</v>
      </c>
      <c r="J259" s="2">
        <f t="shared" si="13"/>
        <v>1339.3</v>
      </c>
    </row>
    <row r="260" spans="1:10" s="6" customFormat="1" ht="30.75" customHeight="1">
      <c r="A260" s="17"/>
      <c r="B260" s="152" t="s">
        <v>91</v>
      </c>
      <c r="C260" s="89" t="s">
        <v>31</v>
      </c>
      <c r="D260" s="91" t="s">
        <v>46</v>
      </c>
      <c r="E260" s="91" t="s">
        <v>36</v>
      </c>
      <c r="F260" s="113" t="s">
        <v>336</v>
      </c>
      <c r="G260" s="18"/>
      <c r="H260" s="2">
        <f>SUM(H261)</f>
        <v>1300</v>
      </c>
      <c r="I260" s="2">
        <f t="shared" si="13"/>
        <v>1318.2</v>
      </c>
      <c r="J260" s="2">
        <f t="shared" si="13"/>
        <v>1339.3</v>
      </c>
    </row>
    <row r="261" spans="1:10" s="6" customFormat="1" ht="51.75" customHeight="1">
      <c r="A261" s="17"/>
      <c r="B261" s="152" t="s">
        <v>102</v>
      </c>
      <c r="C261" s="89" t="s">
        <v>31</v>
      </c>
      <c r="D261" s="91" t="s">
        <v>46</v>
      </c>
      <c r="E261" s="91" t="s">
        <v>36</v>
      </c>
      <c r="F261" s="113" t="s">
        <v>337</v>
      </c>
      <c r="G261" s="18"/>
      <c r="H261" s="2">
        <f>SUM(H262)</f>
        <v>1300</v>
      </c>
      <c r="I261" s="2">
        <f t="shared" si="13"/>
        <v>1318.2</v>
      </c>
      <c r="J261" s="2">
        <f t="shared" si="13"/>
        <v>1339.3</v>
      </c>
    </row>
    <row r="262" spans="1:10" s="6" customFormat="1" ht="34.5" customHeight="1">
      <c r="A262" s="17"/>
      <c r="B262" s="61" t="s">
        <v>199</v>
      </c>
      <c r="C262" s="89" t="s">
        <v>31</v>
      </c>
      <c r="D262" s="1" t="s">
        <v>46</v>
      </c>
      <c r="E262" s="1" t="s">
        <v>36</v>
      </c>
      <c r="F262" s="114" t="s">
        <v>341</v>
      </c>
      <c r="G262" s="18"/>
      <c r="H262" s="2">
        <f>SUM(H263)</f>
        <v>1300</v>
      </c>
      <c r="I262" s="2">
        <f t="shared" si="13"/>
        <v>1318.2</v>
      </c>
      <c r="J262" s="2">
        <f t="shared" si="13"/>
        <v>1339.3</v>
      </c>
    </row>
    <row r="263" spans="1:10" s="6" customFormat="1" ht="20.25" customHeight="1">
      <c r="A263" s="17"/>
      <c r="B263" s="24" t="s">
        <v>109</v>
      </c>
      <c r="C263" s="89" t="s">
        <v>31</v>
      </c>
      <c r="D263" s="1" t="s">
        <v>46</v>
      </c>
      <c r="E263" s="1" t="s">
        <v>36</v>
      </c>
      <c r="F263" s="114" t="s">
        <v>341</v>
      </c>
      <c r="G263" s="18" t="s">
        <v>110</v>
      </c>
      <c r="H263" s="2">
        <f>SUM('распр.б.а.14'!G263)</f>
        <v>1300</v>
      </c>
      <c r="I263" s="2">
        <f>SUM('распр.б.а.14'!H263)</f>
        <v>1318.2</v>
      </c>
      <c r="J263" s="2">
        <f>SUM('распр.б.а.14'!I263)</f>
        <v>1339.3</v>
      </c>
    </row>
    <row r="264" spans="1:10" s="25" customFormat="1" ht="19.5" customHeight="1">
      <c r="A264" s="8"/>
      <c r="B264" s="41" t="s">
        <v>60</v>
      </c>
      <c r="C264" s="88" t="s">
        <v>31</v>
      </c>
      <c r="D264" s="4" t="s">
        <v>41</v>
      </c>
      <c r="E264" s="4" t="s">
        <v>34</v>
      </c>
      <c r="F264" s="112"/>
      <c r="G264" s="4"/>
      <c r="H264" s="3">
        <f>SUM(H265+H270)</f>
        <v>2659.2</v>
      </c>
      <c r="I264" s="3">
        <f>SUM(I265+I270)</f>
        <v>1462.1999999999998</v>
      </c>
      <c r="J264" s="3">
        <f>SUM(J265+J270)</f>
        <v>1485.6</v>
      </c>
    </row>
    <row r="265" spans="1:10" s="25" customFormat="1" ht="19.5" customHeight="1">
      <c r="A265" s="8"/>
      <c r="B265" s="41" t="s">
        <v>3</v>
      </c>
      <c r="C265" s="88" t="s">
        <v>31</v>
      </c>
      <c r="D265" s="4" t="s">
        <v>41</v>
      </c>
      <c r="E265" s="4" t="s">
        <v>33</v>
      </c>
      <c r="F265" s="112"/>
      <c r="G265" s="4"/>
      <c r="H265" s="3">
        <f>SUM(H266)</f>
        <v>996</v>
      </c>
      <c r="I265" s="3">
        <f aca="true" t="shared" si="14" ref="I265:J268">SUM(I266)</f>
        <v>1009.9</v>
      </c>
      <c r="J265" s="3">
        <f t="shared" si="14"/>
        <v>1026.1</v>
      </c>
    </row>
    <row r="266" spans="1:10" ht="37.5" customHeight="1">
      <c r="A266" s="17"/>
      <c r="B266" s="9" t="s">
        <v>91</v>
      </c>
      <c r="C266" s="89" t="s">
        <v>31</v>
      </c>
      <c r="D266" s="1" t="s">
        <v>41</v>
      </c>
      <c r="E266" s="1" t="s">
        <v>33</v>
      </c>
      <c r="F266" s="113" t="s">
        <v>336</v>
      </c>
      <c r="G266" s="1"/>
      <c r="H266" s="2">
        <f>SUM(H267)</f>
        <v>996</v>
      </c>
      <c r="I266" s="2">
        <f t="shared" si="14"/>
        <v>1009.9</v>
      </c>
      <c r="J266" s="2">
        <f t="shared" si="14"/>
        <v>1026.1</v>
      </c>
    </row>
    <row r="267" spans="1:10" ht="48.75" customHeight="1">
      <c r="A267" s="17"/>
      <c r="B267" s="9" t="s">
        <v>102</v>
      </c>
      <c r="C267" s="89" t="s">
        <v>31</v>
      </c>
      <c r="D267" s="18" t="s">
        <v>41</v>
      </c>
      <c r="E267" s="18" t="s">
        <v>33</v>
      </c>
      <c r="F267" s="114" t="s">
        <v>337</v>
      </c>
      <c r="G267" s="18"/>
      <c r="H267" s="2">
        <f>SUM(H268)</f>
        <v>996</v>
      </c>
      <c r="I267" s="2">
        <f t="shared" si="14"/>
        <v>1009.9</v>
      </c>
      <c r="J267" s="2">
        <f t="shared" si="14"/>
        <v>1026.1</v>
      </c>
    </row>
    <row r="268" spans="1:10" ht="19.5" customHeight="1">
      <c r="A268" s="17"/>
      <c r="B268" s="9" t="s">
        <v>115</v>
      </c>
      <c r="C268" s="89" t="s">
        <v>31</v>
      </c>
      <c r="D268" s="1" t="s">
        <v>41</v>
      </c>
      <c r="E268" s="1" t="s">
        <v>33</v>
      </c>
      <c r="F268" s="113" t="s">
        <v>343</v>
      </c>
      <c r="G268" s="4"/>
      <c r="H268" s="2">
        <f>SUM(H269)</f>
        <v>996</v>
      </c>
      <c r="I268" s="2">
        <f t="shared" si="14"/>
        <v>1009.9</v>
      </c>
      <c r="J268" s="2">
        <f t="shared" si="14"/>
        <v>1026.1</v>
      </c>
    </row>
    <row r="269" spans="1:10" ht="30" customHeight="1">
      <c r="A269" s="17"/>
      <c r="B269" s="9" t="s">
        <v>113</v>
      </c>
      <c r="C269" s="89" t="s">
        <v>31</v>
      </c>
      <c r="D269" s="1" t="s">
        <v>41</v>
      </c>
      <c r="E269" s="1" t="s">
        <v>33</v>
      </c>
      <c r="F269" s="113" t="s">
        <v>343</v>
      </c>
      <c r="G269" s="1" t="s">
        <v>114</v>
      </c>
      <c r="H269" s="2">
        <f>SUM('распр.б.а.14'!G269)</f>
        <v>996</v>
      </c>
      <c r="I269" s="2">
        <f>SUM('распр.б.а.14'!H269)</f>
        <v>1009.9</v>
      </c>
      <c r="J269" s="2">
        <f>SUM('распр.б.а.14'!I269)</f>
        <v>1026.1</v>
      </c>
    </row>
    <row r="270" spans="1:10" s="25" customFormat="1" ht="19.5" customHeight="1">
      <c r="A270" s="8"/>
      <c r="B270" s="41" t="s">
        <v>1</v>
      </c>
      <c r="C270" s="88" t="s">
        <v>31</v>
      </c>
      <c r="D270" s="4" t="s">
        <v>41</v>
      </c>
      <c r="E270" s="4" t="s">
        <v>35</v>
      </c>
      <c r="F270" s="112"/>
      <c r="G270" s="4"/>
      <c r="H270" s="3">
        <f>SUM(H271+H278+H289)</f>
        <v>1663.2</v>
      </c>
      <c r="I270" s="3">
        <f>SUM(I271+I278+I289)</f>
        <v>452.29999999999995</v>
      </c>
      <c r="J270" s="3">
        <f>SUM(J271+J278+J289)</f>
        <v>459.5</v>
      </c>
    </row>
    <row r="271" spans="1:10" ht="85.5" customHeight="1" hidden="1">
      <c r="A271" s="17"/>
      <c r="B271" s="10" t="s">
        <v>112</v>
      </c>
      <c r="C271" s="89" t="s">
        <v>31</v>
      </c>
      <c r="D271" s="1" t="s">
        <v>41</v>
      </c>
      <c r="E271" s="1" t="s">
        <v>35</v>
      </c>
      <c r="F271" s="113" t="s">
        <v>229</v>
      </c>
      <c r="G271" s="1"/>
      <c r="H271" s="2">
        <f>SUM(H272)</f>
        <v>472.7</v>
      </c>
      <c r="I271" s="2">
        <f>SUM(I272)</f>
        <v>0</v>
      </c>
      <c r="J271" s="2">
        <f>SUM(J272)</f>
        <v>0</v>
      </c>
    </row>
    <row r="272" spans="1:10" ht="134.25" customHeight="1" hidden="1">
      <c r="A272" s="17"/>
      <c r="B272" s="80" t="s">
        <v>163</v>
      </c>
      <c r="C272" s="89" t="s">
        <v>31</v>
      </c>
      <c r="D272" s="1" t="s">
        <v>41</v>
      </c>
      <c r="E272" s="1" t="s">
        <v>35</v>
      </c>
      <c r="F272" s="113" t="s">
        <v>230</v>
      </c>
      <c r="G272" s="1"/>
      <c r="H272" s="2">
        <f>SUM(H273+H275)</f>
        <v>472.7</v>
      </c>
      <c r="I272" s="2">
        <f>SUM(I273+I275)</f>
        <v>0</v>
      </c>
      <c r="J272" s="2">
        <f>SUM(J273+J275)</f>
        <v>0</v>
      </c>
    </row>
    <row r="273" spans="1:10" ht="115.5" customHeight="1" hidden="1">
      <c r="A273" s="17"/>
      <c r="B273" s="26" t="s">
        <v>118</v>
      </c>
      <c r="C273" s="89" t="s">
        <v>31</v>
      </c>
      <c r="D273" s="18" t="s">
        <v>41</v>
      </c>
      <c r="E273" s="18" t="s">
        <v>35</v>
      </c>
      <c r="F273" s="114" t="s">
        <v>263</v>
      </c>
      <c r="G273" s="18"/>
      <c r="H273" s="2">
        <f>SUM(H274)</f>
        <v>0</v>
      </c>
      <c r="I273" s="2">
        <f>SUM(I274)</f>
        <v>0</v>
      </c>
      <c r="J273" s="2">
        <f>SUM(J274)</f>
        <v>0</v>
      </c>
    </row>
    <row r="274" spans="1:10" ht="30.75" customHeight="1" hidden="1">
      <c r="A274" s="17"/>
      <c r="B274" s="9" t="s">
        <v>116</v>
      </c>
      <c r="C274" s="89" t="s">
        <v>31</v>
      </c>
      <c r="D274" s="18" t="s">
        <v>41</v>
      </c>
      <c r="E274" s="18" t="s">
        <v>35</v>
      </c>
      <c r="F274" s="114" t="s">
        <v>263</v>
      </c>
      <c r="G274" s="18" t="s">
        <v>117</v>
      </c>
      <c r="H274" s="2"/>
      <c r="I274" s="2"/>
      <c r="J274" s="2"/>
    </row>
    <row r="275" spans="1:10" ht="49.5" customHeight="1" hidden="1">
      <c r="A275" s="17"/>
      <c r="B275" s="9" t="s">
        <v>54</v>
      </c>
      <c r="C275" s="89" t="s">
        <v>31</v>
      </c>
      <c r="D275" s="18" t="s">
        <v>41</v>
      </c>
      <c r="E275" s="18" t="s">
        <v>35</v>
      </c>
      <c r="F275" s="114" t="s">
        <v>238</v>
      </c>
      <c r="G275" s="18"/>
      <c r="H275" s="2">
        <f>SUM(H276)</f>
        <v>472.7</v>
      </c>
      <c r="I275" s="2">
        <f>SUM(I276)</f>
        <v>0</v>
      </c>
      <c r="J275" s="2">
        <f>SUM(J276)</f>
        <v>0</v>
      </c>
    </row>
    <row r="276" spans="1:10" ht="113.25" customHeight="1" hidden="1">
      <c r="A276" s="17"/>
      <c r="B276" s="51" t="s">
        <v>162</v>
      </c>
      <c r="C276" s="89" t="s">
        <v>31</v>
      </c>
      <c r="D276" s="18" t="s">
        <v>41</v>
      </c>
      <c r="E276" s="18" t="s">
        <v>35</v>
      </c>
      <c r="F276" s="114" t="s">
        <v>239</v>
      </c>
      <c r="G276" s="18"/>
      <c r="H276" s="2">
        <f>SUM(H277)</f>
        <v>472.7</v>
      </c>
      <c r="I276" s="2">
        <f>SUM(I277)</f>
        <v>0</v>
      </c>
      <c r="J276" s="2">
        <f>SUM(J277)</f>
        <v>0</v>
      </c>
    </row>
    <row r="277" spans="1:10" ht="40.5" customHeight="1" hidden="1">
      <c r="A277" s="17"/>
      <c r="B277" s="9" t="s">
        <v>116</v>
      </c>
      <c r="C277" s="89" t="s">
        <v>31</v>
      </c>
      <c r="D277" s="18" t="s">
        <v>41</v>
      </c>
      <c r="E277" s="18" t="s">
        <v>35</v>
      </c>
      <c r="F277" s="114" t="s">
        <v>239</v>
      </c>
      <c r="G277" s="18" t="s">
        <v>117</v>
      </c>
      <c r="H277" s="2">
        <f>SUM('распр.б.а.14'!G277)</f>
        <v>472.7</v>
      </c>
      <c r="I277" s="2">
        <f>SUM('распр.б.а.14'!H277)</f>
        <v>0</v>
      </c>
      <c r="J277" s="2">
        <f>SUM('распр.б.а.14'!I277)</f>
        <v>0</v>
      </c>
    </row>
    <row r="278" spans="1:10" ht="69.75" customHeight="1" hidden="1">
      <c r="A278" s="17"/>
      <c r="B278" s="10" t="s">
        <v>119</v>
      </c>
      <c r="C278" s="89" t="s">
        <v>31</v>
      </c>
      <c r="D278" s="18" t="s">
        <v>41</v>
      </c>
      <c r="E278" s="18" t="s">
        <v>35</v>
      </c>
      <c r="F278" s="114" t="s">
        <v>244</v>
      </c>
      <c r="G278" s="18"/>
      <c r="H278" s="2">
        <f>SUM(H279+H285)</f>
        <v>744.5</v>
      </c>
      <c r="I278" s="2">
        <f>SUM(I279+I285)</f>
        <v>0</v>
      </c>
      <c r="J278" s="2">
        <f>SUM(J279+J285)</f>
        <v>0</v>
      </c>
    </row>
    <row r="279" spans="1:10" ht="84.75" customHeight="1" hidden="1">
      <c r="A279" s="17"/>
      <c r="B279" s="10" t="s">
        <v>120</v>
      </c>
      <c r="C279" s="89" t="s">
        <v>31</v>
      </c>
      <c r="D279" s="18" t="s">
        <v>41</v>
      </c>
      <c r="E279" s="18" t="s">
        <v>35</v>
      </c>
      <c r="F279" s="114" t="s">
        <v>245</v>
      </c>
      <c r="G279" s="18"/>
      <c r="H279" s="2">
        <f>SUM(H280+H282)</f>
        <v>346.5</v>
      </c>
      <c r="I279" s="2">
        <f>SUM(I280+I282)</f>
        <v>0</v>
      </c>
      <c r="J279" s="2">
        <f>SUM(J280+J282)</f>
        <v>0</v>
      </c>
    </row>
    <row r="280" spans="1:10" ht="30.75" customHeight="1" hidden="1">
      <c r="A280" s="17"/>
      <c r="B280" s="10" t="s">
        <v>83</v>
      </c>
      <c r="C280" s="89" t="s">
        <v>31</v>
      </c>
      <c r="D280" s="18" t="s">
        <v>41</v>
      </c>
      <c r="E280" s="18" t="s">
        <v>35</v>
      </c>
      <c r="F280" s="114" t="s">
        <v>246</v>
      </c>
      <c r="G280" s="18"/>
      <c r="H280" s="2">
        <f>SUM(H281)</f>
        <v>0</v>
      </c>
      <c r="I280" s="2">
        <f>SUM(I281)</f>
        <v>0</v>
      </c>
      <c r="J280" s="2">
        <f>SUM(J281)</f>
        <v>0</v>
      </c>
    </row>
    <row r="281" spans="1:10" ht="30.75" customHeight="1" hidden="1">
      <c r="A281" s="17"/>
      <c r="B281" s="9" t="s">
        <v>116</v>
      </c>
      <c r="C281" s="89" t="s">
        <v>31</v>
      </c>
      <c r="D281" s="18" t="s">
        <v>41</v>
      </c>
      <c r="E281" s="18" t="s">
        <v>35</v>
      </c>
      <c r="F281" s="114" t="s">
        <v>246</v>
      </c>
      <c r="G281" s="18" t="s">
        <v>117</v>
      </c>
      <c r="H281" s="2">
        <f>SUM('распр.б.а.14'!G281)</f>
        <v>0</v>
      </c>
      <c r="I281" s="2">
        <f>SUM('распр.б.а.14'!H281)</f>
        <v>0</v>
      </c>
      <c r="J281" s="2">
        <f>SUM('распр.б.а.14'!I281)</f>
        <v>0</v>
      </c>
    </row>
    <row r="282" spans="1:10" ht="48.75" customHeight="1" hidden="1">
      <c r="A282" s="17"/>
      <c r="B282" s="9" t="s">
        <v>54</v>
      </c>
      <c r="C282" s="89" t="s">
        <v>31</v>
      </c>
      <c r="D282" s="18" t="s">
        <v>41</v>
      </c>
      <c r="E282" s="18" t="s">
        <v>35</v>
      </c>
      <c r="F282" s="114" t="s">
        <v>247</v>
      </c>
      <c r="G282" s="18"/>
      <c r="H282" s="2">
        <f>SUM(H283)</f>
        <v>346.5</v>
      </c>
      <c r="I282" s="2">
        <f>SUM(I283)</f>
        <v>0</v>
      </c>
      <c r="J282" s="2">
        <f>SUM(J283)</f>
        <v>0</v>
      </c>
    </row>
    <row r="283" spans="1:10" ht="47.25" customHeight="1" hidden="1">
      <c r="A283" s="17"/>
      <c r="B283" s="9" t="s">
        <v>176</v>
      </c>
      <c r="C283" s="89" t="s">
        <v>31</v>
      </c>
      <c r="D283" s="1" t="s">
        <v>41</v>
      </c>
      <c r="E283" s="1" t="s">
        <v>35</v>
      </c>
      <c r="F283" s="113" t="s">
        <v>248</v>
      </c>
      <c r="G283" s="1"/>
      <c r="H283" s="2">
        <f>SUM(H284)</f>
        <v>346.5</v>
      </c>
      <c r="I283" s="2">
        <f>SUM(I284)</f>
        <v>0</v>
      </c>
      <c r="J283" s="2">
        <f>SUM(J284)</f>
        <v>0</v>
      </c>
    </row>
    <row r="284" spans="1:10" ht="40.5" customHeight="1" hidden="1">
      <c r="A284" s="17"/>
      <c r="B284" s="9" t="s">
        <v>116</v>
      </c>
      <c r="C284" s="89" t="s">
        <v>31</v>
      </c>
      <c r="D284" s="1" t="s">
        <v>41</v>
      </c>
      <c r="E284" s="1" t="s">
        <v>35</v>
      </c>
      <c r="F284" s="113" t="s">
        <v>248</v>
      </c>
      <c r="G284" s="1" t="s">
        <v>117</v>
      </c>
      <c r="H284" s="2">
        <f>SUM('распр.б.а.14'!G284)</f>
        <v>346.5</v>
      </c>
      <c r="I284" s="2">
        <f>SUM('распр.б.а.14'!H284)</f>
        <v>0</v>
      </c>
      <c r="J284" s="2">
        <f>SUM('распр.б.а.14'!I284)</f>
        <v>0</v>
      </c>
    </row>
    <row r="285" spans="1:10" ht="129.75" customHeight="1" hidden="1">
      <c r="A285" s="17"/>
      <c r="B285" s="9" t="s">
        <v>121</v>
      </c>
      <c r="C285" s="89" t="s">
        <v>31</v>
      </c>
      <c r="D285" s="1" t="s">
        <v>41</v>
      </c>
      <c r="E285" s="1" t="s">
        <v>35</v>
      </c>
      <c r="F285" s="113" t="s">
        <v>257</v>
      </c>
      <c r="G285" s="1"/>
      <c r="H285" s="2">
        <f>SUM(H286)</f>
        <v>398</v>
      </c>
      <c r="I285" s="2">
        <f aca="true" t="shared" si="15" ref="I285:J287">SUM(I286)</f>
        <v>0</v>
      </c>
      <c r="J285" s="2">
        <f t="shared" si="15"/>
        <v>0</v>
      </c>
    </row>
    <row r="286" spans="1:10" ht="52.5" customHeight="1" hidden="1">
      <c r="A286" s="17"/>
      <c r="B286" s="9" t="s">
        <v>54</v>
      </c>
      <c r="C286" s="89" t="s">
        <v>31</v>
      </c>
      <c r="D286" s="1" t="s">
        <v>41</v>
      </c>
      <c r="E286" s="1" t="s">
        <v>35</v>
      </c>
      <c r="F286" s="113" t="s">
        <v>355</v>
      </c>
      <c r="G286" s="1"/>
      <c r="H286" s="2">
        <f>SUM(H287)</f>
        <v>398</v>
      </c>
      <c r="I286" s="2">
        <f t="shared" si="15"/>
        <v>0</v>
      </c>
      <c r="J286" s="2">
        <f t="shared" si="15"/>
        <v>0</v>
      </c>
    </row>
    <row r="287" spans="1:10" ht="99.75" customHeight="1" hidden="1">
      <c r="A287" s="17"/>
      <c r="B287" s="9" t="s">
        <v>265</v>
      </c>
      <c r="C287" s="89" t="s">
        <v>31</v>
      </c>
      <c r="D287" s="1" t="s">
        <v>41</v>
      </c>
      <c r="E287" s="1" t="s">
        <v>35</v>
      </c>
      <c r="F287" s="113" t="s">
        <v>264</v>
      </c>
      <c r="G287" s="1"/>
      <c r="H287" s="2">
        <f>SUM(H288)</f>
        <v>398</v>
      </c>
      <c r="I287" s="2">
        <f t="shared" si="15"/>
        <v>0</v>
      </c>
      <c r="J287" s="2">
        <f t="shared" si="15"/>
        <v>0</v>
      </c>
    </row>
    <row r="288" spans="1:10" ht="39" customHeight="1" hidden="1">
      <c r="A288" s="17"/>
      <c r="B288" s="9" t="s">
        <v>116</v>
      </c>
      <c r="C288" s="89" t="s">
        <v>31</v>
      </c>
      <c r="D288" s="1" t="s">
        <v>41</v>
      </c>
      <c r="E288" s="1" t="s">
        <v>35</v>
      </c>
      <c r="F288" s="113" t="s">
        <v>264</v>
      </c>
      <c r="G288" s="1" t="s">
        <v>117</v>
      </c>
      <c r="H288" s="2">
        <f>SUM('распр.б.а.14'!G288)</f>
        <v>398</v>
      </c>
      <c r="I288" s="2">
        <f>SUM('распр.б.а.14'!H288)</f>
        <v>0</v>
      </c>
      <c r="J288" s="2">
        <f>SUM('распр.б.а.14'!I288)</f>
        <v>0</v>
      </c>
    </row>
    <row r="289" spans="1:10" ht="30.75" customHeight="1">
      <c r="A289" s="17"/>
      <c r="B289" s="10" t="s">
        <v>122</v>
      </c>
      <c r="C289" s="89" t="s">
        <v>31</v>
      </c>
      <c r="D289" s="1" t="s">
        <v>41</v>
      </c>
      <c r="E289" s="1" t="s">
        <v>35</v>
      </c>
      <c r="F289" s="113" t="s">
        <v>225</v>
      </c>
      <c r="G289" s="1"/>
      <c r="H289" s="2">
        <f>SUM(H290+H292+H294)</f>
        <v>446</v>
      </c>
      <c r="I289" s="2">
        <f>SUM(I290+I292+I294)</f>
        <v>452.29999999999995</v>
      </c>
      <c r="J289" s="2">
        <f>SUM(J290+J292+J294)</f>
        <v>459.5</v>
      </c>
    </row>
    <row r="290" spans="1:10" ht="64.5" customHeight="1">
      <c r="A290" s="17"/>
      <c r="B290" s="10" t="s">
        <v>137</v>
      </c>
      <c r="C290" s="89" t="s">
        <v>31</v>
      </c>
      <c r="D290" s="1" t="s">
        <v>41</v>
      </c>
      <c r="E290" s="1" t="s">
        <v>35</v>
      </c>
      <c r="F290" s="113" t="s">
        <v>349</v>
      </c>
      <c r="G290" s="1"/>
      <c r="H290" s="2">
        <f>SUM(H291)</f>
        <v>125</v>
      </c>
      <c r="I290" s="2">
        <f>SUM(I291)</f>
        <v>126.8</v>
      </c>
      <c r="J290" s="2">
        <f>SUM(J291)</f>
        <v>128.8</v>
      </c>
    </row>
    <row r="291" spans="1:10" ht="39" customHeight="1">
      <c r="A291" s="17"/>
      <c r="B291" s="9" t="s">
        <v>94</v>
      </c>
      <c r="C291" s="89" t="s">
        <v>31</v>
      </c>
      <c r="D291" s="1" t="s">
        <v>41</v>
      </c>
      <c r="E291" s="1" t="s">
        <v>35</v>
      </c>
      <c r="F291" s="113" t="s">
        <v>349</v>
      </c>
      <c r="G291" s="1" t="s">
        <v>95</v>
      </c>
      <c r="H291" s="2">
        <f>SUM('распр.б.а.14'!G291)</f>
        <v>125</v>
      </c>
      <c r="I291" s="2">
        <f>SUM('распр.б.а.14'!H291)</f>
        <v>126.8</v>
      </c>
      <c r="J291" s="2">
        <f>SUM('распр.б.а.14'!I291)</f>
        <v>128.8</v>
      </c>
    </row>
    <row r="292" spans="1:10" ht="76.5" customHeight="1">
      <c r="A292" s="17"/>
      <c r="B292" s="10" t="s">
        <v>138</v>
      </c>
      <c r="C292" s="89" t="s">
        <v>31</v>
      </c>
      <c r="D292" s="1" t="s">
        <v>41</v>
      </c>
      <c r="E292" s="1" t="s">
        <v>35</v>
      </c>
      <c r="F292" s="113" t="s">
        <v>350</v>
      </c>
      <c r="G292" s="1"/>
      <c r="H292" s="2">
        <f>SUM(H293)</f>
        <v>186</v>
      </c>
      <c r="I292" s="2">
        <f>SUM(I293)</f>
        <v>188.6</v>
      </c>
      <c r="J292" s="2">
        <f>SUM(J293)</f>
        <v>191.6</v>
      </c>
    </row>
    <row r="293" spans="1:10" ht="39" customHeight="1">
      <c r="A293" s="17"/>
      <c r="B293" s="9" t="s">
        <v>94</v>
      </c>
      <c r="C293" s="89" t="s">
        <v>31</v>
      </c>
      <c r="D293" s="1" t="s">
        <v>41</v>
      </c>
      <c r="E293" s="1" t="s">
        <v>35</v>
      </c>
      <c r="F293" s="113" t="s">
        <v>350</v>
      </c>
      <c r="G293" s="1" t="s">
        <v>95</v>
      </c>
      <c r="H293" s="2">
        <f>SUM('распр.б.а.14'!G293)</f>
        <v>186</v>
      </c>
      <c r="I293" s="2">
        <f>SUM('распр.б.а.14'!H293)</f>
        <v>188.6</v>
      </c>
      <c r="J293" s="2">
        <f>SUM('распр.б.а.14'!I293)</f>
        <v>191.6</v>
      </c>
    </row>
    <row r="294" spans="1:10" ht="59.25" customHeight="1">
      <c r="A294" s="17"/>
      <c r="B294" s="10" t="s">
        <v>139</v>
      </c>
      <c r="C294" s="89" t="s">
        <v>31</v>
      </c>
      <c r="D294" s="1" t="s">
        <v>41</v>
      </c>
      <c r="E294" s="1" t="s">
        <v>35</v>
      </c>
      <c r="F294" s="113" t="s">
        <v>351</v>
      </c>
      <c r="G294" s="1"/>
      <c r="H294" s="2">
        <f>SUM(H295)</f>
        <v>135</v>
      </c>
      <c r="I294" s="2">
        <f>SUM(I295)</f>
        <v>136.9</v>
      </c>
      <c r="J294" s="2">
        <f>SUM(J295)</f>
        <v>139.1</v>
      </c>
    </row>
    <row r="295" spans="1:10" ht="39" customHeight="1">
      <c r="A295" s="17"/>
      <c r="B295" s="9" t="s">
        <v>94</v>
      </c>
      <c r="C295" s="89" t="s">
        <v>31</v>
      </c>
      <c r="D295" s="1" t="s">
        <v>41</v>
      </c>
      <c r="E295" s="1" t="s">
        <v>35</v>
      </c>
      <c r="F295" s="113" t="s">
        <v>351</v>
      </c>
      <c r="G295" s="1" t="s">
        <v>95</v>
      </c>
      <c r="H295" s="2">
        <f>SUM('распр.б.а.14'!G295)</f>
        <v>135</v>
      </c>
      <c r="I295" s="2">
        <f>SUM('распр.б.а.14'!H295)</f>
        <v>136.9</v>
      </c>
      <c r="J295" s="2">
        <f>SUM('распр.б.а.14'!I295)</f>
        <v>139.1</v>
      </c>
    </row>
    <row r="296" spans="1:10" ht="30.75" customHeight="1" hidden="1">
      <c r="A296" s="17"/>
      <c r="B296" s="9" t="s">
        <v>13</v>
      </c>
      <c r="C296" s="89" t="s">
        <v>31</v>
      </c>
      <c r="D296" s="1" t="s">
        <v>41</v>
      </c>
      <c r="E296" s="1" t="s">
        <v>35</v>
      </c>
      <c r="F296" s="113" t="s">
        <v>356</v>
      </c>
      <c r="G296" s="18"/>
      <c r="H296" s="2">
        <f>SUM(H297)</f>
        <v>0</v>
      </c>
      <c r="I296" s="2">
        <f>SUM(I297)</f>
        <v>0</v>
      </c>
      <c r="J296" s="2">
        <f>SUM(J297)</f>
        <v>0</v>
      </c>
    </row>
    <row r="297" spans="1:10" ht="30.75" customHeight="1" hidden="1">
      <c r="A297" s="17"/>
      <c r="B297" s="9" t="s">
        <v>57</v>
      </c>
      <c r="C297" s="89" t="s">
        <v>31</v>
      </c>
      <c r="D297" s="1" t="s">
        <v>41</v>
      </c>
      <c r="E297" s="1" t="s">
        <v>35</v>
      </c>
      <c r="F297" s="113" t="s">
        <v>357</v>
      </c>
      <c r="G297" s="18"/>
      <c r="H297" s="2">
        <f>SUM(H298)</f>
        <v>0</v>
      </c>
      <c r="I297" s="2">
        <f>SUM(I298)</f>
        <v>0</v>
      </c>
      <c r="J297" s="2">
        <f>SUM(J298)</f>
        <v>0</v>
      </c>
    </row>
    <row r="298" spans="1:10" ht="30.75" customHeight="1" hidden="1">
      <c r="A298" s="17"/>
      <c r="B298" s="148" t="s">
        <v>76</v>
      </c>
      <c r="C298" s="89" t="s">
        <v>31</v>
      </c>
      <c r="D298" s="1" t="s">
        <v>41</v>
      </c>
      <c r="E298" s="1" t="s">
        <v>35</v>
      </c>
      <c r="F298" s="113" t="s">
        <v>357</v>
      </c>
      <c r="G298" s="18" t="s">
        <v>77</v>
      </c>
      <c r="H298" s="2">
        <v>0</v>
      </c>
      <c r="I298" s="2">
        <v>0</v>
      </c>
      <c r="J298" s="2">
        <v>0</v>
      </c>
    </row>
    <row r="299" spans="1:10" s="25" customFormat="1" ht="19.5" customHeight="1">
      <c r="A299" s="8"/>
      <c r="B299" s="41" t="s">
        <v>4</v>
      </c>
      <c r="C299" s="88" t="s">
        <v>31</v>
      </c>
      <c r="D299" s="4" t="s">
        <v>37</v>
      </c>
      <c r="E299" s="4" t="s">
        <v>34</v>
      </c>
      <c r="F299" s="112"/>
      <c r="G299" s="4"/>
      <c r="H299" s="3">
        <f>SUM(H300)</f>
        <v>8762.3</v>
      </c>
      <c r="I299" s="3">
        <f aca="true" t="shared" si="16" ref="I299:J301">SUM(I300)</f>
        <v>8843</v>
      </c>
      <c r="J299" s="3">
        <f t="shared" si="16"/>
        <v>8936.5</v>
      </c>
    </row>
    <row r="300" spans="1:10" s="25" customFormat="1" ht="19.5" customHeight="1">
      <c r="A300" s="8"/>
      <c r="B300" s="41" t="s">
        <v>78</v>
      </c>
      <c r="C300" s="88" t="s">
        <v>31</v>
      </c>
      <c r="D300" s="4" t="s">
        <v>37</v>
      </c>
      <c r="E300" s="4" t="s">
        <v>33</v>
      </c>
      <c r="F300" s="112"/>
      <c r="G300" s="4"/>
      <c r="H300" s="3">
        <f>SUM(H301)</f>
        <v>8762.3</v>
      </c>
      <c r="I300" s="3">
        <f t="shared" si="16"/>
        <v>8843</v>
      </c>
      <c r="J300" s="3">
        <f t="shared" si="16"/>
        <v>8936.5</v>
      </c>
    </row>
    <row r="301" spans="1:10" ht="83.25" customHeight="1">
      <c r="A301" s="17"/>
      <c r="B301" s="10" t="s">
        <v>108</v>
      </c>
      <c r="C301" s="89" t="s">
        <v>31</v>
      </c>
      <c r="D301" s="1" t="s">
        <v>37</v>
      </c>
      <c r="E301" s="1" t="s">
        <v>33</v>
      </c>
      <c r="F301" s="113" t="s">
        <v>254</v>
      </c>
      <c r="G301" s="1"/>
      <c r="H301" s="2">
        <f>SUM(H302)</f>
        <v>8762.3</v>
      </c>
      <c r="I301" s="2">
        <f t="shared" si="16"/>
        <v>8843</v>
      </c>
      <c r="J301" s="2">
        <f t="shared" si="16"/>
        <v>8936.5</v>
      </c>
    </row>
    <row r="302" spans="1:10" ht="101.25" customHeight="1">
      <c r="A302" s="17"/>
      <c r="B302" s="10" t="s">
        <v>166</v>
      </c>
      <c r="C302" s="89" t="s">
        <v>31</v>
      </c>
      <c r="D302" s="1" t="s">
        <v>37</v>
      </c>
      <c r="E302" s="1" t="s">
        <v>33</v>
      </c>
      <c r="F302" s="113" t="s">
        <v>223</v>
      </c>
      <c r="G302" s="1"/>
      <c r="H302" s="2">
        <f>SUM(H303+H305+H307)</f>
        <v>8762.3</v>
      </c>
      <c r="I302" s="2">
        <f>SUM(I303+I305+I307)</f>
        <v>8843</v>
      </c>
      <c r="J302" s="2">
        <f>SUM(J303+J305+J307)</f>
        <v>8936.5</v>
      </c>
    </row>
    <row r="303" spans="1:10" ht="66" customHeight="1">
      <c r="A303" s="17"/>
      <c r="B303" s="24" t="s">
        <v>180</v>
      </c>
      <c r="C303" s="89" t="s">
        <v>31</v>
      </c>
      <c r="D303" s="1" t="s">
        <v>37</v>
      </c>
      <c r="E303" s="1" t="s">
        <v>33</v>
      </c>
      <c r="F303" s="114" t="s">
        <v>255</v>
      </c>
      <c r="G303" s="18"/>
      <c r="H303" s="2">
        <f>SUM(H304)</f>
        <v>5762.3</v>
      </c>
      <c r="I303" s="2">
        <f>SUM(I304)</f>
        <v>5843</v>
      </c>
      <c r="J303" s="2">
        <f>SUM(J304)</f>
        <v>5936.5</v>
      </c>
    </row>
    <row r="304" spans="1:10" ht="24.75" customHeight="1">
      <c r="A304" s="17"/>
      <c r="B304" s="24" t="s">
        <v>109</v>
      </c>
      <c r="C304" s="89" t="s">
        <v>31</v>
      </c>
      <c r="D304" s="1" t="s">
        <v>37</v>
      </c>
      <c r="E304" s="1" t="s">
        <v>33</v>
      </c>
      <c r="F304" s="114" t="s">
        <v>255</v>
      </c>
      <c r="G304" s="18" t="s">
        <v>110</v>
      </c>
      <c r="H304" s="2">
        <f>SUM('распр.б.а.14'!G304)</f>
        <v>5762.3</v>
      </c>
      <c r="I304" s="2">
        <f>SUM('распр.б.а.14'!H304)</f>
        <v>5843</v>
      </c>
      <c r="J304" s="2">
        <f>SUM('распр.б.а.14'!I304)</f>
        <v>5936.5</v>
      </c>
    </row>
    <row r="305" spans="1:10" ht="24.75" customHeight="1">
      <c r="A305" s="17"/>
      <c r="B305" s="24" t="s">
        <v>360</v>
      </c>
      <c r="C305" s="89" t="s">
        <v>31</v>
      </c>
      <c r="D305" s="1" t="s">
        <v>37</v>
      </c>
      <c r="E305" s="1" t="s">
        <v>33</v>
      </c>
      <c r="F305" s="114" t="s">
        <v>361</v>
      </c>
      <c r="G305" s="18"/>
      <c r="H305" s="2">
        <f>SUM(H306)</f>
        <v>3000</v>
      </c>
      <c r="I305" s="2">
        <f>SUM(I306)</f>
        <v>3000</v>
      </c>
      <c r="J305" s="2">
        <f>SUM(J306)</f>
        <v>3000</v>
      </c>
    </row>
    <row r="306" spans="1:10" ht="24.75" customHeight="1">
      <c r="A306" s="17"/>
      <c r="B306" s="9" t="s">
        <v>18</v>
      </c>
      <c r="C306" s="89" t="s">
        <v>31</v>
      </c>
      <c r="D306" s="1" t="s">
        <v>37</v>
      </c>
      <c r="E306" s="1" t="s">
        <v>33</v>
      </c>
      <c r="F306" s="114" t="s">
        <v>361</v>
      </c>
      <c r="G306" s="18" t="s">
        <v>106</v>
      </c>
      <c r="H306" s="2">
        <f>SUM('распр.б.а.14'!G306)</f>
        <v>3000</v>
      </c>
      <c r="I306" s="2">
        <f>SUM('распр.б.а.14'!H306)</f>
        <v>3000</v>
      </c>
      <c r="J306" s="2">
        <f>SUM('распр.б.а.14'!I306)</f>
        <v>3000</v>
      </c>
    </row>
    <row r="307" spans="1:10" ht="93.75" customHeight="1" hidden="1">
      <c r="A307" s="17"/>
      <c r="B307" s="10" t="s">
        <v>87</v>
      </c>
      <c r="C307" s="89" t="s">
        <v>31</v>
      </c>
      <c r="D307" s="1" t="s">
        <v>37</v>
      </c>
      <c r="E307" s="1" t="s">
        <v>33</v>
      </c>
      <c r="F307" s="114" t="s">
        <v>268</v>
      </c>
      <c r="G307" s="18"/>
      <c r="H307" s="2">
        <f>SUM(H308)</f>
        <v>0</v>
      </c>
      <c r="I307" s="2">
        <f>SUM(I308)</f>
        <v>0</v>
      </c>
      <c r="J307" s="2">
        <f>SUM(J308)</f>
        <v>0</v>
      </c>
    </row>
    <row r="308" spans="1:10" ht="19.5" customHeight="1" hidden="1">
      <c r="A308" s="17"/>
      <c r="B308" s="24" t="s">
        <v>109</v>
      </c>
      <c r="C308" s="89" t="s">
        <v>31</v>
      </c>
      <c r="D308" s="1" t="s">
        <v>37</v>
      </c>
      <c r="E308" s="1" t="s">
        <v>33</v>
      </c>
      <c r="F308" s="114" t="s">
        <v>268</v>
      </c>
      <c r="G308" s="18" t="s">
        <v>110</v>
      </c>
      <c r="H308" s="2"/>
      <c r="I308" s="2"/>
      <c r="J308" s="2"/>
    </row>
    <row r="309" spans="1:10" s="25" customFormat="1" ht="19.5" customHeight="1">
      <c r="A309" s="8"/>
      <c r="B309" s="41" t="s">
        <v>29</v>
      </c>
      <c r="C309" s="88" t="s">
        <v>31</v>
      </c>
      <c r="D309" s="4" t="s">
        <v>43</v>
      </c>
      <c r="E309" s="4" t="s">
        <v>34</v>
      </c>
      <c r="F309" s="112"/>
      <c r="G309" s="4"/>
      <c r="H309" s="3">
        <f>SUM(H310)</f>
        <v>1060.3</v>
      </c>
      <c r="I309" s="3">
        <f aca="true" t="shared" si="17" ref="I309:J313">SUM(I310)</f>
        <v>1075.1</v>
      </c>
      <c r="J309" s="3">
        <f t="shared" si="17"/>
        <v>1092.3</v>
      </c>
    </row>
    <row r="310" spans="1:10" s="25" customFormat="1" ht="19.5" customHeight="1">
      <c r="A310" s="8"/>
      <c r="B310" s="149" t="s">
        <v>21</v>
      </c>
      <c r="C310" s="88" t="s">
        <v>31</v>
      </c>
      <c r="D310" s="4" t="s">
        <v>43</v>
      </c>
      <c r="E310" s="4" t="s">
        <v>38</v>
      </c>
      <c r="F310" s="112"/>
      <c r="G310" s="4"/>
      <c r="H310" s="3">
        <f>SUM(H311)</f>
        <v>1060.3</v>
      </c>
      <c r="I310" s="3">
        <f t="shared" si="17"/>
        <v>1075.1</v>
      </c>
      <c r="J310" s="3">
        <f t="shared" si="17"/>
        <v>1092.3</v>
      </c>
    </row>
    <row r="311" spans="1:10" ht="32.25" customHeight="1">
      <c r="A311" s="17"/>
      <c r="B311" s="9" t="s">
        <v>91</v>
      </c>
      <c r="C311" s="89" t="s">
        <v>31</v>
      </c>
      <c r="D311" s="1" t="s">
        <v>43</v>
      </c>
      <c r="E311" s="1" t="s">
        <v>38</v>
      </c>
      <c r="F311" s="113" t="s">
        <v>336</v>
      </c>
      <c r="G311" s="1"/>
      <c r="H311" s="2">
        <f>SUM(H312)</f>
        <v>1060.3</v>
      </c>
      <c r="I311" s="2">
        <f t="shared" si="17"/>
        <v>1075.1</v>
      </c>
      <c r="J311" s="2">
        <f t="shared" si="17"/>
        <v>1092.3</v>
      </c>
    </row>
    <row r="312" spans="1:10" ht="48" customHeight="1">
      <c r="A312" s="17"/>
      <c r="B312" s="9" t="s">
        <v>102</v>
      </c>
      <c r="C312" s="89" t="s">
        <v>31</v>
      </c>
      <c r="D312" s="1" t="s">
        <v>43</v>
      </c>
      <c r="E312" s="1" t="s">
        <v>38</v>
      </c>
      <c r="F312" s="113" t="s">
        <v>337</v>
      </c>
      <c r="G312" s="1"/>
      <c r="H312" s="2">
        <f>SUM(H313)</f>
        <v>1060.3</v>
      </c>
      <c r="I312" s="2">
        <f t="shared" si="17"/>
        <v>1075.1</v>
      </c>
      <c r="J312" s="2">
        <f t="shared" si="17"/>
        <v>1092.3</v>
      </c>
    </row>
    <row r="313" spans="1:10" ht="32.25" customHeight="1">
      <c r="A313" s="17"/>
      <c r="B313" s="10" t="s">
        <v>98</v>
      </c>
      <c r="C313" s="89" t="s">
        <v>31</v>
      </c>
      <c r="D313" s="1" t="s">
        <v>43</v>
      </c>
      <c r="E313" s="1" t="s">
        <v>38</v>
      </c>
      <c r="F313" s="113" t="s">
        <v>342</v>
      </c>
      <c r="G313" s="72"/>
      <c r="H313" s="2">
        <f>SUM(H314)</f>
        <v>1060.3</v>
      </c>
      <c r="I313" s="2">
        <f t="shared" si="17"/>
        <v>1075.1</v>
      </c>
      <c r="J313" s="2">
        <f t="shared" si="17"/>
        <v>1092.3</v>
      </c>
    </row>
    <row r="314" spans="1:10" ht="32.25" customHeight="1" thickBot="1">
      <c r="A314" s="43"/>
      <c r="B314" s="9" t="s">
        <v>94</v>
      </c>
      <c r="C314" s="89" t="s">
        <v>31</v>
      </c>
      <c r="D314" s="1" t="s">
        <v>43</v>
      </c>
      <c r="E314" s="1" t="s">
        <v>38</v>
      </c>
      <c r="F314" s="113" t="s">
        <v>342</v>
      </c>
      <c r="G314" s="1" t="s">
        <v>95</v>
      </c>
      <c r="H314" s="2">
        <f>SUM('распр.б.а.14'!G314)</f>
        <v>1060.3</v>
      </c>
      <c r="I314" s="2">
        <f>SUM('распр.б.а.14'!H314)</f>
        <v>1075.1</v>
      </c>
      <c r="J314" s="2">
        <f>SUM('распр.б.а.14'!I314)</f>
        <v>1092.3</v>
      </c>
    </row>
    <row r="315" spans="1:10" s="25" customFormat="1" ht="29.25" customHeight="1">
      <c r="A315" s="7"/>
      <c r="B315" s="41" t="s">
        <v>65</v>
      </c>
      <c r="C315" s="88" t="s">
        <v>31</v>
      </c>
      <c r="D315" s="4" t="s">
        <v>39</v>
      </c>
      <c r="E315" s="4" t="s">
        <v>34</v>
      </c>
      <c r="F315" s="112"/>
      <c r="G315" s="4"/>
      <c r="H315" s="3">
        <f>SUM(H316)</f>
        <v>20</v>
      </c>
      <c r="I315" s="3">
        <f aca="true" t="shared" si="18" ref="I315:J319">SUM(I316)</f>
        <v>20</v>
      </c>
      <c r="J315" s="3">
        <f t="shared" si="18"/>
        <v>20</v>
      </c>
    </row>
    <row r="316" spans="1:10" s="25" customFormat="1" ht="30.75" customHeight="1">
      <c r="A316" s="7"/>
      <c r="B316" s="41" t="s">
        <v>79</v>
      </c>
      <c r="C316" s="88" t="s">
        <v>31</v>
      </c>
      <c r="D316" s="4" t="s">
        <v>39</v>
      </c>
      <c r="E316" s="4" t="s">
        <v>33</v>
      </c>
      <c r="F316" s="112"/>
      <c r="G316" s="4"/>
      <c r="H316" s="3">
        <f>SUM(H317)</f>
        <v>20</v>
      </c>
      <c r="I316" s="3">
        <f t="shared" si="18"/>
        <v>20</v>
      </c>
      <c r="J316" s="3">
        <f t="shared" si="18"/>
        <v>20</v>
      </c>
    </row>
    <row r="317" spans="2:10" s="7" customFormat="1" ht="36.75" customHeight="1">
      <c r="B317" s="9" t="s">
        <v>91</v>
      </c>
      <c r="C317" s="89" t="s">
        <v>31</v>
      </c>
      <c r="D317" s="1" t="s">
        <v>39</v>
      </c>
      <c r="E317" s="1" t="s">
        <v>33</v>
      </c>
      <c r="F317" s="113" t="s">
        <v>336</v>
      </c>
      <c r="G317" s="4"/>
      <c r="H317" s="2">
        <f>SUM(H318)</f>
        <v>20</v>
      </c>
      <c r="I317" s="2">
        <f t="shared" si="18"/>
        <v>20</v>
      </c>
      <c r="J317" s="2">
        <f t="shared" si="18"/>
        <v>20</v>
      </c>
    </row>
    <row r="318" spans="1:10" ht="50.25" customHeight="1">
      <c r="A318" s="6"/>
      <c r="B318" s="9" t="s">
        <v>102</v>
      </c>
      <c r="C318" s="89" t="s">
        <v>31</v>
      </c>
      <c r="D318" s="1" t="s">
        <v>39</v>
      </c>
      <c r="E318" s="1" t="s">
        <v>33</v>
      </c>
      <c r="F318" s="113" t="s">
        <v>337</v>
      </c>
      <c r="G318" s="4"/>
      <c r="H318" s="2">
        <f>SUM(H319)</f>
        <v>20</v>
      </c>
      <c r="I318" s="2">
        <f t="shared" si="18"/>
        <v>20</v>
      </c>
      <c r="J318" s="2">
        <f t="shared" si="18"/>
        <v>20</v>
      </c>
    </row>
    <row r="319" spans="1:10" ht="39.75" customHeight="1">
      <c r="A319" s="6"/>
      <c r="B319" s="10" t="s">
        <v>98</v>
      </c>
      <c r="C319" s="89" t="s">
        <v>31</v>
      </c>
      <c r="D319" s="1" t="s">
        <v>39</v>
      </c>
      <c r="E319" s="1" t="s">
        <v>33</v>
      </c>
      <c r="F319" s="113" t="s">
        <v>342</v>
      </c>
      <c r="G319" s="4"/>
      <c r="H319" s="2">
        <f>SUM(H320)</f>
        <v>20</v>
      </c>
      <c r="I319" s="2">
        <f t="shared" si="18"/>
        <v>20</v>
      </c>
      <c r="J319" s="2">
        <f t="shared" si="18"/>
        <v>20</v>
      </c>
    </row>
    <row r="320" spans="1:10" ht="20.25" customHeight="1">
      <c r="A320" s="6"/>
      <c r="B320" s="9" t="s">
        <v>66</v>
      </c>
      <c r="C320" s="89" t="s">
        <v>31</v>
      </c>
      <c r="D320" s="1" t="s">
        <v>39</v>
      </c>
      <c r="E320" s="1" t="s">
        <v>33</v>
      </c>
      <c r="F320" s="113" t="s">
        <v>342</v>
      </c>
      <c r="G320" s="1" t="s">
        <v>67</v>
      </c>
      <c r="H320" s="2">
        <f>SUM('распр.б.а.14'!G320)</f>
        <v>20</v>
      </c>
      <c r="I320" s="2">
        <f>SUM('распр.б.а.14'!H320)</f>
        <v>20</v>
      </c>
      <c r="J320" s="2">
        <f>SUM('распр.б.а.14'!I320)</f>
        <v>20</v>
      </c>
    </row>
    <row r="321" spans="1:7" ht="19.5" customHeight="1">
      <c r="A321" s="6"/>
      <c r="B321" s="56"/>
      <c r="C321" s="92"/>
      <c r="D321" s="73"/>
      <c r="E321" s="73"/>
      <c r="F321" s="73"/>
      <c r="G321" s="73"/>
    </row>
    <row r="322" spans="1:7" ht="19.5" customHeight="1">
      <c r="A322" s="6"/>
      <c r="B322" s="56"/>
      <c r="C322" s="92"/>
      <c r="D322" s="73"/>
      <c r="E322" s="73"/>
      <c r="F322" s="73"/>
      <c r="G322" s="73"/>
    </row>
    <row r="323" spans="1:7" ht="19.5" customHeight="1">
      <c r="A323" s="6"/>
      <c r="B323" s="56"/>
      <c r="C323" s="92"/>
      <c r="D323" s="73"/>
      <c r="E323" s="73"/>
      <c r="F323" s="73"/>
      <c r="G323" s="73"/>
    </row>
    <row r="324" spans="2:7" s="6" customFormat="1" ht="19.5" customHeight="1">
      <c r="B324" s="57"/>
      <c r="C324" s="92"/>
      <c r="D324" s="46"/>
      <c r="E324" s="46"/>
      <c r="F324" s="46"/>
      <c r="G324" s="46"/>
    </row>
    <row r="325" spans="1:7" ht="19.5" customHeight="1">
      <c r="A325" s="6"/>
      <c r="B325" s="56"/>
      <c r="C325" s="92"/>
      <c r="D325" s="46"/>
      <c r="E325" s="46"/>
      <c r="F325" s="46"/>
      <c r="G325" s="46"/>
    </row>
    <row r="326" spans="1:7" ht="19.5" customHeight="1">
      <c r="A326" s="6"/>
      <c r="B326" s="57"/>
      <c r="C326" s="92"/>
      <c r="D326" s="46"/>
      <c r="E326" s="46"/>
      <c r="F326" s="46"/>
      <c r="G326" s="46"/>
    </row>
    <row r="327" spans="1:7" ht="19.5" customHeight="1">
      <c r="A327" s="6"/>
      <c r="B327" s="57"/>
      <c r="C327" s="92"/>
      <c r="D327" s="46"/>
      <c r="E327" s="46"/>
      <c r="F327" s="46"/>
      <c r="G327" s="46"/>
    </row>
    <row r="328" spans="1:7" ht="19.5" customHeight="1">
      <c r="A328" s="6"/>
      <c r="B328" s="57"/>
      <c r="C328" s="92"/>
      <c r="D328" s="46"/>
      <c r="E328" s="46"/>
      <c r="F328" s="46"/>
      <c r="G328" s="46"/>
    </row>
    <row r="329" spans="1:7" ht="19.5" customHeight="1">
      <c r="A329" s="6"/>
      <c r="B329" s="57"/>
      <c r="C329" s="92"/>
      <c r="D329" s="46"/>
      <c r="E329" s="46"/>
      <c r="F329" s="46"/>
      <c r="G329" s="46"/>
    </row>
    <row r="330" spans="1:7" ht="19.5" customHeight="1">
      <c r="A330" s="6"/>
      <c r="B330" s="57"/>
      <c r="C330" s="92"/>
      <c r="D330" s="46"/>
      <c r="E330" s="46"/>
      <c r="F330" s="46"/>
      <c r="G330" s="46"/>
    </row>
    <row r="331" spans="1:214" ht="19.5" customHeight="1">
      <c r="A331" s="6"/>
      <c r="B331" s="56"/>
      <c r="C331" s="93"/>
      <c r="D331" s="74"/>
      <c r="E331" s="74"/>
      <c r="F331" s="74"/>
      <c r="G331" s="74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</row>
    <row r="332" spans="1:214" ht="19.5" customHeight="1">
      <c r="A332" s="6"/>
      <c r="B332" s="56"/>
      <c r="C332" s="93"/>
      <c r="D332" s="74"/>
      <c r="E332" s="74"/>
      <c r="F332" s="74"/>
      <c r="G332" s="74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</row>
    <row r="333" spans="1:214" ht="19.5" customHeight="1">
      <c r="A333" s="6"/>
      <c r="B333" s="56"/>
      <c r="C333" s="92"/>
      <c r="D333" s="73"/>
      <c r="E333" s="73"/>
      <c r="F333" s="73"/>
      <c r="G333" s="73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</row>
    <row r="334" spans="1:214" ht="19.5" customHeight="1">
      <c r="A334" s="6"/>
      <c r="B334" s="56"/>
      <c r="C334" s="92"/>
      <c r="D334" s="73"/>
      <c r="E334" s="73"/>
      <c r="F334" s="73"/>
      <c r="G334" s="73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</row>
    <row r="335" spans="1:214" ht="19.5" customHeight="1">
      <c r="A335" s="6"/>
      <c r="B335" s="56"/>
      <c r="C335" s="92"/>
      <c r="D335" s="73"/>
      <c r="E335" s="73"/>
      <c r="F335" s="73"/>
      <c r="G335" s="73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</row>
    <row r="336" spans="1:214" ht="19.5" customHeight="1">
      <c r="A336" s="6"/>
      <c r="B336" s="56"/>
      <c r="C336" s="92"/>
      <c r="D336" s="73"/>
      <c r="E336" s="73"/>
      <c r="F336" s="73"/>
      <c r="G336" s="73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</row>
    <row r="337" spans="1:214" ht="19.5" customHeight="1">
      <c r="A337" s="6"/>
      <c r="B337" s="57"/>
      <c r="C337" s="92"/>
      <c r="D337" s="46"/>
      <c r="E337" s="46"/>
      <c r="F337" s="46"/>
      <c r="G337" s="4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</row>
    <row r="338" spans="2:7" s="6" customFormat="1" ht="19.5" customHeight="1">
      <c r="B338" s="57"/>
      <c r="C338" s="92"/>
      <c r="D338" s="46"/>
      <c r="E338" s="46"/>
      <c r="F338" s="46"/>
      <c r="G338" s="46"/>
    </row>
    <row r="339" spans="2:7" s="6" customFormat="1" ht="19.5" customHeight="1">
      <c r="B339" s="57"/>
      <c r="C339" s="92"/>
      <c r="D339" s="46"/>
      <c r="E339" s="46"/>
      <c r="F339" s="46"/>
      <c r="G339" s="46"/>
    </row>
    <row r="340" spans="2:7" s="6" customFormat="1" ht="19.5" customHeight="1">
      <c r="B340" s="57"/>
      <c r="C340" s="92"/>
      <c r="D340" s="46"/>
      <c r="E340" s="46"/>
      <c r="F340" s="46"/>
      <c r="G340" s="46"/>
    </row>
    <row r="341" spans="2:7" s="6" customFormat="1" ht="19.5" customHeight="1">
      <c r="B341" s="57"/>
      <c r="C341" s="92"/>
      <c r="D341" s="46"/>
      <c r="E341" s="46"/>
      <c r="F341" s="46"/>
      <c r="G341" s="46"/>
    </row>
    <row r="342" spans="2:7" s="6" customFormat="1" ht="19.5" customHeight="1">
      <c r="B342" s="57"/>
      <c r="C342" s="92"/>
      <c r="D342" s="46"/>
      <c r="E342" s="46"/>
      <c r="F342" s="46"/>
      <c r="G342" s="46"/>
    </row>
    <row r="343" spans="2:7" s="6" customFormat="1" ht="19.5" customHeight="1">
      <c r="B343" s="57"/>
      <c r="C343" s="92"/>
      <c r="D343" s="46"/>
      <c r="E343" s="46"/>
      <c r="F343" s="46"/>
      <c r="G343" s="46"/>
    </row>
    <row r="344" spans="2:7" s="6" customFormat="1" ht="19.5" customHeight="1">
      <c r="B344" s="57"/>
      <c r="C344" s="92"/>
      <c r="D344" s="46"/>
      <c r="E344" s="46"/>
      <c r="F344" s="46"/>
      <c r="G344" s="46"/>
    </row>
    <row r="345" spans="2:7" s="6" customFormat="1" ht="19.5" customHeight="1">
      <c r="B345" s="57"/>
      <c r="C345" s="92"/>
      <c r="D345" s="46"/>
      <c r="E345" s="46"/>
      <c r="F345" s="46"/>
      <c r="G345" s="46"/>
    </row>
    <row r="346" spans="2:7" s="6" customFormat="1" ht="19.5" customHeight="1">
      <c r="B346" s="57"/>
      <c r="C346" s="92"/>
      <c r="D346" s="46"/>
      <c r="E346" s="46"/>
      <c r="F346" s="46"/>
      <c r="G346" s="46"/>
    </row>
    <row r="347" spans="2:7" s="6" customFormat="1" ht="19.5" customHeight="1">
      <c r="B347" s="57"/>
      <c r="C347" s="92"/>
      <c r="D347" s="46"/>
      <c r="E347" s="46"/>
      <c r="F347" s="46"/>
      <c r="G347" s="46"/>
    </row>
    <row r="348" spans="2:7" s="6" customFormat="1" ht="19.5" customHeight="1">
      <c r="B348" s="57"/>
      <c r="C348" s="92"/>
      <c r="D348" s="46"/>
      <c r="E348" s="46"/>
      <c r="F348" s="46"/>
      <c r="G348" s="46"/>
    </row>
    <row r="349" spans="2:7" s="6" customFormat="1" ht="19.5" customHeight="1">
      <c r="B349" s="57"/>
      <c r="C349" s="92"/>
      <c r="D349" s="46"/>
      <c r="E349" s="46"/>
      <c r="F349" s="46"/>
      <c r="G349" s="46"/>
    </row>
    <row r="350" spans="2:7" s="6" customFormat="1" ht="19.5" customHeight="1">
      <c r="B350" s="57"/>
      <c r="C350" s="92"/>
      <c r="D350" s="46"/>
      <c r="E350" s="46"/>
      <c r="F350" s="46"/>
      <c r="G350" s="46"/>
    </row>
    <row r="351" spans="2:7" s="6" customFormat="1" ht="19.5" customHeight="1">
      <c r="B351" s="57"/>
      <c r="C351" s="92"/>
      <c r="D351" s="46"/>
      <c r="E351" s="46"/>
      <c r="F351" s="46"/>
      <c r="G351" s="46"/>
    </row>
    <row r="352" spans="2:7" s="6" customFormat="1" ht="19.5" customHeight="1">
      <c r="B352" s="57"/>
      <c r="C352" s="92"/>
      <c r="D352" s="46"/>
      <c r="E352" s="46"/>
      <c r="F352" s="46"/>
      <c r="G352" s="46"/>
    </row>
    <row r="353" spans="2:7" s="6" customFormat="1" ht="19.5" customHeight="1">
      <c r="B353" s="57"/>
      <c r="C353" s="92"/>
      <c r="D353" s="46"/>
      <c r="E353" s="46"/>
      <c r="F353" s="46"/>
      <c r="G353" s="46"/>
    </row>
    <row r="354" spans="1:214" ht="19.5" customHeight="1">
      <c r="A354" s="6"/>
      <c r="B354" s="57"/>
      <c r="C354" s="92"/>
      <c r="D354" s="46"/>
      <c r="E354" s="46"/>
      <c r="F354" s="46"/>
      <c r="G354" s="4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</row>
    <row r="355" spans="1:214" ht="19.5" customHeight="1">
      <c r="A355" s="6"/>
      <c r="B355" s="57"/>
      <c r="C355" s="92"/>
      <c r="D355" s="46"/>
      <c r="E355" s="46"/>
      <c r="F355" s="46"/>
      <c r="G355" s="4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</row>
    <row r="356" spans="1:214" ht="19.5" customHeight="1">
      <c r="A356" s="6"/>
      <c r="B356" s="57"/>
      <c r="C356" s="92"/>
      <c r="D356" s="46"/>
      <c r="E356" s="46"/>
      <c r="F356" s="46"/>
      <c r="G356" s="4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</row>
    <row r="357" spans="1:214" ht="19.5" customHeight="1">
      <c r="A357" s="6"/>
      <c r="B357" s="57"/>
      <c r="C357" s="92"/>
      <c r="D357" s="46"/>
      <c r="E357" s="46"/>
      <c r="F357" s="46"/>
      <c r="G357" s="4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</row>
    <row r="358" spans="1:214" ht="19.5" customHeight="1">
      <c r="A358" s="6"/>
      <c r="B358" s="57"/>
      <c r="C358" s="92"/>
      <c r="D358" s="46"/>
      <c r="E358" s="46"/>
      <c r="F358" s="46"/>
      <c r="G358" s="4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</row>
    <row r="359" spans="1:214" ht="19.5" customHeight="1">
      <c r="A359" s="6"/>
      <c r="B359" s="57"/>
      <c r="C359" s="92"/>
      <c r="D359" s="46"/>
      <c r="E359" s="46"/>
      <c r="F359" s="46"/>
      <c r="G359" s="4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</row>
    <row r="360" spans="1:214" ht="19.5" customHeight="1">
      <c r="A360" s="6"/>
      <c r="B360" s="57"/>
      <c r="C360" s="92"/>
      <c r="D360" s="46"/>
      <c r="E360" s="46"/>
      <c r="F360" s="46"/>
      <c r="G360" s="4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</row>
    <row r="361" spans="1:214" ht="19.5" customHeight="1">
      <c r="A361" s="6"/>
      <c r="B361" s="57"/>
      <c r="C361" s="92"/>
      <c r="D361" s="46"/>
      <c r="E361" s="46"/>
      <c r="F361" s="46"/>
      <c r="G361" s="4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</row>
    <row r="362" spans="1:214" ht="19.5" customHeight="1">
      <c r="A362" s="6"/>
      <c r="B362" s="57"/>
      <c r="C362" s="92"/>
      <c r="D362" s="46"/>
      <c r="E362" s="46"/>
      <c r="F362" s="46"/>
      <c r="G362" s="4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</row>
    <row r="363" spans="1:7" ht="19.5" customHeight="1">
      <c r="A363" s="6"/>
      <c r="B363" s="57"/>
      <c r="C363" s="92"/>
      <c r="D363" s="46"/>
      <c r="E363" s="46"/>
      <c r="F363" s="46"/>
      <c r="G363" s="46"/>
    </row>
    <row r="364" spans="1:7" ht="19.5" customHeight="1">
      <c r="A364" s="6"/>
      <c r="B364" s="57"/>
      <c r="C364" s="92"/>
      <c r="D364" s="46"/>
      <c r="E364" s="46"/>
      <c r="F364" s="46"/>
      <c r="G364" s="46"/>
    </row>
    <row r="365" spans="1:7" ht="19.5" customHeight="1">
      <c r="A365" s="6"/>
      <c r="B365" s="57"/>
      <c r="C365" s="92"/>
      <c r="D365" s="46"/>
      <c r="E365" s="46"/>
      <c r="F365" s="46"/>
      <c r="G365" s="46"/>
    </row>
    <row r="366" spans="1:7" ht="19.5" customHeight="1">
      <c r="A366" s="6"/>
      <c r="B366" s="57"/>
      <c r="C366" s="92"/>
      <c r="D366" s="46"/>
      <c r="E366" s="46"/>
      <c r="F366" s="46"/>
      <c r="G366" s="46"/>
    </row>
    <row r="367" spans="1:7" ht="19.5" customHeight="1">
      <c r="A367" s="6"/>
      <c r="B367" s="57"/>
      <c r="C367" s="92"/>
      <c r="D367" s="46"/>
      <c r="E367" s="46"/>
      <c r="F367" s="46"/>
      <c r="G367" s="46"/>
    </row>
    <row r="368" spans="1:7" ht="19.5" customHeight="1">
      <c r="A368" s="6"/>
      <c r="B368" s="57"/>
      <c r="C368" s="92"/>
      <c r="D368" s="46"/>
      <c r="E368" s="46"/>
      <c r="F368" s="46"/>
      <c r="G368" s="46"/>
    </row>
    <row r="369" spans="1:7" ht="19.5" customHeight="1">
      <c r="A369" s="6"/>
      <c r="B369" s="57"/>
      <c r="C369" s="92"/>
      <c r="D369" s="46"/>
      <c r="E369" s="46"/>
      <c r="F369" s="46"/>
      <c r="G369" s="46"/>
    </row>
    <row r="370" spans="1:7" ht="19.5" customHeight="1">
      <c r="A370" s="6"/>
      <c r="B370" s="57"/>
      <c r="C370" s="92"/>
      <c r="D370" s="46"/>
      <c r="E370" s="46"/>
      <c r="F370" s="46"/>
      <c r="G370" s="46"/>
    </row>
    <row r="371" spans="1:7" ht="19.5" customHeight="1">
      <c r="A371" s="6"/>
      <c r="B371" s="57"/>
      <c r="C371" s="92"/>
      <c r="D371" s="46"/>
      <c r="E371" s="46"/>
      <c r="F371" s="46"/>
      <c r="G371" s="46"/>
    </row>
    <row r="372" spans="1:7" ht="19.5" customHeight="1">
      <c r="A372" s="6"/>
      <c r="B372" s="57"/>
      <c r="C372" s="92"/>
      <c r="D372" s="46"/>
      <c r="E372" s="46"/>
      <c r="F372" s="46"/>
      <c r="G372" s="46"/>
    </row>
    <row r="373" spans="1:7" ht="19.5" customHeight="1">
      <c r="A373" s="6"/>
      <c r="B373" s="57"/>
      <c r="C373" s="92"/>
      <c r="D373" s="46"/>
      <c r="E373" s="46"/>
      <c r="F373" s="46"/>
      <c r="G373" s="46"/>
    </row>
    <row r="374" spans="1:7" ht="19.5" customHeight="1">
      <c r="A374" s="6"/>
      <c r="B374" s="57"/>
      <c r="C374" s="92"/>
      <c r="D374" s="46"/>
      <c r="E374" s="46"/>
      <c r="F374" s="46"/>
      <c r="G374" s="46"/>
    </row>
    <row r="375" spans="1:7" ht="19.5" customHeight="1">
      <c r="A375" s="6"/>
      <c r="B375" s="57"/>
      <c r="C375" s="92"/>
      <c r="D375" s="46"/>
      <c r="E375" s="46"/>
      <c r="F375" s="46"/>
      <c r="G375" s="46"/>
    </row>
    <row r="376" spans="1:7" ht="19.5" customHeight="1">
      <c r="A376" s="6"/>
      <c r="B376" s="57"/>
      <c r="C376" s="92"/>
      <c r="D376" s="46"/>
      <c r="E376" s="46"/>
      <c r="F376" s="46"/>
      <c r="G376" s="46"/>
    </row>
    <row r="377" spans="1:7" ht="19.5" customHeight="1">
      <c r="A377" s="6"/>
      <c r="B377" s="57"/>
      <c r="C377" s="92"/>
      <c r="D377" s="46"/>
      <c r="E377" s="46"/>
      <c r="F377" s="46"/>
      <c r="G377" s="46"/>
    </row>
    <row r="378" spans="1:7" ht="19.5" customHeight="1">
      <c r="A378" s="6"/>
      <c r="B378" s="57"/>
      <c r="C378" s="92"/>
      <c r="D378" s="46"/>
      <c r="E378" s="46"/>
      <c r="F378" s="46"/>
      <c r="G378" s="46"/>
    </row>
    <row r="379" spans="1:7" ht="19.5" customHeight="1">
      <c r="A379" s="6"/>
      <c r="B379" s="57"/>
      <c r="C379" s="92"/>
      <c r="D379" s="46"/>
      <c r="E379" s="46"/>
      <c r="F379" s="46"/>
      <c r="G379" s="46"/>
    </row>
    <row r="380" spans="1:7" ht="19.5" customHeight="1">
      <c r="A380" s="6"/>
      <c r="B380" s="57"/>
      <c r="C380" s="92"/>
      <c r="D380" s="46"/>
      <c r="E380" s="46"/>
      <c r="F380" s="46"/>
      <c r="G380" s="46"/>
    </row>
    <row r="381" spans="1:7" ht="19.5" customHeight="1">
      <c r="A381" s="6"/>
      <c r="B381" s="57"/>
      <c r="C381" s="92"/>
      <c r="D381" s="46"/>
      <c r="E381" s="46"/>
      <c r="F381" s="46"/>
      <c r="G381" s="46"/>
    </row>
    <row r="382" spans="1:7" ht="19.5" customHeight="1">
      <c r="A382" s="6"/>
      <c r="B382" s="57"/>
      <c r="C382" s="92"/>
      <c r="D382" s="46"/>
      <c r="E382" s="46"/>
      <c r="F382" s="46"/>
      <c r="G382" s="46"/>
    </row>
    <row r="383" spans="1:7" ht="19.5" customHeight="1">
      <c r="A383" s="6"/>
      <c r="B383" s="57"/>
      <c r="C383" s="92"/>
      <c r="D383" s="46"/>
      <c r="E383" s="46"/>
      <c r="F383" s="46"/>
      <c r="G383" s="46"/>
    </row>
    <row r="384" spans="1:7" ht="19.5" customHeight="1">
      <c r="A384" s="6"/>
      <c r="B384" s="57"/>
      <c r="C384" s="92"/>
      <c r="D384" s="46"/>
      <c r="E384" s="46"/>
      <c r="F384" s="46"/>
      <c r="G384" s="46"/>
    </row>
    <row r="385" spans="1:7" ht="19.5" customHeight="1">
      <c r="A385" s="6"/>
      <c r="B385" s="57"/>
      <c r="C385" s="92"/>
      <c r="D385" s="46"/>
      <c r="E385" s="46"/>
      <c r="F385" s="46"/>
      <c r="G385" s="46"/>
    </row>
    <row r="386" spans="1:7" ht="19.5" customHeight="1">
      <c r="A386" s="6"/>
      <c r="B386" s="57"/>
      <c r="C386" s="92"/>
      <c r="D386" s="46"/>
      <c r="E386" s="46"/>
      <c r="F386" s="46"/>
      <c r="G386" s="46"/>
    </row>
    <row r="387" spans="1:7" ht="19.5" customHeight="1">
      <c r="A387" s="6"/>
      <c r="B387" s="57"/>
      <c r="C387" s="92"/>
      <c r="D387" s="46"/>
      <c r="E387" s="46"/>
      <c r="F387" s="46"/>
      <c r="G387" s="46"/>
    </row>
    <row r="388" spans="1:7" ht="19.5" customHeight="1">
      <c r="A388" s="6"/>
      <c r="B388" s="57"/>
      <c r="C388" s="92"/>
      <c r="D388" s="46"/>
      <c r="E388" s="46"/>
      <c r="F388" s="46"/>
      <c r="G388" s="46"/>
    </row>
    <row r="389" spans="1:7" ht="19.5" customHeight="1">
      <c r="A389" s="6"/>
      <c r="B389" s="57"/>
      <c r="C389" s="92"/>
      <c r="D389" s="46"/>
      <c r="E389" s="46"/>
      <c r="F389" s="46"/>
      <c r="G389" s="46"/>
    </row>
    <row r="390" spans="1:7" ht="19.5" customHeight="1">
      <c r="A390" s="6"/>
      <c r="B390" s="57"/>
      <c r="C390" s="92"/>
      <c r="D390" s="46"/>
      <c r="E390" s="46"/>
      <c r="F390" s="46"/>
      <c r="G390" s="46"/>
    </row>
    <row r="391" spans="1:7" ht="19.5" customHeight="1">
      <c r="A391" s="6"/>
      <c r="B391" s="57"/>
      <c r="C391" s="92"/>
      <c r="D391" s="46"/>
      <c r="E391" s="46"/>
      <c r="F391" s="46"/>
      <c r="G391" s="46"/>
    </row>
    <row r="392" spans="1:7" ht="19.5" customHeight="1">
      <c r="A392" s="6"/>
      <c r="B392" s="57"/>
      <c r="C392" s="92"/>
      <c r="D392" s="46"/>
      <c r="E392" s="46"/>
      <c r="F392" s="46"/>
      <c r="G392" s="46"/>
    </row>
    <row r="393" spans="1:7" ht="19.5" customHeight="1">
      <c r="A393" s="6"/>
      <c r="B393" s="57"/>
      <c r="C393" s="92"/>
      <c r="D393" s="46"/>
      <c r="E393" s="46"/>
      <c r="F393" s="46"/>
      <c r="G393" s="46"/>
    </row>
    <row r="394" spans="1:7" ht="19.5" customHeight="1">
      <c r="A394" s="6"/>
      <c r="B394" s="57"/>
      <c r="C394" s="92"/>
      <c r="D394" s="46"/>
      <c r="E394" s="46"/>
      <c r="F394" s="46"/>
      <c r="G394" s="46"/>
    </row>
    <row r="395" spans="1:7" ht="19.5" customHeight="1">
      <c r="A395" s="6"/>
      <c r="B395" s="57"/>
      <c r="C395" s="92"/>
      <c r="D395" s="46"/>
      <c r="E395" s="46"/>
      <c r="F395" s="46"/>
      <c r="G395" s="46"/>
    </row>
    <row r="396" spans="1:7" ht="19.5" customHeight="1">
      <c r="A396" s="6"/>
      <c r="B396" s="57"/>
      <c r="C396" s="92"/>
      <c r="D396" s="46"/>
      <c r="E396" s="46"/>
      <c r="F396" s="46"/>
      <c r="G396" s="46"/>
    </row>
    <row r="397" spans="1:7" ht="19.5" customHeight="1">
      <c r="A397" s="6"/>
      <c r="B397" s="57"/>
      <c r="C397" s="92"/>
      <c r="D397" s="46"/>
      <c r="E397" s="46"/>
      <c r="F397" s="46"/>
      <c r="G397" s="46"/>
    </row>
    <row r="398" spans="1:7" ht="19.5" customHeight="1">
      <c r="A398" s="6"/>
      <c r="B398" s="57"/>
      <c r="C398" s="92"/>
      <c r="D398" s="46"/>
      <c r="E398" s="46"/>
      <c r="F398" s="46"/>
      <c r="G398" s="46"/>
    </row>
    <row r="399" spans="1:7" ht="19.5" customHeight="1">
      <c r="A399" s="6"/>
      <c r="B399" s="57"/>
      <c r="C399" s="92"/>
      <c r="D399" s="46"/>
      <c r="E399" s="46"/>
      <c r="F399" s="46"/>
      <c r="G399" s="46"/>
    </row>
    <row r="400" spans="1:7" ht="19.5" customHeight="1">
      <c r="A400" s="6"/>
      <c r="B400" s="57"/>
      <c r="C400" s="92"/>
      <c r="D400" s="46"/>
      <c r="E400" s="46"/>
      <c r="F400" s="46"/>
      <c r="G400" s="46"/>
    </row>
    <row r="401" spans="1:7" ht="19.5" customHeight="1">
      <c r="A401" s="6"/>
      <c r="B401" s="57"/>
      <c r="C401" s="92"/>
      <c r="D401" s="46"/>
      <c r="E401" s="46"/>
      <c r="F401" s="46"/>
      <c r="G401" s="46"/>
    </row>
    <row r="402" spans="1:7" ht="19.5" customHeight="1">
      <c r="A402" s="6"/>
      <c r="B402" s="57"/>
      <c r="C402" s="92"/>
      <c r="D402" s="46"/>
      <c r="E402" s="46"/>
      <c r="F402" s="46"/>
      <c r="G402" s="46"/>
    </row>
    <row r="403" spans="1:7" ht="19.5" customHeight="1">
      <c r="A403" s="6"/>
      <c r="B403" s="57"/>
      <c r="C403" s="92"/>
      <c r="D403" s="46"/>
      <c r="E403" s="46"/>
      <c r="F403" s="46"/>
      <c r="G403" s="46"/>
    </row>
    <row r="404" spans="1:7" ht="19.5" customHeight="1">
      <c r="A404" s="6"/>
      <c r="B404" s="57"/>
      <c r="C404" s="92"/>
      <c r="D404" s="46"/>
      <c r="E404" s="46"/>
      <c r="F404" s="46"/>
      <c r="G404" s="46"/>
    </row>
    <row r="405" spans="1:7" ht="19.5" customHeight="1">
      <c r="A405" s="6"/>
      <c r="B405" s="57"/>
      <c r="C405" s="92"/>
      <c r="D405" s="46"/>
      <c r="E405" s="46"/>
      <c r="F405" s="46"/>
      <c r="G405" s="46"/>
    </row>
    <row r="406" spans="1:7" ht="19.5" customHeight="1">
      <c r="A406" s="6"/>
      <c r="B406" s="57"/>
      <c r="C406" s="92"/>
      <c r="D406" s="46"/>
      <c r="E406" s="46"/>
      <c r="F406" s="46"/>
      <c r="G406" s="46"/>
    </row>
    <row r="407" spans="1:7" ht="19.5" customHeight="1">
      <c r="A407" s="6"/>
      <c r="B407" s="57"/>
      <c r="C407" s="92"/>
      <c r="D407" s="46"/>
      <c r="E407" s="46"/>
      <c r="F407" s="46"/>
      <c r="G407" s="46"/>
    </row>
    <row r="408" spans="1:7" ht="19.5" customHeight="1">
      <c r="A408" s="6"/>
      <c r="B408" s="57"/>
      <c r="C408" s="92"/>
      <c r="D408" s="46"/>
      <c r="E408" s="46"/>
      <c r="F408" s="46"/>
      <c r="G408" s="46"/>
    </row>
    <row r="409" spans="1:7" ht="19.5" customHeight="1">
      <c r="A409" s="6"/>
      <c r="B409" s="57"/>
      <c r="C409" s="92"/>
      <c r="D409" s="46"/>
      <c r="E409" s="46"/>
      <c r="F409" s="46"/>
      <c r="G409" s="46"/>
    </row>
    <row r="410" spans="1:7" ht="19.5" customHeight="1">
      <c r="A410" s="6"/>
      <c r="B410" s="57"/>
      <c r="C410" s="92"/>
      <c r="D410" s="46"/>
      <c r="E410" s="46"/>
      <c r="F410" s="46"/>
      <c r="G410" s="46"/>
    </row>
    <row r="411" spans="1:7" ht="19.5" customHeight="1">
      <c r="A411" s="6"/>
      <c r="B411" s="57"/>
      <c r="C411" s="92"/>
      <c r="D411" s="46"/>
      <c r="E411" s="46"/>
      <c r="F411" s="46"/>
      <c r="G411" s="46"/>
    </row>
    <row r="412" spans="1:7" ht="19.5" customHeight="1">
      <c r="A412" s="6"/>
      <c r="B412" s="57"/>
      <c r="C412" s="92"/>
      <c r="D412" s="46"/>
      <c r="E412" s="46"/>
      <c r="F412" s="46"/>
      <c r="G412" s="46"/>
    </row>
    <row r="413" spans="1:7" ht="19.5" customHeight="1">
      <c r="A413" s="6"/>
      <c r="B413" s="57"/>
      <c r="C413" s="92"/>
      <c r="D413" s="46"/>
      <c r="E413" s="46"/>
      <c r="F413" s="46"/>
      <c r="G413" s="46"/>
    </row>
    <row r="414" spans="1:7" ht="19.5" customHeight="1">
      <c r="A414" s="6"/>
      <c r="B414" s="57"/>
      <c r="C414" s="92"/>
      <c r="D414" s="46"/>
      <c r="E414" s="46"/>
      <c r="F414" s="46"/>
      <c r="G414" s="46"/>
    </row>
    <row r="415" spans="1:7" ht="19.5" customHeight="1">
      <c r="A415" s="6"/>
      <c r="B415" s="57"/>
      <c r="C415" s="92"/>
      <c r="D415" s="46"/>
      <c r="E415" s="46"/>
      <c r="F415" s="46"/>
      <c r="G415" s="46"/>
    </row>
    <row r="416" spans="1:7" ht="19.5" customHeight="1">
      <c r="A416" s="6"/>
      <c r="B416" s="57"/>
      <c r="C416" s="92"/>
      <c r="D416" s="46"/>
      <c r="E416" s="46"/>
      <c r="F416" s="46"/>
      <c r="G416" s="46"/>
    </row>
    <row r="417" spans="1:7" ht="19.5" customHeight="1">
      <c r="A417" s="6"/>
      <c r="B417" s="57"/>
      <c r="C417" s="92"/>
      <c r="D417" s="46"/>
      <c r="E417" s="46"/>
      <c r="F417" s="46"/>
      <c r="G417" s="46"/>
    </row>
    <row r="418" spans="1:7" ht="19.5" customHeight="1">
      <c r="A418" s="6"/>
      <c r="B418" s="57"/>
      <c r="C418" s="92"/>
      <c r="D418" s="46"/>
      <c r="E418" s="46"/>
      <c r="F418" s="46"/>
      <c r="G418" s="46"/>
    </row>
    <row r="419" spans="1:7" ht="19.5" customHeight="1">
      <c r="A419" s="6"/>
      <c r="B419" s="57"/>
      <c r="C419" s="92"/>
      <c r="D419" s="46"/>
      <c r="E419" s="46"/>
      <c r="F419" s="46"/>
      <c r="G419" s="46"/>
    </row>
    <row r="420" spans="1:7" ht="19.5" customHeight="1">
      <c r="A420" s="6"/>
      <c r="B420" s="57"/>
      <c r="C420" s="92"/>
      <c r="D420" s="46"/>
      <c r="E420" s="46"/>
      <c r="F420" s="46"/>
      <c r="G420" s="46"/>
    </row>
    <row r="421" spans="1:7" ht="19.5" customHeight="1">
      <c r="A421" s="6"/>
      <c r="B421" s="57"/>
      <c r="C421" s="92"/>
      <c r="D421" s="46"/>
      <c r="E421" s="46"/>
      <c r="F421" s="46"/>
      <c r="G421" s="46"/>
    </row>
    <row r="422" spans="1:7" ht="19.5" customHeight="1">
      <c r="A422" s="6"/>
      <c r="B422" s="57"/>
      <c r="C422" s="92"/>
      <c r="D422" s="46"/>
      <c r="E422" s="46"/>
      <c r="F422" s="46"/>
      <c r="G422" s="46"/>
    </row>
    <row r="423" spans="1:7" ht="19.5" customHeight="1">
      <c r="A423" s="6"/>
      <c r="B423" s="57"/>
      <c r="C423" s="92"/>
      <c r="D423" s="46"/>
      <c r="E423" s="46"/>
      <c r="F423" s="46"/>
      <c r="G423" s="46"/>
    </row>
    <row r="424" spans="1:7" ht="19.5" customHeight="1">
      <c r="A424" s="6"/>
      <c r="B424" s="57"/>
      <c r="C424" s="92"/>
      <c r="D424" s="46"/>
      <c r="E424" s="46"/>
      <c r="F424" s="46"/>
      <c r="G424" s="46"/>
    </row>
    <row r="425" spans="1:7" ht="19.5" customHeight="1">
      <c r="A425" s="6"/>
      <c r="B425" s="57"/>
      <c r="C425" s="92"/>
      <c r="D425" s="46"/>
      <c r="E425" s="46"/>
      <c r="F425" s="46"/>
      <c r="G425" s="46"/>
    </row>
    <row r="426" spans="1:7" ht="19.5" customHeight="1">
      <c r="A426" s="6"/>
      <c r="B426" s="57"/>
      <c r="C426" s="92"/>
      <c r="D426" s="46"/>
      <c r="E426" s="46"/>
      <c r="F426" s="46"/>
      <c r="G426" s="46"/>
    </row>
    <row r="427" spans="1:7" ht="19.5" customHeight="1">
      <c r="A427" s="6"/>
      <c r="B427" s="57"/>
      <c r="C427" s="92"/>
      <c r="D427" s="46"/>
      <c r="E427" s="46"/>
      <c r="F427" s="46"/>
      <c r="G427" s="46"/>
    </row>
    <row r="428" spans="1:7" ht="19.5" customHeight="1">
      <c r="A428" s="6"/>
      <c r="B428" s="57"/>
      <c r="C428" s="92"/>
      <c r="D428" s="46"/>
      <c r="E428" s="46"/>
      <c r="F428" s="46"/>
      <c r="G428" s="46"/>
    </row>
    <row r="429" spans="1:7" ht="19.5" customHeight="1">
      <c r="A429" s="6"/>
      <c r="B429" s="57"/>
      <c r="C429" s="92"/>
      <c r="D429" s="46"/>
      <c r="E429" s="46"/>
      <c r="F429" s="46"/>
      <c r="G429" s="46"/>
    </row>
    <row r="430" spans="1:7" ht="19.5" customHeight="1">
      <c r="A430" s="6"/>
      <c r="B430" s="57"/>
      <c r="C430" s="92"/>
      <c r="D430" s="46"/>
      <c r="E430" s="46"/>
      <c r="F430" s="46"/>
      <c r="G430" s="46"/>
    </row>
    <row r="431" spans="1:7" ht="19.5" customHeight="1">
      <c r="A431" s="6"/>
      <c r="B431" s="57"/>
      <c r="C431" s="92"/>
      <c r="D431" s="46"/>
      <c r="E431" s="46"/>
      <c r="F431" s="46"/>
      <c r="G431" s="46"/>
    </row>
    <row r="432" spans="1:7" ht="19.5" customHeight="1">
      <c r="A432" s="6"/>
      <c r="B432" s="57"/>
      <c r="C432" s="92"/>
      <c r="D432" s="46"/>
      <c r="E432" s="46"/>
      <c r="F432" s="46"/>
      <c r="G432" s="46"/>
    </row>
    <row r="433" spans="1:7" ht="19.5" customHeight="1">
      <c r="A433" s="6"/>
      <c r="B433" s="57"/>
      <c r="C433" s="92"/>
      <c r="D433" s="46"/>
      <c r="E433" s="46"/>
      <c r="F433" s="46"/>
      <c r="G433" s="46"/>
    </row>
    <row r="434" spans="1:7" ht="19.5" customHeight="1">
      <c r="A434" s="6"/>
      <c r="B434" s="57"/>
      <c r="C434" s="92"/>
      <c r="D434" s="46"/>
      <c r="E434" s="46"/>
      <c r="F434" s="46"/>
      <c r="G434" s="46"/>
    </row>
    <row r="435" spans="1:7" ht="19.5" customHeight="1">
      <c r="A435" s="6"/>
      <c r="B435" s="57"/>
      <c r="C435" s="92"/>
      <c r="D435" s="46"/>
      <c r="E435" s="46"/>
      <c r="F435" s="46"/>
      <c r="G435" s="46"/>
    </row>
    <row r="436" spans="1:7" ht="19.5" customHeight="1">
      <c r="A436" s="6"/>
      <c r="B436" s="57"/>
      <c r="C436" s="92"/>
      <c r="D436" s="46"/>
      <c r="E436" s="46"/>
      <c r="F436" s="46"/>
      <c r="G436" s="46"/>
    </row>
    <row r="437" spans="1:7" ht="19.5" customHeight="1">
      <c r="A437" s="6"/>
      <c r="B437" s="57"/>
      <c r="C437" s="92"/>
      <c r="D437" s="46"/>
      <c r="E437" s="46"/>
      <c r="F437" s="46"/>
      <c r="G437" s="46"/>
    </row>
    <row r="438" spans="1:7" ht="19.5" customHeight="1">
      <c r="A438" s="6"/>
      <c r="B438" s="57"/>
      <c r="C438" s="92"/>
      <c r="D438" s="46"/>
      <c r="E438" s="46"/>
      <c r="F438" s="46"/>
      <c r="G438" s="46"/>
    </row>
    <row r="439" spans="1:7" ht="19.5" customHeight="1">
      <c r="A439" s="6"/>
      <c r="B439" s="57"/>
      <c r="C439" s="92"/>
      <c r="D439" s="46"/>
      <c r="E439" s="46"/>
      <c r="F439" s="46"/>
      <c r="G439" s="46"/>
    </row>
    <row r="440" spans="1:7" ht="19.5" customHeight="1">
      <c r="A440" s="6"/>
      <c r="B440" s="57"/>
      <c r="C440" s="92"/>
      <c r="D440" s="46"/>
      <c r="E440" s="46"/>
      <c r="F440" s="46"/>
      <c r="G440" s="46"/>
    </row>
    <row r="441" spans="1:7" ht="19.5" customHeight="1">
      <c r="A441" s="6"/>
      <c r="B441" s="57"/>
      <c r="C441" s="92"/>
      <c r="D441" s="46"/>
      <c r="E441" s="46"/>
      <c r="F441" s="46"/>
      <c r="G441" s="46"/>
    </row>
    <row r="442" spans="1:7" ht="19.5" customHeight="1">
      <c r="A442" s="6"/>
      <c r="B442" s="57"/>
      <c r="C442" s="92"/>
      <c r="D442" s="46"/>
      <c r="E442" s="46"/>
      <c r="F442" s="46"/>
      <c r="G442" s="46"/>
    </row>
    <row r="443" spans="1:7" ht="19.5" customHeight="1">
      <c r="A443" s="6"/>
      <c r="B443" s="57"/>
      <c r="C443" s="92"/>
      <c r="D443" s="46"/>
      <c r="E443" s="46"/>
      <c r="F443" s="46"/>
      <c r="G443" s="46"/>
    </row>
    <row r="444" spans="1:7" ht="19.5" customHeight="1">
      <c r="A444" s="6"/>
      <c r="B444" s="57"/>
      <c r="C444" s="92"/>
      <c r="D444" s="46"/>
      <c r="E444" s="46"/>
      <c r="F444" s="46"/>
      <c r="G444" s="46"/>
    </row>
  </sheetData>
  <sheetProtection/>
  <mergeCells count="7">
    <mergeCell ref="C5:J5"/>
    <mergeCell ref="F1:J1"/>
    <mergeCell ref="B8:J8"/>
    <mergeCell ref="B7:J7"/>
    <mergeCell ref="C2:J2"/>
    <mergeCell ref="C3:J3"/>
    <mergeCell ref="C4:J4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2015-11-13T12:35:44Z</cp:lastPrinted>
  <dcterms:created xsi:type="dcterms:W3CDTF">2007-09-04T08:08:49Z</dcterms:created>
  <dcterms:modified xsi:type="dcterms:W3CDTF">2015-11-13T12:35:48Z</dcterms:modified>
  <cp:category/>
  <cp:version/>
  <cp:contentType/>
  <cp:contentStatus/>
</cp:coreProperties>
</file>