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0"/>
  </bookViews>
  <sheets>
    <sheet name="прогр 11" sheetId="1" r:id="rId1"/>
    <sheet name="распр.б.а.13" sheetId="2" r:id="rId2"/>
    <sheet name="ведом 15" sheetId="3" r:id="rId3"/>
  </sheets>
  <definedNames>
    <definedName name="_xlnm.Print_Titles" localSheetId="2">'ведом 15'!$10:$10</definedName>
    <definedName name="_xlnm.Print_Titles" localSheetId="0">'прогр 11'!$9:$9</definedName>
    <definedName name="_xlnm.Print_Titles" localSheetId="1">'распр.б.а.13'!$11:$11</definedName>
    <definedName name="_xlnm.Print_Area" localSheetId="2">'ведом 15'!$B$1:$H$331</definedName>
    <definedName name="_xlnm.Print_Area" localSheetId="0">'прогр 11'!$B$1:$G$331</definedName>
    <definedName name="_xlnm.Print_Area" localSheetId="1">'распр.б.а.13'!$B$1:$G$331</definedName>
  </definedNames>
  <calcPr fullCalcOnLoad="1"/>
</workbook>
</file>

<file path=xl/sharedStrings.xml><?xml version="1.0" encoding="utf-8"?>
<sst xmlns="http://schemas.openxmlformats.org/spreadsheetml/2006/main" count="4069" uniqueCount="381">
  <si>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 по благоустройству, содержанию и обеспечению санитарного состояния территории</t>
  </si>
  <si>
    <t>Софинансирование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</si>
  <si>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Капитальный ремонт дорог, ремонт и содержание 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</si>
  <si>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Муниципальная программа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</si>
  <si>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</si>
  <si>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</si>
  <si>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Строительство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</si>
  <si>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</si>
  <si>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0310000000</t>
  </si>
  <si>
    <t>0320000000</t>
  </si>
  <si>
    <t>0330000000</t>
  </si>
  <si>
    <t>0400000000</t>
  </si>
  <si>
    <t>0100000000</t>
  </si>
  <si>
    <t>0110000000</t>
  </si>
  <si>
    <t>0310070360</t>
  </si>
  <si>
    <t>0120000000</t>
  </si>
  <si>
    <t>0120070660</t>
  </si>
  <si>
    <t>0200000000</t>
  </si>
  <si>
    <t>0210000000</t>
  </si>
  <si>
    <t>0210070750</t>
  </si>
  <si>
    <t>0240000000</t>
  </si>
  <si>
    <t>0240005100</t>
  </si>
  <si>
    <t>0240095020</t>
  </si>
  <si>
    <t>0240096020</t>
  </si>
  <si>
    <t>0240096030</t>
  </si>
  <si>
    <t>0300000000</t>
  </si>
  <si>
    <t>0320000240</t>
  </si>
  <si>
    <t>0330001010</t>
  </si>
  <si>
    <t>0220000000</t>
  </si>
  <si>
    <t>0230000000</t>
  </si>
  <si>
    <t>РАСПРЕДЕЛЕНИЕ
бюджетных ассигнований по целевым статьям (муниципальным программам муниципального образования Аннинское сельское поселение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2016 год</t>
  </si>
  <si>
    <t>0110003340</t>
  </si>
  <si>
    <t>Улучшение жилищных условий граждан, нуждающихся в улучшении жилищных условий,  на основе принципов ипотечного кредитования в рамках подпрограммы «Поддержка граждан, нуждающихся в улучшении жилищных условий, на основе принципов ипотечного кредитования в Ленинградской области»</t>
  </si>
  <si>
    <t>0240090000</t>
  </si>
  <si>
    <t>0310072020</t>
  </si>
  <si>
    <t>0320072020</t>
  </si>
  <si>
    <t>0330001020</t>
  </si>
  <si>
    <t>0500000000</t>
  </si>
  <si>
    <t>0510000000</t>
  </si>
  <si>
    <t>0510001060</t>
  </si>
  <si>
    <t>0520000000</t>
  </si>
  <si>
    <t>0520001070</t>
  </si>
  <si>
    <t>0530000000</t>
  </si>
  <si>
    <t>0530001080</t>
  </si>
  <si>
    <t>0540000000</t>
  </si>
  <si>
    <t>0540001090</t>
  </si>
  <si>
    <t>0600000000</t>
  </si>
  <si>
    <t>0610000000</t>
  </si>
  <si>
    <t>0610070880</t>
  </si>
  <si>
    <t>0620000000</t>
  </si>
  <si>
    <t>0620070880</t>
  </si>
  <si>
    <t>0630000000</t>
  </si>
  <si>
    <t>0630070880</t>
  </si>
  <si>
    <t>0700000000</t>
  </si>
  <si>
    <t>0710000000</t>
  </si>
  <si>
    <t>0710001100</t>
  </si>
  <si>
    <t>0720000250</t>
  </si>
  <si>
    <t>0720000000</t>
  </si>
  <si>
    <t>0720001110</t>
  </si>
  <si>
    <t>0720001120</t>
  </si>
  <si>
    <t>0720001130</t>
  </si>
  <si>
    <t>0800000000</t>
  </si>
  <si>
    <t>0810000000</t>
  </si>
  <si>
    <t>0810001140</t>
  </si>
  <si>
    <t>0810070130</t>
  </si>
  <si>
    <t>0810070140</t>
  </si>
  <si>
    <t>0820000000</t>
  </si>
  <si>
    <t>0820000250</t>
  </si>
  <si>
    <t>0820005110</t>
  </si>
  <si>
    <t>0900000000</t>
  </si>
  <si>
    <t>0910000000</t>
  </si>
  <si>
    <t>0910001150</t>
  </si>
  <si>
    <t>0920000000</t>
  </si>
  <si>
    <t>0920001160</t>
  </si>
  <si>
    <t>0930000000</t>
  </si>
  <si>
    <t>0930001170</t>
  </si>
  <si>
    <t>0940000000</t>
  </si>
  <si>
    <t>0940001180</t>
  </si>
  <si>
    <t>0950000000</t>
  </si>
  <si>
    <t>0950001190</t>
  </si>
  <si>
    <t>0960000000</t>
  </si>
  <si>
    <t>0960001200</t>
  </si>
  <si>
    <t>0970000000</t>
  </si>
  <si>
    <t>0970001210</t>
  </si>
  <si>
    <t>0980000000</t>
  </si>
  <si>
    <t>0980001220</t>
  </si>
  <si>
    <t>0990000000</t>
  </si>
  <si>
    <t>0990001230</t>
  </si>
  <si>
    <t>1000000000</t>
  </si>
  <si>
    <t>1010000000</t>
  </si>
  <si>
    <t>1010000250</t>
  </si>
  <si>
    <t>1010001240</t>
  </si>
  <si>
    <t>1100000000</t>
  </si>
  <si>
    <t>1110000000</t>
  </si>
  <si>
    <t>1110001250</t>
  </si>
  <si>
    <t>9000000000</t>
  </si>
  <si>
    <t>9900000000</t>
  </si>
  <si>
    <t>9900000200</t>
  </si>
  <si>
    <t>9900000210</t>
  </si>
  <si>
    <t>9900000220</t>
  </si>
  <si>
    <t>9900000240</t>
  </si>
  <si>
    <t>9900000280</t>
  </si>
  <si>
    <t>9900000290</t>
  </si>
  <si>
    <t>9900005000</t>
  </si>
  <si>
    <t>9900005010</t>
  </si>
  <si>
    <t>9900005030</t>
  </si>
  <si>
    <t>9900051180</t>
  </si>
  <si>
    <t>9900071340</t>
  </si>
  <si>
    <t>0400001030</t>
  </si>
  <si>
    <t>0400001040</t>
  </si>
  <si>
    <t>0400001050</t>
  </si>
  <si>
    <t>1010080000</t>
  </si>
  <si>
    <t>1010080280</t>
  </si>
  <si>
    <t>9900080000</t>
  </si>
  <si>
    <t>9900080220</t>
  </si>
  <si>
    <t>от 21 сентября 2016  № 57</t>
  </si>
  <si>
    <t>бюджетных ассигнований по разделам, подразделам, целевым статьям (муниципальным программам муниципального образования Аннинское сельское поселение и непрограммным направлениям деятельности), группам и подгруппам видов расходов классификации расходов бюджетов на 2016 год</t>
  </si>
  <si>
    <t>расходов местного бюджета МО Аннинское сельское поселение на 2016 год</t>
  </si>
  <si>
    <t>Бюджетные инвестиции на проектирование, строительство, реконструкцию объектов физической культуры и спорта в рамках подпрограммы 2 «Развитие массовой физической культуры и спорта»</t>
  </si>
  <si>
    <t>0320000250</t>
  </si>
  <si>
    <t>Кадастрирование автодорог</t>
  </si>
  <si>
    <t>0810001270</t>
  </si>
  <si>
    <t>Мероприятия по установке узлов учета, установке акриловых вкладышей в ванны в рамках подпрограммы «Установка узлов учета, установка акриловых вкладышей в ванны в жилищном фонде МО Аннинское сельское поселение в 2016-2018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</si>
  <si>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0710001280</t>
  </si>
  <si>
    <t>0940001260</t>
  </si>
  <si>
    <t xml:space="preserve">Мероприятия, направленные на устройство комфортного совместного проживания человека и животных, в рамках подпрограммы «Содержание и обеспечение санитарного состояния территории» </t>
  </si>
  <si>
    <t>Расходы на приобретение жилья для граждан, проживающих в сельской местности, молодых семей и молодых специалистов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</si>
  <si>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Расходы по переданным отдельным государственным полномочиям, на участие в государственных программах</t>
  </si>
  <si>
    <t>Проектирование и строительство сельского дома культуры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</si>
  <si>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Раходы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</si>
  <si>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Проектирование, строительство и реконструкция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</si>
  <si>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Расходы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</si>
  <si>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</si>
  <si>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"Жилье для молодежи"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</si>
  <si>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</si>
  <si>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</si>
  <si>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 xml:space="preserve">Расходы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</si>
  <si>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Капремонт,ремонт и содержание  а/дорог.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</si>
  <si>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 Капремонт,ремонт и содержание  а/дорог.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</si>
  <si>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Мероприятия, направленные на улучшение уличного освещения.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</si>
  <si>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области".Улучшение уличного освещения.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</si>
  <si>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области".Благоустройство, содержание и обеспечение санитарного состояния территории.</t>
  </si>
  <si>
    <t>Расходы на 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</si>
  <si>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</si>
  <si>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Капитальный ремонт и ремонт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</si>
  <si>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Расходы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</si>
  <si>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Иные закупки товаров, работ и услуг для обеспечения государственных(муниципальных) нужд</t>
  </si>
  <si>
    <t>Основное мероприятие "Обеспечение деятельности библиотек в сфере культуры"</t>
  </si>
  <si>
    <t xml:space="preserve">Основное мероприятие "Обеспечение деятельности домов культуры"  </t>
  </si>
  <si>
    <t xml:space="preserve">Основное мероприятие "Обеспечение деятельности ансамбля" </t>
  </si>
  <si>
    <t>0310100000</t>
  </si>
  <si>
    <t>0310100240</t>
  </si>
  <si>
    <t>0310200000</t>
  </si>
  <si>
    <t>0310200240</t>
  </si>
  <si>
    <t>0310300240</t>
  </si>
  <si>
    <t>0310300000</t>
  </si>
  <si>
    <t>01100S0000</t>
  </si>
  <si>
    <t>01100S3340</t>
  </si>
  <si>
    <t>01200S0000</t>
  </si>
  <si>
    <t>01200S0660</t>
  </si>
  <si>
    <t>02100S0000</t>
  </si>
  <si>
    <t>02100S0750</t>
  </si>
  <si>
    <t>02200S0000</t>
  </si>
  <si>
    <t>02200S0740</t>
  </si>
  <si>
    <t>02300S0000</t>
  </si>
  <si>
    <t>02300S0800</t>
  </si>
  <si>
    <t>06100S0000</t>
  </si>
  <si>
    <t>06100S0880</t>
  </si>
  <si>
    <t>06200S0000</t>
  </si>
  <si>
    <t>06200S0880</t>
  </si>
  <si>
    <t>06300S0000</t>
  </si>
  <si>
    <t>06300S0880</t>
  </si>
  <si>
    <t>08100S0000</t>
  </si>
  <si>
    <t>08100S0140</t>
  </si>
  <si>
    <t>08100S0130</t>
  </si>
  <si>
    <t>0730000000</t>
  </si>
  <si>
    <t>0730001290</t>
  </si>
  <si>
    <t>Подпрограмма «Приобретение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</si>
  <si>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Приобретение в муниципальную собственность недвижимого имущества в рамках подпрограммы  «Приобретение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</si>
  <si>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Расходы на 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 государственной программы Ленинградской области «Обеспечение качественным жильем граждан на территории Ленинградской области»</t>
  </si>
  <si>
    <t>0230070800</t>
  </si>
  <si>
    <t>0310272020</t>
  </si>
  <si>
    <t>0310172020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</si>
  <si>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библиотек</t>
  </si>
  <si>
    <t>Расходы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программы Ленинградской области "Развитие культуры в Ленинградской области"</t>
  </si>
  <si>
    <t>Возврат средств в бюджеты других уровней бюджетной системы Российской Федерации</t>
  </si>
  <si>
    <t>9900000270</t>
  </si>
  <si>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</si>
  <si>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</si>
  <si>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</si>
  <si>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</si>
  <si>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</si>
  <si>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</si>
  <si>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</si>
  <si>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</si>
  <si>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</si>
  <si>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</si>
  <si>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</si>
  <si>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</si>
  <si>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</si>
  <si>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</si>
  <si>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</si>
  <si>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МО Аннинское сельское поселение</t>
  </si>
  <si>
    <t>№ п/п</t>
  </si>
  <si>
    <t>ВЕДОМСТВЕННАЯ СТРУКТУРА</t>
  </si>
  <si>
    <t>Бюджетные инвестиции</t>
  </si>
  <si>
    <t>УТВЕРЖДЕНО</t>
  </si>
  <si>
    <t>Другие вопросы в области национальной безопасности и правоохранительной деятельности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</si>
  <si>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</si>
  <si>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</si>
  <si>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МО Аннинское сельское поселение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</si>
  <si>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</si>
  <si>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</si>
  <si>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</si>
  <si>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Образование</t>
  </si>
  <si>
    <t>Молодежная политика и оздоровление детей</t>
  </si>
  <si>
    <t>Средства массовой информации</t>
  </si>
  <si>
    <t>540</t>
  </si>
  <si>
    <t>901</t>
  </si>
  <si>
    <t/>
  </si>
  <si>
    <t>01</t>
  </si>
  <si>
    <t>00</t>
  </si>
  <si>
    <t>03</t>
  </si>
  <si>
    <t>04</t>
  </si>
  <si>
    <t>11</t>
  </si>
  <si>
    <t>02</t>
  </si>
  <si>
    <t>13</t>
  </si>
  <si>
    <t>09</t>
  </si>
  <si>
    <t>10</t>
  </si>
  <si>
    <t>14</t>
  </si>
  <si>
    <t>12</t>
  </si>
  <si>
    <t>05</t>
  </si>
  <si>
    <t>07</t>
  </si>
  <si>
    <t>08</t>
  </si>
  <si>
    <t xml:space="preserve">Решением совета депутатов </t>
  </si>
  <si>
    <t>Иные межбюджетные трансферты по передаче полномочий по исполнению и контролю за исполнением бюджета поселения</t>
  </si>
  <si>
    <t>Общегосударственные  вопросы</t>
  </si>
  <si>
    <t>Функционирование местных администраций</t>
  </si>
  <si>
    <t>Обеспечение деятельности аппаратов органов местного самоуправления</t>
  </si>
  <si>
    <t>Прочая закупка товаров, работ и услуг для обеспечения государственных(муниципальных) нужд</t>
  </si>
  <si>
    <t>Обеспечение деятельности главы муниципального образования, главы местной администрации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</si>
  <si>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</si>
  <si>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Другие общегосударственные  вопросы</t>
  </si>
  <si>
    <t>Мероприятия в рамках полномочий органов местного самоуправления</t>
  </si>
  <si>
    <t xml:space="preserve">Расходы на мероприятия в рамках полномочий  органов местного самоуправления </t>
  </si>
  <si>
    <t>810</t>
  </si>
  <si>
    <t>Другие вопросы в области  национальной экономики</t>
  </si>
  <si>
    <t>Социальная  политика</t>
  </si>
  <si>
    <t>Резервные  фонды</t>
  </si>
  <si>
    <t>Резервные средства</t>
  </si>
  <si>
    <t>870</t>
  </si>
  <si>
    <t>Обслуживание государственого и муниципального долга</t>
  </si>
  <si>
    <t>Обслуживание муниципального долга</t>
  </si>
  <si>
    <t>730</t>
  </si>
  <si>
    <t>Осуществление отдельных полномочий Лениградской области с сфере административных правоотношений</t>
  </si>
  <si>
    <t>Обеспечение проведения выборов и референдумов</t>
  </si>
  <si>
    <t>Дорожное хозяйство (дорожные фонды)</t>
  </si>
  <si>
    <t>Капитальный ремонт дорог, ремонт и содержание  автомобильных дорог общего пользования местного значения</t>
  </si>
  <si>
    <t xml:space="preserve">Благоустройство </t>
  </si>
  <si>
    <t>Культура, кинематография</t>
  </si>
  <si>
    <t>Иные выплаты населению</t>
  </si>
  <si>
    <t>360</t>
  </si>
  <si>
    <t>Физическая культура</t>
  </si>
  <si>
    <t>Обслуживание государственного внутреннего и муниципального долга</t>
  </si>
  <si>
    <t>Сумма                     (тысяч рублей)</t>
  </si>
  <si>
    <t>Субсидии юридическим лицам (кроме некоммерческих организаций), индивидуальным предпринимателям, физическим лицам</t>
  </si>
  <si>
    <t>Иные межбюджетные трансферты по передаче полномочий по осуществлению внешнего муниципального контроля</t>
  </si>
  <si>
    <t>УТВЕРЖДЕНА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</si>
  <si>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домов культуры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</si>
  <si>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по молодежной политике и физической культуре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</si>
  <si>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</si>
  <si>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РАСПРЕДЕЛЕНИЕ</t>
  </si>
  <si>
    <t>Непрограммные направления деятельности органов местного самоуправления</t>
  </si>
  <si>
    <t xml:space="preserve"> Приложение 13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</si>
  <si>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</si>
  <si>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</si>
  <si>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</si>
  <si>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</si>
  <si>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</si>
  <si>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</si>
  <si>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Прочие расходы в рамках полномочий органов  местного самоуправления </t>
  </si>
  <si>
    <t>Муниципальная программа "Безопасность"</t>
  </si>
  <si>
    <t>ПР</t>
  </si>
  <si>
    <t>ВР</t>
  </si>
  <si>
    <t>Реализация функций и полномочий  органов местного самоуправления в рамках непрограммных направлений деятельности</t>
  </si>
  <si>
    <t>Муниципальная программа «Развитие части территорий МО Аннинское сельское поселение МО Ломоносовский муниципальный район Ленинградской области на 2015-2017 годы»</t>
  </si>
  <si>
    <t>Муниципальная программа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</si>
  <si>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410</t>
  </si>
  <si>
    <t>Муниципальная программа благоустройства МО Аннинское сельское поселение на 2015-2017 годы</t>
  </si>
  <si>
    <t>Муниципальная программа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</si>
  <si>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Субсидии бюджетным учреждениям</t>
  </si>
  <si>
    <t>610</t>
  </si>
  <si>
    <t>Муниципальная программа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</si>
  <si>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Публичные нормативные социальные выплаты гражданам</t>
  </si>
  <si>
    <t>310</t>
  </si>
  <si>
    <t xml:space="preserve">Пенсионное обеспечение муниципальных служащих </t>
  </si>
  <si>
    <t>Социальные выплаты гражданам, кроме публичных нормативных социальных выплат</t>
  </si>
  <si>
    <t>320</t>
  </si>
  <si>
    <t>Улучшение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</si>
  <si>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Муниципальная программа «Социальная политика»</t>
  </si>
  <si>
    <t xml:space="preserve"> Приложение 11</t>
  </si>
  <si>
    <t xml:space="preserve">Бюджетные инвестиции </t>
  </si>
  <si>
    <t>Муниципальная программа «Муниципальное имущество МО Аннинское сельское поселение МО Ломоносовский муниципальный район Ленинградской области»</t>
  </si>
  <si>
    <t>Г</t>
  </si>
  <si>
    <t>Рз</t>
  </si>
  <si>
    <t>ЦСР</t>
  </si>
  <si>
    <t>Благоустройство</t>
  </si>
  <si>
    <t>Функционирование законодательных (представи- тельных) органов государственной власти и пред- ставительных органов муниципальных образований</t>
  </si>
  <si>
    <t>Резервные фонды</t>
  </si>
  <si>
    <t xml:space="preserve"> Приложение 15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</si>
  <si>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</si>
  <si>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</si>
  <si>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по организации отдыха и занятости подростков и молодежи в каникулярное время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</si>
  <si>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в области социальной поддержки семей муниципального образования Аннинское сельское поселение в рамках муниципальной программы "Социальная политика"</t>
  </si>
  <si>
    <t>Мероприятия в области социальной поддержки ветеранов Великой отечественной войны, ветеранов труда  муниципального образования Аннинское сельское поселение в рамках муниципальной программы "Социальная политика"</t>
  </si>
  <si>
    <t>Прочие мероприятия в области социальной политики в рамках муниципальной программы "Социальная политика"</t>
  </si>
  <si>
    <t>Подпрограмма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</si>
  <si>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Мероприятия в области обеспечения первичных мер пожарной безопасности в рамках подпрограммы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</si>
  <si>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Подпрограмма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</si>
  <si>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Подпрограмма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</si>
  <si>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Мероприятия по профилактике терроризма и экстремизма в рамках подпрограммы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</si>
  <si>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Подпрограмма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</si>
  <si>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Мероприятия по предупреждению и защите населения от чрезвычайных ситуаций в рамках подпрограммы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</si>
  <si>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Подпрограмма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</si>
  <si>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Мероприятия по замене газовых, электрических плит и радиаторов отопленияв рамках подпрограммы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</si>
  <si>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Подпрограмма «Модернизация, реконструкция, содержание  и ремонт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</si>
  <si>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Муниципальная программа "Благоустройство МО Аннинское сельское поселение на 2015-2017 годы"</t>
  </si>
  <si>
    <t>Подпрограмма «Строительство и содержание объектов благоустройства» муниципальной программы "Благоустройство МО Аннинское сельское поселение на 2015-2017 годы"</t>
  </si>
  <si>
    <t>Подпрограмма «Совершенствование, модернизация, ремонт улично-дорожной сети» муниципальной программы "Благоустройство МО Аннинское сельское поселение на 2015-2017 годы"</t>
  </si>
  <si>
    <t>Подпрограмма «Проведение озеленительных работ» муниципальной программы "Благоустройство МО Аннинское сельское поселение на 2015-2017 годы"</t>
  </si>
  <si>
    <t xml:space="preserve"> Подпрограмма «Содержание и обеспечение санитарного состояния территории» муниципальной программы "Благоустройство МО Аннинское сельское поселение на 2015-2017 годы"</t>
  </si>
  <si>
    <t>Подпрограмма «Оказание услуг уличного освещения на территории Аннинского сельского поселения» муниципальной программы "Благоустройство МО Аннинское сельское поселение на 2015-2017 годы"</t>
  </si>
  <si>
    <t>Подпрограмма «Водоотвод ливневых стоков и талых вод от жилых микрорайонов Аннинского сельского поселения» муниципальной программы "Благоустройство МО Аннинское сельское поселение на 2015-2017 годы"</t>
  </si>
  <si>
    <t>Подпрограмма «Установка объектов ориентирующей информации» муниципальной программы "Благоустройство МО Аннинское сельское поселение на 2015-2017 годы"</t>
  </si>
  <si>
    <t>Подпрограмма «Праздничное благоустройство территории» муниципальной программы "Благоустройство МО Аннинское сельское поселение на 2015-2017 годы"</t>
  </si>
  <si>
    <t xml:space="preserve"> 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</si>
  <si>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Прочие мероприятия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</si>
  <si>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Подпрограмма 1 «Развитие культуры»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</si>
  <si>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2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</si>
  <si>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3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</si>
  <si>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Обеспечение деятельности депутатов представительного органа  муниципального образования</t>
  </si>
  <si>
    <t>Функционирование законодательных (представительных) органов государственной власти и пред- ставительных органов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</si>
  <si>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</si>
  <si>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Развитие газификации на территории МО Аннинское сельское поселение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</si>
  <si>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</si>
  <si>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</si>
  <si>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</si>
  <si>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</si>
  <si>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 xml:space="preserve">Улучшение жилищных условий молодежи, проживающей в сельской местности в рамках подпрограммы "Жилье для молодежи" 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</si>
  <si>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</t>
  </si>
  <si>
    <t>Предоставление муниципальным бюджетным и автономным учреждениям субсидий в рамках обеспечения деятельности библиотек подпрограммы 1 «Развитие культуры»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</si>
  <si>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1 «Развитие культуры»</t>
  </si>
  <si>
    <t>Предоставление муниципальным бюджетным и автономным учреждениям субсидий в рамках подпрограммы 2 «Развитие массовой физической культуры и спорта»</t>
  </si>
  <si>
    <t xml:space="preserve">Бюджетные инвестиции на проектирование, строительство, реконструкцию объектов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</si>
  <si>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Обеспечение ремонта и капитального ремонта объектов недвижимости, находящихся 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</si>
  <si>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Взносы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</si>
  <si>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 xml:space="preserve">Меры финансовой поддержки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</si>
  <si>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</si>
  <si>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 xml:space="preserve">Обеспечение праздничного благоустройства территории в рамках подпрограммы «Праздничное благоустройство территории» </t>
  </si>
  <si>
    <t>Мероприятия по установке объектов ориентирующей информации в рамках подпрограммы «Установка объектов ориентирующей информации»</t>
  </si>
  <si>
    <t xml:space="preserve">Обеспечение водоотвода ливневых стоков и талых вод от жилых микрорайонов Аннинского сельского поселения в рамках подпрограммы «Водоотвод ливневых стоков и талых вод от жилых микрорайонов Аннинского сельского поселения» </t>
  </si>
  <si>
    <t xml:space="preserve">Мероприятия, направленные на оказание услуг уличного освещения, в рамках подпрограммы «Оказание услуг уличного освещения на территории Аннинского сельского поселения» </t>
  </si>
  <si>
    <t xml:space="preserve">Мероприятия по содержанию и обеспечению санитарного состояния территории в рамках подпрограммы «Содержание и обеспечение санитарного состояния территории» </t>
  </si>
  <si>
    <t xml:space="preserve">Мероприятия по озеленению в рамках подпрограммы «Проведение озеленительных работ» </t>
  </si>
  <si>
    <t xml:space="preserve">Мероприятия в рамках подпрограммы «Строительство и содержание объектов благоустройства» </t>
  </si>
  <si>
    <t xml:space="preserve">Мероприятия по совершенствованию, модернизации и ремонту улично-дорожной сети в рамках подпрограммы «Совершенствование, модернизация, ремонт улично-дорожной сети» </t>
  </si>
  <si>
    <t xml:space="preserve">Мероприятия по содержанию и уборке мест воинских захоронений в рамках подпрограммы «Содержание и уборка мест воинских захоронений»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</si>
  <si>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</si>
  <si>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Предоставление муниципальным бюджетным и автономным учреждениям субсидий в рамках обеспечения деятельности ансамбля подпрограммы 1 "Развитие культуры"</t>
  </si>
  <si>
    <t xml:space="preserve">Другие вопросы в области культуры, кинематографии </t>
  </si>
  <si>
    <t>Мероприятия в области повышения безопасности дорожного движения в рамках подпрограммы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</si>
  <si>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Предоставление бюджетным и автономным учреждениям субсидий</t>
  </si>
  <si>
    <t>Муниципальная программа "Развитие информатизации и защиты информации в местной администрации МО Аннинское сельское поселение на 2015-2017 годы"</t>
  </si>
  <si>
    <t xml:space="preserve">Мероприятия в области развития информатизации и защиты информации в местной администрации МО Аннинское сельское поселение 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</si>
  <si>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</si>
  <si>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Мероприятия, направленные на улучшение уличного освещения</t>
  </si>
  <si>
    <t>Развитие информатизации и защиты информации в местной администрации  МО Аннинское сельское поселение в рамках муниципальной программы "Развитие информатизации и защиты информации в местной администрации МО Аннинское сельское поселение на 2015-2017 годы"</t>
  </si>
  <si>
    <t>Мероприятия по благоустройству, содержанию и обеспечению санитарного состояния территории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</si>
  <si>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Капремонт,ремонт и содержание  а/дорог.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</si>
  <si>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</si>
  <si>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Мероприятия, направленные на улучшение уличного освещения.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</si>
</sst>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?"/>
  </numFmts>
  <fonts count="53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54" applyNumberFormat="1" applyFont="1" applyFill="1" applyBorder="1" applyAlignment="1">
      <alignment horizontal="center"/>
      <protection/>
    </xf>
    <xf numFmtId="187" fontId="4" fillId="33" borderId="10" xfId="54" applyNumberFormat="1" applyFont="1" applyFill="1" applyBorder="1" applyAlignment="1">
      <alignment/>
      <protection/>
    </xf>
    <xf numFmtId="0" fontId="7" fillId="33" borderId="10" xfId="0" applyFont="1" applyFill="1" applyBorder="1" applyAlignment="1">
      <alignment horizontal="left" wrapText="1" shrinkToFit="1"/>
    </xf>
    <xf numFmtId="187" fontId="7" fillId="33" borderId="10" xfId="54" applyNumberFormat="1" applyFont="1" applyFill="1" applyBorder="1" applyAlignment="1">
      <alignment/>
      <protection/>
    </xf>
    <xf numFmtId="49" fontId="7" fillId="33" borderId="10" xfId="54" applyNumberFormat="1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/>
      <protection/>
    </xf>
    <xf numFmtId="0" fontId="7" fillId="33" borderId="0" xfId="54" applyFont="1" applyFill="1" applyBorder="1" applyAlignment="1">
      <alignment/>
      <protection/>
    </xf>
    <xf numFmtId="0" fontId="7" fillId="33" borderId="11" xfId="54" applyFont="1" applyFill="1" applyBorder="1" applyAlignment="1">
      <alignment/>
      <protection/>
    </xf>
    <xf numFmtId="0" fontId="11" fillId="33" borderId="10" xfId="54" applyFont="1" applyFill="1" applyBorder="1" applyAlignment="1">
      <alignment horizontal="left" wrapText="1" shrinkToFit="1"/>
      <protection/>
    </xf>
    <xf numFmtId="0" fontId="1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8" fillId="33" borderId="11" xfId="54" applyFont="1" applyFill="1" applyBorder="1" applyAlignment="1">
      <alignment/>
      <protection/>
    </xf>
    <xf numFmtId="0" fontId="13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187" fontId="8" fillId="33" borderId="10" xfId="54" applyNumberFormat="1" applyFont="1" applyFill="1" applyBorder="1" applyAlignment="1">
      <alignment/>
      <protection/>
    </xf>
    <xf numFmtId="0" fontId="8" fillId="33" borderId="0" xfId="54" applyFont="1" applyFill="1" applyAlignment="1">
      <alignment/>
      <protection/>
    </xf>
    <xf numFmtId="0" fontId="4" fillId="33" borderId="11" xfId="54" applyFont="1" applyFill="1" applyBorder="1" applyAlignment="1">
      <alignment/>
      <protection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0" xfId="54" applyFont="1" applyFill="1" applyAlignment="1">
      <alignment/>
      <protection/>
    </xf>
    <xf numFmtId="0" fontId="13" fillId="33" borderId="10" xfId="54" applyFont="1" applyFill="1" applyBorder="1" applyAlignment="1">
      <alignment horizontal="left" wrapText="1" shrinkToFit="1"/>
      <protection/>
    </xf>
    <xf numFmtId="49" fontId="8" fillId="33" borderId="10" xfId="54" applyNumberFormat="1" applyFont="1" applyFill="1" applyBorder="1" applyAlignment="1">
      <alignment horizontal="center"/>
      <protection/>
    </xf>
    <xf numFmtId="0" fontId="8" fillId="33" borderId="0" xfId="54" applyFont="1" applyFill="1" applyBorder="1" applyAlignment="1">
      <alignment/>
      <protection/>
    </xf>
    <xf numFmtId="0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horizontal="left" wrapText="1"/>
    </xf>
    <xf numFmtId="0" fontId="7" fillId="33" borderId="0" xfId="54" applyFont="1" applyFill="1" applyAlignment="1">
      <alignment/>
      <protection/>
    </xf>
    <xf numFmtId="191" fontId="11" fillId="33" borderId="10" xfId="0" applyNumberFormat="1" applyFont="1" applyFill="1" applyBorder="1" applyAlignment="1">
      <alignment horizontal="left" wrapText="1"/>
    </xf>
    <xf numFmtId="0" fontId="10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left" wrapText="1"/>
    </xf>
    <xf numFmtId="0" fontId="11" fillId="33" borderId="0" xfId="54" applyFont="1" applyFill="1" applyAlignment="1">
      <alignment wrapText="1" shrinkToFit="1"/>
      <protection/>
    </xf>
    <xf numFmtId="49" fontId="4" fillId="33" borderId="0" xfId="54" applyNumberFormat="1" applyFont="1" applyFill="1" applyAlignment="1">
      <alignment/>
      <protection/>
    </xf>
    <xf numFmtId="0" fontId="7" fillId="33" borderId="12" xfId="54" applyFont="1" applyFill="1" applyBorder="1" applyAlignment="1">
      <alignment horizontal="center" wrapText="1"/>
      <protection/>
    </xf>
    <xf numFmtId="0" fontId="12" fillId="33" borderId="10" xfId="0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181" fontId="7" fillId="33" borderId="10" xfId="62" applyNumberFormat="1" applyFont="1" applyFill="1" applyBorder="1" applyAlignment="1">
      <alignment horizontal="center" wrapText="1"/>
    </xf>
    <xf numFmtId="0" fontId="7" fillId="33" borderId="13" xfId="54" applyFont="1" applyFill="1" applyBorder="1" applyAlignment="1">
      <alignment/>
      <protection/>
    </xf>
    <xf numFmtId="0" fontId="12" fillId="33" borderId="10" xfId="0" applyFont="1" applyFill="1" applyBorder="1" applyAlignment="1">
      <alignment horizontal="left" wrapText="1"/>
    </xf>
    <xf numFmtId="0" fontId="12" fillId="33" borderId="10" xfId="42" applyFont="1" applyFill="1" applyBorder="1" applyAlignment="1" applyProtection="1">
      <alignment wrapText="1"/>
      <protection/>
    </xf>
    <xf numFmtId="190" fontId="4" fillId="33" borderId="10" xfId="0" applyNumberFormat="1" applyFont="1" applyFill="1" applyBorder="1" applyAlignment="1">
      <alignment horizontal="center" wrapText="1"/>
    </xf>
    <xf numFmtId="0" fontId="11" fillId="33" borderId="10" xfId="54" applyNumberFormat="1" applyFont="1" applyFill="1" applyBorder="1" applyAlignment="1">
      <alignment horizontal="left" wrapText="1" shrinkToFit="1"/>
      <protection/>
    </xf>
    <xf numFmtId="0" fontId="13" fillId="33" borderId="10" xfId="0" applyFont="1" applyFill="1" applyBorder="1" applyAlignment="1">
      <alignment horizontal="left" wrapText="1"/>
    </xf>
    <xf numFmtId="0" fontId="12" fillId="33" borderId="10" xfId="54" applyFont="1" applyFill="1" applyBorder="1" applyAlignment="1">
      <alignment horizontal="left" wrapText="1" shrinkToFit="1"/>
      <protection/>
    </xf>
    <xf numFmtId="49" fontId="7" fillId="33" borderId="11" xfId="54" applyNumberFormat="1" applyFont="1" applyFill="1" applyBorder="1" applyAlignment="1">
      <alignment/>
      <protection/>
    </xf>
    <xf numFmtId="0" fontId="4" fillId="33" borderId="14" xfId="54" applyFont="1" applyFill="1" applyBorder="1" applyAlignment="1">
      <alignment/>
      <protection/>
    </xf>
    <xf numFmtId="0" fontId="11" fillId="33" borderId="10" xfId="54" applyFont="1" applyFill="1" applyBorder="1" applyAlignment="1">
      <alignment wrapText="1" shrinkToFit="1"/>
      <protection/>
    </xf>
    <xf numFmtId="0" fontId="11" fillId="33" borderId="0" xfId="54" applyFont="1" applyFill="1" applyBorder="1" applyAlignment="1">
      <alignment wrapText="1" shrinkToFit="1"/>
      <protection/>
    </xf>
    <xf numFmtId="49" fontId="4" fillId="33" borderId="0" xfId="54" applyNumberFormat="1" applyFont="1" applyFill="1" applyBorder="1" applyAlignment="1">
      <alignment/>
      <protection/>
    </xf>
    <xf numFmtId="0" fontId="4" fillId="33" borderId="1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wrapText="1"/>
    </xf>
    <xf numFmtId="0" fontId="12" fillId="33" borderId="11" xfId="54" applyFont="1" applyFill="1" applyBorder="1" applyAlignment="1">
      <alignment/>
      <protection/>
    </xf>
    <xf numFmtId="0" fontId="11" fillId="33" borderId="0" xfId="54" applyFont="1" applyFill="1" applyBorder="1" applyAlignment="1">
      <alignment/>
      <protection/>
    </xf>
    <xf numFmtId="0" fontId="12" fillId="33" borderId="0" xfId="54" applyFont="1" applyFill="1" applyBorder="1" applyAlignment="1">
      <alignment/>
      <protection/>
    </xf>
    <xf numFmtId="191" fontId="10" fillId="33" borderId="16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wrapText="1"/>
    </xf>
    <xf numFmtId="0" fontId="13" fillId="33" borderId="15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4" fillId="33" borderId="0" xfId="54" applyFont="1" applyFill="1" applyAlignment="1">
      <alignment wrapText="1" shrinkToFit="1"/>
      <protection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49" fontId="7" fillId="33" borderId="10" xfId="54" applyNumberFormat="1" applyFont="1" applyFill="1" applyBorder="1" applyAlignment="1">
      <alignment horizontal="left" wrapText="1" shrinkToFit="1"/>
      <protection/>
    </xf>
    <xf numFmtId="0" fontId="7" fillId="33" borderId="10" xfId="54" applyFont="1" applyFill="1" applyBorder="1" applyAlignment="1">
      <alignment horizontal="left" wrapText="1" shrinkToFit="1"/>
      <protection/>
    </xf>
    <xf numFmtId="2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0" xfId="42" applyFont="1" applyFill="1" applyBorder="1" applyAlignment="1" applyProtection="1">
      <alignment wrapText="1"/>
      <protection/>
    </xf>
    <xf numFmtId="0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6" xfId="0" applyNumberFormat="1" applyFont="1" applyFill="1" applyBorder="1" applyAlignment="1">
      <alignment horizontal="left" wrapText="1"/>
    </xf>
    <xf numFmtId="191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 shrinkToFit="1"/>
    </xf>
    <xf numFmtId="0" fontId="7" fillId="33" borderId="10" xfId="54" applyFont="1" applyFill="1" applyBorder="1" applyAlignment="1">
      <alignment wrapText="1" shrinkToFit="1"/>
      <protection/>
    </xf>
    <xf numFmtId="0" fontId="4" fillId="33" borderId="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 wrapText="1" shrinkToFit="1"/>
      <protection/>
    </xf>
    <xf numFmtId="0" fontId="7" fillId="33" borderId="10" xfId="0" applyFont="1" applyFill="1" applyBorder="1" applyAlignment="1">
      <alignment horizontal="left" wrapText="1"/>
    </xf>
    <xf numFmtId="2" fontId="11" fillId="33" borderId="10" xfId="54" applyNumberFormat="1" applyFont="1" applyFill="1" applyBorder="1" applyAlignment="1">
      <alignment horizontal="left" wrapText="1" shrinkToFit="1"/>
      <protection/>
    </xf>
    <xf numFmtId="2" fontId="10" fillId="33" borderId="17" xfId="54" applyNumberFormat="1" applyFont="1" applyFill="1" applyBorder="1" applyAlignment="1">
      <alignment horizontal="left" wrapText="1" shrinkToFit="1"/>
      <protection/>
    </xf>
    <xf numFmtId="2" fontId="4" fillId="33" borderId="17" xfId="54" applyNumberFormat="1" applyFont="1" applyFill="1" applyBorder="1" applyAlignment="1">
      <alignment horizontal="left" wrapText="1" shrinkToFit="1"/>
      <protection/>
    </xf>
    <xf numFmtId="191" fontId="4" fillId="33" borderId="16" xfId="0" applyNumberFormat="1" applyFont="1" applyFill="1" applyBorder="1" applyAlignment="1">
      <alignment horizontal="left" wrapText="1"/>
    </xf>
    <xf numFmtId="2" fontId="4" fillId="33" borderId="0" xfId="0" applyNumberFormat="1" applyFont="1" applyFill="1" applyAlignment="1">
      <alignment horizontal="left"/>
    </xf>
    <xf numFmtId="190" fontId="4" fillId="33" borderId="0" xfId="0" applyNumberFormat="1" applyFont="1" applyFill="1" applyBorder="1" applyAlignment="1">
      <alignment wrapText="1"/>
    </xf>
    <xf numFmtId="188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wrapText="1"/>
    </xf>
    <xf numFmtId="2" fontId="4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 horizontal="left"/>
    </xf>
    <xf numFmtId="0" fontId="9" fillId="33" borderId="0" xfId="54" applyFont="1" applyFill="1" applyAlignment="1">
      <alignment/>
      <protection/>
    </xf>
    <xf numFmtId="0" fontId="9" fillId="33" borderId="11" xfId="54" applyFont="1" applyFill="1" applyBorder="1" applyAlignment="1">
      <alignment/>
      <protection/>
    </xf>
    <xf numFmtId="190" fontId="7" fillId="33" borderId="10" xfId="0" applyNumberFormat="1" applyFont="1" applyFill="1" applyBorder="1" applyAlignment="1">
      <alignment horizontal="center" wrapText="1"/>
    </xf>
    <xf numFmtId="0" fontId="7" fillId="33" borderId="17" xfId="54" applyFont="1" applyFill="1" applyBorder="1" applyAlignment="1">
      <alignment horizontal="left" shrinkToFit="1"/>
      <protection/>
    </xf>
    <xf numFmtId="0" fontId="4" fillId="33" borderId="17" xfId="54" applyFont="1" applyFill="1" applyBorder="1" applyAlignment="1">
      <alignment horizontal="left" wrapText="1" shrinkToFit="1"/>
      <protection/>
    </xf>
    <xf numFmtId="0" fontId="4" fillId="33" borderId="10" xfId="54" applyFont="1" applyFill="1" applyBorder="1" applyAlignment="1">
      <alignment/>
      <protection/>
    </xf>
    <xf numFmtId="49" fontId="4" fillId="33" borderId="0" xfId="54" applyNumberFormat="1" applyFont="1" applyFill="1" applyBorder="1" applyAlignment="1">
      <alignment horizontal="center"/>
      <protection/>
    </xf>
    <xf numFmtId="49" fontId="7" fillId="33" borderId="0" xfId="54" applyNumberFormat="1" applyFont="1" applyFill="1" applyBorder="1" applyAlignment="1">
      <alignment horizontal="center"/>
      <protection/>
    </xf>
    <xf numFmtId="0" fontId="11" fillId="33" borderId="15" xfId="0" applyFont="1" applyFill="1" applyBorder="1" applyAlignment="1">
      <alignment wrapText="1"/>
    </xf>
    <xf numFmtId="0" fontId="10" fillId="33" borderId="17" xfId="54" applyFont="1" applyFill="1" applyBorder="1" applyAlignment="1">
      <alignment horizontal="left" shrinkToFit="1"/>
      <protection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4" fillId="33" borderId="0" xfId="54" applyFont="1" applyFill="1" applyAlignment="1">
      <alignment horizontal="center" wrapText="1" shrinkToFit="1"/>
      <protection/>
    </xf>
    <xf numFmtId="0" fontId="7" fillId="33" borderId="10" xfId="0" applyFont="1" applyFill="1" applyBorder="1" applyAlignment="1">
      <alignment horizontal="center" wrapText="1"/>
    </xf>
    <xf numFmtId="49" fontId="7" fillId="33" borderId="10" xfId="54" applyNumberFormat="1" applyFont="1" applyFill="1" applyBorder="1" applyAlignment="1">
      <alignment horizontal="center" wrapText="1" shrinkToFit="1"/>
      <protection/>
    </xf>
    <xf numFmtId="49" fontId="4" fillId="33" borderId="10" xfId="54" applyNumberFormat="1" applyFont="1" applyFill="1" applyBorder="1" applyAlignment="1">
      <alignment horizontal="center" wrapText="1" shrinkToFit="1"/>
      <protection/>
    </xf>
    <xf numFmtId="49" fontId="6" fillId="33" borderId="10" xfId="54" applyNumberFormat="1" applyFont="1" applyFill="1" applyBorder="1" applyAlignment="1">
      <alignment horizontal="center"/>
      <protection/>
    </xf>
    <xf numFmtId="49" fontId="5" fillId="33" borderId="10" xfId="54" applyNumberFormat="1" applyFont="1" applyFill="1" applyBorder="1" applyAlignment="1">
      <alignment horizontal="center"/>
      <protection/>
    </xf>
    <xf numFmtId="0" fontId="4" fillId="33" borderId="0" xfId="54" applyFont="1" applyFill="1" applyBorder="1" applyAlignment="1">
      <alignment horizontal="center" wrapText="1" shrinkToFit="1"/>
      <protection/>
    </xf>
    <xf numFmtId="0" fontId="7" fillId="33" borderId="0" xfId="54" applyFont="1" applyFill="1" applyBorder="1" applyAlignment="1">
      <alignment horizontal="center" wrapText="1" shrinkToFit="1"/>
      <protection/>
    </xf>
    <xf numFmtId="2" fontId="10" fillId="33" borderId="0" xfId="0" applyNumberFormat="1" applyFont="1" applyFill="1" applyAlignment="1">
      <alignment horizontal="left" wrapText="1"/>
    </xf>
    <xf numFmtId="0" fontId="14" fillId="33" borderId="0" xfId="0" applyFont="1" applyFill="1" applyAlignment="1">
      <alignment wrapText="1"/>
    </xf>
    <xf numFmtId="2" fontId="14" fillId="33" borderId="0" xfId="0" applyNumberFormat="1" applyFont="1" applyFill="1" applyAlignment="1">
      <alignment horizontal="left" wrapText="1"/>
    </xf>
    <xf numFmtId="0" fontId="11" fillId="33" borderId="0" xfId="54" applyFont="1" applyFill="1" applyAlignment="1">
      <alignment/>
      <protection/>
    </xf>
    <xf numFmtId="0" fontId="12" fillId="33" borderId="12" xfId="54" applyFont="1" applyFill="1" applyBorder="1" applyAlignment="1">
      <alignment horizontal="center" wrapText="1"/>
      <protection/>
    </xf>
    <xf numFmtId="0" fontId="12" fillId="33" borderId="13" xfId="54" applyFont="1" applyFill="1" applyBorder="1" applyAlignment="1">
      <alignment/>
      <protection/>
    </xf>
    <xf numFmtId="0" fontId="12" fillId="33" borderId="0" xfId="54" applyFont="1" applyFill="1" applyAlignment="1">
      <alignment/>
      <protection/>
    </xf>
    <xf numFmtId="0" fontId="13" fillId="33" borderId="11" xfId="54" applyFont="1" applyFill="1" applyBorder="1" applyAlignment="1">
      <alignment/>
      <protection/>
    </xf>
    <xf numFmtId="0" fontId="13" fillId="33" borderId="0" xfId="54" applyFont="1" applyFill="1" applyAlignment="1">
      <alignment/>
      <protection/>
    </xf>
    <xf numFmtId="0" fontId="11" fillId="33" borderId="11" xfId="54" applyFont="1" applyFill="1" applyBorder="1" applyAlignment="1">
      <alignment/>
      <protection/>
    </xf>
    <xf numFmtId="0" fontId="13" fillId="33" borderId="0" xfId="54" applyFont="1" applyFill="1" applyBorder="1" applyAlignment="1">
      <alignment/>
      <protection/>
    </xf>
    <xf numFmtId="0" fontId="10" fillId="33" borderId="0" xfId="0" applyNumberFormat="1" applyFont="1" applyFill="1" applyBorder="1" applyAlignment="1">
      <alignment horizontal="left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2" fillId="33" borderId="11" xfId="54" applyNumberFormat="1" applyFont="1" applyFill="1" applyBorder="1" applyAlignment="1">
      <alignment/>
      <protection/>
    </xf>
    <xf numFmtId="0" fontId="11" fillId="33" borderId="14" xfId="54" applyFont="1" applyFill="1" applyBorder="1" applyAlignment="1">
      <alignment/>
      <protection/>
    </xf>
    <xf numFmtId="189" fontId="4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 wrapText="1"/>
    </xf>
    <xf numFmtId="49" fontId="15" fillId="33" borderId="0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 wrapText="1"/>
    </xf>
    <xf numFmtId="49" fontId="15" fillId="33" borderId="0" xfId="54" applyNumberFormat="1" applyFont="1" applyFill="1" applyAlignment="1">
      <alignment/>
      <protection/>
    </xf>
    <xf numFmtId="49" fontId="16" fillId="33" borderId="10" xfId="0" applyNumberFormat="1" applyFont="1" applyFill="1" applyBorder="1" applyAlignment="1">
      <alignment horizontal="center" wrapText="1"/>
    </xf>
    <xf numFmtId="49" fontId="16" fillId="33" borderId="10" xfId="54" applyNumberFormat="1" applyFont="1" applyFill="1" applyBorder="1" applyAlignment="1">
      <alignment horizontal="center"/>
      <protection/>
    </xf>
    <xf numFmtId="49" fontId="15" fillId="33" borderId="10" xfId="54" applyNumberFormat="1" applyFont="1" applyFill="1" applyBorder="1" applyAlignment="1">
      <alignment horizontal="center"/>
      <protection/>
    </xf>
    <xf numFmtId="49" fontId="15" fillId="33" borderId="10" xfId="0" applyNumberFormat="1" applyFont="1" applyFill="1" applyBorder="1" applyAlignment="1">
      <alignment horizontal="center" wrapText="1"/>
    </xf>
    <xf numFmtId="49" fontId="15" fillId="33" borderId="0" xfId="54" applyNumberFormat="1" applyFont="1" applyFill="1" applyBorder="1" applyAlignment="1">
      <alignment horizontal="center"/>
      <protection/>
    </xf>
    <xf numFmtId="49" fontId="15" fillId="33" borderId="0" xfId="54" applyNumberFormat="1" applyFont="1" applyFill="1" applyBorder="1" applyAlignment="1">
      <alignment/>
      <protection/>
    </xf>
    <xf numFmtId="49" fontId="16" fillId="33" borderId="0" xfId="54" applyNumberFormat="1" applyFont="1" applyFill="1" applyBorder="1" applyAlignment="1">
      <alignment horizontal="center"/>
      <protection/>
    </xf>
    <xf numFmtId="0" fontId="11" fillId="33" borderId="0" xfId="0" applyFont="1" applyFill="1" applyBorder="1" applyAlignment="1">
      <alignment wrapText="1"/>
    </xf>
    <xf numFmtId="0" fontId="11" fillId="33" borderId="16" xfId="0" applyNumberFormat="1" applyFont="1" applyFill="1" applyBorder="1" applyAlignment="1">
      <alignment horizontal="left" wrapText="1"/>
    </xf>
    <xf numFmtId="0" fontId="11" fillId="33" borderId="0" xfId="54" applyFont="1" applyFill="1" applyBorder="1" applyAlignment="1">
      <alignment horizontal="left" wrapText="1" shrinkToFit="1"/>
      <protection/>
    </xf>
    <xf numFmtId="191" fontId="5" fillId="33" borderId="16" xfId="0" applyNumberFormat="1" applyFont="1" applyFill="1" applyBorder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9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17" fillId="33" borderId="11" xfId="54" applyFont="1" applyFill="1" applyBorder="1" applyAlignment="1">
      <alignment/>
      <protection/>
    </xf>
    <xf numFmtId="0" fontId="17" fillId="33" borderId="0" xfId="54" applyFont="1" applyFill="1" applyBorder="1" applyAlignment="1">
      <alignment/>
      <protection/>
    </xf>
    <xf numFmtId="187" fontId="4" fillId="34" borderId="10" xfId="54" applyNumberFormat="1" applyFont="1" applyFill="1" applyBorder="1" applyAlignment="1">
      <alignment/>
      <protection/>
    </xf>
    <xf numFmtId="187" fontId="7" fillId="0" borderId="10" xfId="54" applyNumberFormat="1" applyFont="1" applyFill="1" applyBorder="1" applyAlignment="1">
      <alignment/>
      <protection/>
    </xf>
    <xf numFmtId="187" fontId="4" fillId="0" borderId="10" xfId="54" applyNumberFormat="1" applyFont="1" applyFill="1" applyBorder="1" applyAlignment="1">
      <alignment/>
      <protection/>
    </xf>
    <xf numFmtId="190" fontId="4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1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9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змПрил 3-4-2006-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5"/>
  <sheetViews>
    <sheetView tabSelected="1" zoomScalePageLayoutView="0" workbookViewId="0" topLeftCell="B49">
      <selection activeCell="K11" sqref="K11"/>
    </sheetView>
  </sheetViews>
  <sheetFormatPr defaultColWidth="8.7109375" defaultRowHeight="19.5" customHeight="1"/>
  <cols>
    <col min="1" max="1" width="4.8515625" style="107" hidden="1" customWidth="1"/>
    <col min="2" max="2" width="54.28125" style="31" customWidth="1"/>
    <col min="3" max="3" width="12.28125" style="32" customWidth="1"/>
    <col min="4" max="4" width="5.28125" style="32" customWidth="1"/>
    <col min="5" max="5" width="5.8515625" style="32" customWidth="1"/>
    <col min="6" max="6" width="6.28125" style="32" customWidth="1"/>
    <col min="7" max="7" width="10.28125" style="21" customWidth="1"/>
    <col min="8" max="8" width="15.7109375" style="107" customWidth="1"/>
    <col min="9" max="16384" width="8.7109375" style="107" customWidth="1"/>
  </cols>
  <sheetData>
    <row r="1" spans="3:8" s="29" customFormat="1" ht="15" customHeight="1">
      <c r="C1" s="136"/>
      <c r="D1" s="135"/>
      <c r="E1" s="148" t="s">
        <v>300</v>
      </c>
      <c r="F1" s="149"/>
      <c r="G1" s="149"/>
      <c r="H1" s="104"/>
    </row>
    <row r="2" spans="2:8" s="29" customFormat="1" ht="27.75" customHeight="1">
      <c r="B2" s="30" t="s">
        <v>197</v>
      </c>
      <c r="C2" s="151" t="s">
        <v>206</v>
      </c>
      <c r="D2" s="152"/>
      <c r="E2" s="152"/>
      <c r="F2" s="152"/>
      <c r="G2" s="152"/>
      <c r="H2" s="104"/>
    </row>
    <row r="3" spans="2:8" s="29" customFormat="1" ht="15" customHeight="1">
      <c r="B3" s="30"/>
      <c r="C3" s="151" t="s">
        <v>234</v>
      </c>
      <c r="D3" s="152"/>
      <c r="E3" s="152"/>
      <c r="F3" s="152"/>
      <c r="G3" s="152"/>
      <c r="H3" s="104"/>
    </row>
    <row r="4" spans="2:8" s="29" customFormat="1" ht="15" customHeight="1">
      <c r="B4" s="30"/>
      <c r="C4" s="152" t="s">
        <v>202</v>
      </c>
      <c r="D4" s="152"/>
      <c r="E4" s="152"/>
      <c r="F4" s="152"/>
      <c r="G4" s="152"/>
      <c r="H4" s="104"/>
    </row>
    <row r="5" spans="2:8" s="29" customFormat="1" ht="15" customHeight="1">
      <c r="B5" s="30"/>
      <c r="C5" s="153" t="s">
        <v>115</v>
      </c>
      <c r="D5" s="153"/>
      <c r="E5" s="153"/>
      <c r="F5" s="153"/>
      <c r="G5" s="153"/>
      <c r="H5" s="104"/>
    </row>
    <row r="6" spans="2:8" s="29" customFormat="1" ht="15" customHeight="1">
      <c r="B6" s="30"/>
      <c r="C6" s="141"/>
      <c r="D6" s="137"/>
      <c r="E6" s="79"/>
      <c r="F6" s="119"/>
      <c r="G6" s="135"/>
      <c r="H6" s="104"/>
    </row>
    <row r="7" spans="2:8" s="105" customFormat="1" ht="85.5" customHeight="1">
      <c r="B7" s="150" t="s">
        <v>30</v>
      </c>
      <c r="C7" s="150"/>
      <c r="D7" s="150"/>
      <c r="E7" s="150"/>
      <c r="F7" s="150"/>
      <c r="G7" s="150"/>
      <c r="H7" s="106"/>
    </row>
    <row r="8" ht="5.25" customHeight="1" thickBot="1"/>
    <row r="9" spans="1:7" ht="49.5" customHeight="1" thickBot="1">
      <c r="A9" s="108" t="s">
        <v>203</v>
      </c>
      <c r="B9" s="34" t="s">
        <v>187</v>
      </c>
      <c r="C9" s="35" t="s">
        <v>305</v>
      </c>
      <c r="D9" s="35" t="s">
        <v>283</v>
      </c>
      <c r="E9" s="35" t="s">
        <v>304</v>
      </c>
      <c r="F9" s="35" t="s">
        <v>282</v>
      </c>
      <c r="G9" s="36" t="s">
        <v>264</v>
      </c>
    </row>
    <row r="10" spans="1:7" s="110" customFormat="1" ht="19.5" customHeight="1" thickBot="1">
      <c r="A10" s="109">
        <v>1</v>
      </c>
      <c r="B10" s="38" t="s">
        <v>201</v>
      </c>
      <c r="C10" s="6"/>
      <c r="D10" s="6"/>
      <c r="E10" s="6"/>
      <c r="F10" s="6"/>
      <c r="G10" s="5">
        <f>SUM(G11+G28+G67+G113+G123+G140+G165+G191+G219+G263+G271+G276)</f>
        <v>183765.8</v>
      </c>
    </row>
    <row r="11" spans="1:7" s="110" customFormat="1" ht="72" customHeight="1">
      <c r="A11" s="51"/>
      <c r="B11" s="13" t="s">
        <v>292</v>
      </c>
      <c r="C11" s="6" t="s">
        <v>12</v>
      </c>
      <c r="D11" s="6"/>
      <c r="E11" s="6"/>
      <c r="F11" s="6"/>
      <c r="G11" s="5">
        <f>SUM(G12+G20)</f>
        <v>53227.7</v>
      </c>
    </row>
    <row r="12" spans="1:7" s="112" customFormat="1" ht="103.5" customHeight="1">
      <c r="A12" s="111"/>
      <c r="B12" s="56" t="s">
        <v>126</v>
      </c>
      <c r="C12" s="23" t="s">
        <v>13</v>
      </c>
      <c r="D12" s="23"/>
      <c r="E12" s="23"/>
      <c r="F12" s="23"/>
      <c r="G12" s="17">
        <f>SUM(G13+G16)</f>
        <v>472.7</v>
      </c>
    </row>
    <row r="13" spans="1:7" ht="80.25" customHeight="1" hidden="1">
      <c r="A13" s="113"/>
      <c r="B13" s="28" t="s">
        <v>298</v>
      </c>
      <c r="C13" s="20" t="s">
        <v>31</v>
      </c>
      <c r="D13" s="20"/>
      <c r="E13" s="20"/>
      <c r="F13" s="20"/>
      <c r="G13" s="3">
        <f>SUM(G14)</f>
        <v>0</v>
      </c>
    </row>
    <row r="14" spans="1:7" ht="39.75" customHeight="1" hidden="1">
      <c r="A14" s="113"/>
      <c r="B14" s="11" t="s">
        <v>296</v>
      </c>
      <c r="C14" s="20" t="s">
        <v>31</v>
      </c>
      <c r="D14" s="20" t="s">
        <v>297</v>
      </c>
      <c r="E14" s="20"/>
      <c r="F14" s="20"/>
      <c r="G14" s="3">
        <f>SUM(G15)</f>
        <v>0</v>
      </c>
    </row>
    <row r="15" spans="1:7" ht="19.5" customHeight="1" hidden="1">
      <c r="A15" s="113"/>
      <c r="B15" s="11" t="s">
        <v>188</v>
      </c>
      <c r="C15" s="20" t="s">
        <v>31</v>
      </c>
      <c r="D15" s="20" t="s">
        <v>297</v>
      </c>
      <c r="E15" s="20" t="s">
        <v>228</v>
      </c>
      <c r="F15" s="20" t="s">
        <v>222</v>
      </c>
      <c r="G15" s="3"/>
    </row>
    <row r="16" spans="1:7" ht="32.25" customHeight="1">
      <c r="A16" s="113"/>
      <c r="B16" s="11" t="s">
        <v>127</v>
      </c>
      <c r="C16" s="20" t="s">
        <v>156</v>
      </c>
      <c r="D16" s="20"/>
      <c r="E16" s="20"/>
      <c r="F16" s="20"/>
      <c r="G16" s="3">
        <f>SUM(G17)</f>
        <v>472.7</v>
      </c>
    </row>
    <row r="17" spans="1:7" ht="75" customHeight="1">
      <c r="A17" s="113"/>
      <c r="B17" s="54" t="s">
        <v>298</v>
      </c>
      <c r="C17" s="20" t="s">
        <v>157</v>
      </c>
      <c r="D17" s="20"/>
      <c r="E17" s="20"/>
      <c r="F17" s="20"/>
      <c r="G17" s="3">
        <f>SUM(G18)</f>
        <v>472.7</v>
      </c>
    </row>
    <row r="18" spans="1:7" ht="28.5" customHeight="1">
      <c r="A18" s="113"/>
      <c r="B18" s="11" t="s">
        <v>296</v>
      </c>
      <c r="C18" s="20" t="s">
        <v>157</v>
      </c>
      <c r="D18" s="20" t="s">
        <v>297</v>
      </c>
      <c r="E18" s="20"/>
      <c r="F18" s="20"/>
      <c r="G18" s="3">
        <f>SUM(G19)</f>
        <v>472.7</v>
      </c>
    </row>
    <row r="19" spans="1:7" ht="17.25" customHeight="1">
      <c r="A19" s="113"/>
      <c r="B19" s="11" t="s">
        <v>188</v>
      </c>
      <c r="C19" s="20" t="s">
        <v>157</v>
      </c>
      <c r="D19" s="20" t="s">
        <v>297</v>
      </c>
      <c r="E19" s="20" t="s">
        <v>228</v>
      </c>
      <c r="F19" s="20" t="s">
        <v>222</v>
      </c>
      <c r="G19" s="3">
        <v>472.7</v>
      </c>
    </row>
    <row r="20" spans="1:7" s="114" customFormat="1" ht="90" customHeight="1">
      <c r="A20" s="111"/>
      <c r="B20" s="42" t="s">
        <v>128</v>
      </c>
      <c r="C20" s="23" t="s">
        <v>15</v>
      </c>
      <c r="D20" s="23"/>
      <c r="E20" s="23"/>
      <c r="F20" s="23"/>
      <c r="G20" s="17">
        <f>SUM(G21+G24)</f>
        <v>52755</v>
      </c>
    </row>
    <row r="21" spans="1:7" s="114" customFormat="1" ht="90" customHeight="1">
      <c r="A21" s="111"/>
      <c r="B21" s="120" t="s">
        <v>129</v>
      </c>
      <c r="C21" s="2" t="s">
        <v>16</v>
      </c>
      <c r="D21" s="2"/>
      <c r="E21" s="2"/>
      <c r="F21" s="2"/>
      <c r="G21" s="3">
        <f>SUM(G22)</f>
        <v>50000</v>
      </c>
    </row>
    <row r="22" spans="1:7" s="114" customFormat="1" ht="18" customHeight="1">
      <c r="A22" s="111"/>
      <c r="B22" s="11" t="s">
        <v>205</v>
      </c>
      <c r="C22" s="2" t="s">
        <v>16</v>
      </c>
      <c r="D22" s="2" t="s">
        <v>287</v>
      </c>
      <c r="E22" s="2"/>
      <c r="F22" s="2"/>
      <c r="G22" s="3">
        <f>SUM(G23)</f>
        <v>50000</v>
      </c>
    </row>
    <row r="23" spans="1:7" s="114" customFormat="1" ht="18" customHeight="1">
      <c r="A23" s="111"/>
      <c r="B23" s="11" t="s">
        <v>192</v>
      </c>
      <c r="C23" s="2" t="s">
        <v>16</v>
      </c>
      <c r="D23" s="2" t="s">
        <v>287</v>
      </c>
      <c r="E23" s="2" t="s">
        <v>233</v>
      </c>
      <c r="F23" s="2" t="s">
        <v>220</v>
      </c>
      <c r="G23" s="3">
        <v>50000</v>
      </c>
    </row>
    <row r="24" spans="1:7" ht="33" customHeight="1">
      <c r="A24" s="113"/>
      <c r="B24" s="11" t="s">
        <v>127</v>
      </c>
      <c r="C24" s="20" t="s">
        <v>158</v>
      </c>
      <c r="D24" s="20"/>
      <c r="E24" s="20"/>
      <c r="F24" s="20"/>
      <c r="G24" s="3">
        <f>SUM(G25)</f>
        <v>2755</v>
      </c>
    </row>
    <row r="25" spans="1:9" s="52" customFormat="1" ht="75" customHeight="1">
      <c r="A25" s="113"/>
      <c r="B25" s="132" t="s">
        <v>130</v>
      </c>
      <c r="C25" s="2" t="s">
        <v>159</v>
      </c>
      <c r="D25" s="2"/>
      <c r="E25" s="2"/>
      <c r="F25" s="2"/>
      <c r="G25" s="3">
        <f>SUM(G26)</f>
        <v>2755</v>
      </c>
      <c r="H25" s="115"/>
      <c r="I25" s="116"/>
    </row>
    <row r="26" spans="1:7" s="52" customFormat="1" ht="19.5" customHeight="1">
      <c r="A26" s="113"/>
      <c r="B26" s="11" t="s">
        <v>205</v>
      </c>
      <c r="C26" s="2" t="s">
        <v>159</v>
      </c>
      <c r="D26" s="2" t="s">
        <v>287</v>
      </c>
      <c r="E26" s="2"/>
      <c r="F26" s="2"/>
      <c r="G26" s="3">
        <f>SUM(G27)</f>
        <v>2755</v>
      </c>
    </row>
    <row r="27" spans="1:7" s="52" customFormat="1" ht="19.5" customHeight="1">
      <c r="A27" s="113"/>
      <c r="B27" s="11" t="s">
        <v>192</v>
      </c>
      <c r="C27" s="2" t="s">
        <v>159</v>
      </c>
      <c r="D27" s="2" t="s">
        <v>287</v>
      </c>
      <c r="E27" s="2" t="s">
        <v>233</v>
      </c>
      <c r="F27" s="2" t="s">
        <v>220</v>
      </c>
      <c r="G27" s="3">
        <v>2755</v>
      </c>
    </row>
    <row r="28" spans="1:7" s="53" customFormat="1" ht="70.5" customHeight="1">
      <c r="A28" s="51"/>
      <c r="B28" s="13" t="s">
        <v>132</v>
      </c>
      <c r="C28" s="6" t="s">
        <v>17</v>
      </c>
      <c r="D28" s="6"/>
      <c r="E28" s="6"/>
      <c r="F28" s="6"/>
      <c r="G28" s="5">
        <f>SUM(G29+G37+G42+G50)</f>
        <v>10337</v>
      </c>
    </row>
    <row r="29" spans="1:7" s="112" customFormat="1" ht="78" customHeight="1">
      <c r="A29" s="111"/>
      <c r="B29" s="15" t="s">
        <v>133</v>
      </c>
      <c r="C29" s="16" t="s">
        <v>18</v>
      </c>
      <c r="D29" s="16"/>
      <c r="E29" s="16"/>
      <c r="F29" s="16"/>
      <c r="G29" s="17">
        <f>SUM(G30+G33)</f>
        <v>346.5</v>
      </c>
    </row>
    <row r="30" spans="1:7" ht="68.25" customHeight="1" hidden="1">
      <c r="A30" s="113"/>
      <c r="B30" s="12" t="s">
        <v>131</v>
      </c>
      <c r="C30" s="20" t="s">
        <v>19</v>
      </c>
      <c r="D30" s="20"/>
      <c r="E30" s="20"/>
      <c r="F30" s="20"/>
      <c r="G30" s="3">
        <f>SUM(G31)</f>
        <v>0</v>
      </c>
    </row>
    <row r="31" spans="1:7" ht="34.5" customHeight="1" hidden="1">
      <c r="A31" s="113"/>
      <c r="B31" s="11" t="s">
        <v>296</v>
      </c>
      <c r="C31" s="20" t="s">
        <v>19</v>
      </c>
      <c r="D31" s="20" t="s">
        <v>297</v>
      </c>
      <c r="E31" s="20"/>
      <c r="F31" s="20"/>
      <c r="G31" s="3">
        <f>SUM(G32)</f>
        <v>0</v>
      </c>
    </row>
    <row r="32" spans="1:7" ht="23.25" customHeight="1" hidden="1">
      <c r="A32" s="113"/>
      <c r="B32" s="11" t="s">
        <v>188</v>
      </c>
      <c r="C32" s="20" t="s">
        <v>19</v>
      </c>
      <c r="D32" s="2" t="s">
        <v>297</v>
      </c>
      <c r="E32" s="2" t="s">
        <v>228</v>
      </c>
      <c r="F32" s="2" t="s">
        <v>222</v>
      </c>
      <c r="G32" s="3"/>
    </row>
    <row r="33" spans="1:7" ht="29.25" customHeight="1">
      <c r="A33" s="113"/>
      <c r="B33" s="11" t="s">
        <v>127</v>
      </c>
      <c r="C33" s="20" t="s">
        <v>160</v>
      </c>
      <c r="D33" s="20"/>
      <c r="E33" s="20"/>
      <c r="F33" s="20"/>
      <c r="G33" s="3">
        <f>SUM(G34)</f>
        <v>346.5</v>
      </c>
    </row>
    <row r="34" spans="1:7" ht="46.5" customHeight="1">
      <c r="A34" s="113"/>
      <c r="B34" s="11" t="s">
        <v>348</v>
      </c>
      <c r="C34" s="2" t="s">
        <v>161</v>
      </c>
      <c r="D34" s="2"/>
      <c r="E34" s="2"/>
      <c r="F34" s="2"/>
      <c r="G34" s="3">
        <f>SUM(G35)</f>
        <v>346.5</v>
      </c>
    </row>
    <row r="35" spans="1:7" ht="25.5" customHeight="1">
      <c r="A35" s="113"/>
      <c r="B35" s="11" t="s">
        <v>296</v>
      </c>
      <c r="C35" s="2" t="s">
        <v>161</v>
      </c>
      <c r="D35" s="2" t="s">
        <v>297</v>
      </c>
      <c r="E35" s="2"/>
      <c r="F35" s="2"/>
      <c r="G35" s="3">
        <f>SUM(G36)</f>
        <v>346.5</v>
      </c>
    </row>
    <row r="36" spans="1:7" ht="23.25" customHeight="1">
      <c r="A36" s="113"/>
      <c r="B36" s="11" t="s">
        <v>188</v>
      </c>
      <c r="C36" s="2" t="s">
        <v>161</v>
      </c>
      <c r="D36" s="2" t="s">
        <v>297</v>
      </c>
      <c r="E36" s="2" t="s">
        <v>228</v>
      </c>
      <c r="F36" s="2" t="s">
        <v>222</v>
      </c>
      <c r="G36" s="3">
        <v>346.5</v>
      </c>
    </row>
    <row r="37" spans="1:7" s="112" customFormat="1" ht="117" customHeight="1" hidden="1">
      <c r="A37" s="111"/>
      <c r="B37" s="22" t="s">
        <v>134</v>
      </c>
      <c r="C37" s="23" t="s">
        <v>28</v>
      </c>
      <c r="D37" s="23"/>
      <c r="E37" s="23"/>
      <c r="F37" s="23"/>
      <c r="G37" s="17">
        <f>SUM(G38)</f>
        <v>0</v>
      </c>
    </row>
    <row r="38" spans="1:7" ht="45" customHeight="1" hidden="1">
      <c r="A38" s="113"/>
      <c r="B38" s="11" t="s">
        <v>127</v>
      </c>
      <c r="C38" s="2" t="s">
        <v>162</v>
      </c>
      <c r="D38" s="2"/>
      <c r="E38" s="2"/>
      <c r="F38" s="2"/>
      <c r="G38" s="3">
        <f>SUM(G39)</f>
        <v>0</v>
      </c>
    </row>
    <row r="39" spans="1:7" ht="89.25" customHeight="1" hidden="1">
      <c r="A39" s="113"/>
      <c r="B39" s="11" t="s">
        <v>32</v>
      </c>
      <c r="C39" s="2" t="s">
        <v>163</v>
      </c>
      <c r="D39" s="2"/>
      <c r="E39" s="2"/>
      <c r="F39" s="2"/>
      <c r="G39" s="3">
        <f>SUM(G40)</f>
        <v>0</v>
      </c>
    </row>
    <row r="40" spans="1:7" ht="27" customHeight="1" hidden="1">
      <c r="A40" s="113"/>
      <c r="B40" s="11" t="s">
        <v>296</v>
      </c>
      <c r="C40" s="2" t="s">
        <v>163</v>
      </c>
      <c r="D40" s="2" t="s">
        <v>297</v>
      </c>
      <c r="E40" s="2"/>
      <c r="F40" s="2"/>
      <c r="G40" s="3">
        <f>SUM(G41)</f>
        <v>0</v>
      </c>
    </row>
    <row r="41" spans="1:7" ht="23.25" customHeight="1" hidden="1">
      <c r="A41" s="113"/>
      <c r="B41" s="11" t="s">
        <v>188</v>
      </c>
      <c r="C41" s="2" t="s">
        <v>163</v>
      </c>
      <c r="D41" s="2" t="s">
        <v>297</v>
      </c>
      <c r="E41" s="2" t="s">
        <v>228</v>
      </c>
      <c r="F41" s="2" t="s">
        <v>222</v>
      </c>
      <c r="G41" s="3">
        <v>0</v>
      </c>
    </row>
    <row r="42" spans="1:7" s="114" customFormat="1" ht="106.5" customHeight="1">
      <c r="A42" s="111"/>
      <c r="B42" s="15" t="s">
        <v>135</v>
      </c>
      <c r="C42" s="23" t="s">
        <v>29</v>
      </c>
      <c r="D42" s="23"/>
      <c r="E42" s="23"/>
      <c r="F42" s="23"/>
      <c r="G42" s="17">
        <f>SUM(G43+G46)</f>
        <v>9990.5</v>
      </c>
    </row>
    <row r="43" spans="1:7" s="114" customFormat="1" ht="129" customHeight="1">
      <c r="A43" s="111"/>
      <c r="B43" s="1" t="s">
        <v>179</v>
      </c>
      <c r="C43" s="2" t="s">
        <v>180</v>
      </c>
      <c r="D43" s="2"/>
      <c r="E43" s="2"/>
      <c r="F43" s="2"/>
      <c r="G43" s="3">
        <f>SUM(G44)</f>
        <v>6990.5</v>
      </c>
    </row>
    <row r="44" spans="1:7" s="114" customFormat="1" ht="18" customHeight="1">
      <c r="A44" s="111"/>
      <c r="B44" s="7" t="s">
        <v>301</v>
      </c>
      <c r="C44" s="2" t="s">
        <v>180</v>
      </c>
      <c r="D44" s="2" t="s">
        <v>287</v>
      </c>
      <c r="E44" s="2"/>
      <c r="F44" s="2"/>
      <c r="G44" s="3">
        <f>SUM(G45)</f>
        <v>6990.5</v>
      </c>
    </row>
    <row r="45" spans="1:7" s="144" customFormat="1" ht="19.5" customHeight="1">
      <c r="A45" s="143"/>
      <c r="B45" s="68" t="s">
        <v>198</v>
      </c>
      <c r="C45" s="2" t="s">
        <v>180</v>
      </c>
      <c r="D45" s="2" t="s">
        <v>287</v>
      </c>
      <c r="E45" s="2" t="s">
        <v>231</v>
      </c>
      <c r="F45" s="2" t="s">
        <v>220</v>
      </c>
      <c r="G45" s="3">
        <v>6990.5</v>
      </c>
    </row>
    <row r="46" spans="1:8" s="53" customFormat="1" ht="32.25" customHeight="1">
      <c r="A46" s="51"/>
      <c r="B46" s="11" t="s">
        <v>127</v>
      </c>
      <c r="C46" s="2" t="s">
        <v>164</v>
      </c>
      <c r="D46" s="2"/>
      <c r="E46" s="2"/>
      <c r="F46" s="2"/>
      <c r="G46" s="3">
        <f>G47</f>
        <v>3000</v>
      </c>
      <c r="H46" s="52"/>
    </row>
    <row r="47" spans="1:8" s="53" customFormat="1" ht="72" customHeight="1">
      <c r="A47" s="51"/>
      <c r="B47" s="11" t="s">
        <v>349</v>
      </c>
      <c r="C47" s="2" t="s">
        <v>165</v>
      </c>
      <c r="D47" s="2"/>
      <c r="E47" s="2"/>
      <c r="F47" s="2"/>
      <c r="G47" s="3">
        <f>G48</f>
        <v>3000</v>
      </c>
      <c r="H47" s="52"/>
    </row>
    <row r="48" spans="1:8" s="53" customFormat="1" ht="21" customHeight="1">
      <c r="A48" s="51"/>
      <c r="B48" s="11" t="s">
        <v>301</v>
      </c>
      <c r="C48" s="2" t="s">
        <v>165</v>
      </c>
      <c r="D48" s="2" t="s">
        <v>287</v>
      </c>
      <c r="E48" s="2"/>
      <c r="F48" s="2"/>
      <c r="G48" s="3">
        <f>SUM(G49)</f>
        <v>3000</v>
      </c>
      <c r="H48" s="52"/>
    </row>
    <row r="49" spans="1:8" s="53" customFormat="1" ht="17.25" customHeight="1">
      <c r="A49" s="51"/>
      <c r="B49" s="11" t="s">
        <v>198</v>
      </c>
      <c r="C49" s="2" t="s">
        <v>165</v>
      </c>
      <c r="D49" s="2" t="s">
        <v>287</v>
      </c>
      <c r="E49" s="2" t="s">
        <v>231</v>
      </c>
      <c r="F49" s="2" t="s">
        <v>220</v>
      </c>
      <c r="G49" s="3">
        <v>3000</v>
      </c>
      <c r="H49" s="52"/>
    </row>
    <row r="50" spans="1:7" s="114" customFormat="1" ht="118.5" customHeight="1" hidden="1">
      <c r="A50" s="111"/>
      <c r="B50" s="15" t="s">
        <v>310</v>
      </c>
      <c r="C50" s="23" t="s">
        <v>20</v>
      </c>
      <c r="D50" s="23"/>
      <c r="E50" s="23"/>
      <c r="F50" s="23"/>
      <c r="G50" s="17">
        <f>SUM(G51+G54+G57+G60)</f>
        <v>0</v>
      </c>
    </row>
    <row r="51" spans="1:7" s="114" customFormat="1" ht="92.25" customHeight="1" hidden="1">
      <c r="A51" s="111"/>
      <c r="B51" s="92" t="s">
        <v>374</v>
      </c>
      <c r="C51" s="2" t="s">
        <v>21</v>
      </c>
      <c r="D51" s="2"/>
      <c r="E51" s="2"/>
      <c r="F51" s="2"/>
      <c r="G51" s="3">
        <f>SUM(G52)</f>
        <v>0</v>
      </c>
    </row>
    <row r="52" spans="1:7" s="114" customFormat="1" ht="24.75" customHeight="1" hidden="1">
      <c r="A52" s="111"/>
      <c r="B52" s="11" t="s">
        <v>301</v>
      </c>
      <c r="C52" s="2" t="s">
        <v>21</v>
      </c>
      <c r="D52" s="2" t="s">
        <v>287</v>
      </c>
      <c r="E52" s="2"/>
      <c r="F52" s="2"/>
      <c r="G52" s="3">
        <f>SUM(G53)</f>
        <v>0</v>
      </c>
    </row>
    <row r="53" spans="1:7" s="114" customFormat="1" ht="25.5" customHeight="1" hidden="1">
      <c r="A53" s="111"/>
      <c r="B53" s="11" t="s">
        <v>198</v>
      </c>
      <c r="C53" s="2" t="s">
        <v>21</v>
      </c>
      <c r="D53" s="2" t="s">
        <v>287</v>
      </c>
      <c r="E53" s="2" t="s">
        <v>231</v>
      </c>
      <c r="F53" s="2" t="s">
        <v>220</v>
      </c>
      <c r="G53" s="3"/>
    </row>
    <row r="54" spans="1:8" s="53" customFormat="1" ht="123" customHeight="1" hidden="1">
      <c r="A54" s="51"/>
      <c r="B54" s="54" t="s">
        <v>346</v>
      </c>
      <c r="C54" s="2" t="s">
        <v>22</v>
      </c>
      <c r="D54" s="2"/>
      <c r="E54" s="2"/>
      <c r="F54" s="2"/>
      <c r="G54" s="3">
        <f>SUM(G55)</f>
        <v>0</v>
      </c>
      <c r="H54" s="52"/>
    </row>
    <row r="55" spans="1:8" s="53" customFormat="1" ht="19.5" customHeight="1" hidden="1">
      <c r="A55" s="51"/>
      <c r="B55" s="11" t="s">
        <v>301</v>
      </c>
      <c r="C55" s="2" t="s">
        <v>22</v>
      </c>
      <c r="D55" s="2" t="s">
        <v>287</v>
      </c>
      <c r="E55" s="2"/>
      <c r="F55" s="2"/>
      <c r="G55" s="3">
        <f>SUM(G56)</f>
        <v>0</v>
      </c>
      <c r="H55" s="52"/>
    </row>
    <row r="56" spans="1:8" s="53" customFormat="1" ht="17.25" customHeight="1" hidden="1">
      <c r="A56" s="51"/>
      <c r="B56" s="11" t="s">
        <v>198</v>
      </c>
      <c r="C56" s="2" t="s">
        <v>22</v>
      </c>
      <c r="D56" s="2" t="s">
        <v>287</v>
      </c>
      <c r="E56" s="2" t="s">
        <v>231</v>
      </c>
      <c r="F56" s="2" t="s">
        <v>220</v>
      </c>
      <c r="G56" s="3"/>
      <c r="H56" s="52"/>
    </row>
    <row r="57" spans="1:8" s="53" customFormat="1" ht="127.5" customHeight="1" hidden="1">
      <c r="A57" s="51"/>
      <c r="B57" s="54" t="s">
        <v>345</v>
      </c>
      <c r="C57" s="2" t="s">
        <v>23</v>
      </c>
      <c r="D57" s="2"/>
      <c r="E57" s="2"/>
      <c r="F57" s="2"/>
      <c r="G57" s="3">
        <f>PRODUCT(G58)</f>
        <v>0</v>
      </c>
      <c r="H57" s="52"/>
    </row>
    <row r="58" spans="1:8" s="53" customFormat="1" ht="19.5" customHeight="1" hidden="1">
      <c r="A58" s="51"/>
      <c r="B58" s="11" t="s">
        <v>301</v>
      </c>
      <c r="C58" s="2" t="s">
        <v>23</v>
      </c>
      <c r="D58" s="2" t="s">
        <v>287</v>
      </c>
      <c r="E58" s="2"/>
      <c r="F58" s="2"/>
      <c r="G58" s="3">
        <f>SUM(G59)</f>
        <v>0</v>
      </c>
      <c r="H58" s="52"/>
    </row>
    <row r="59" spans="1:8" s="53" customFormat="1" ht="17.25" customHeight="1" hidden="1">
      <c r="A59" s="51"/>
      <c r="B59" s="11" t="s">
        <v>198</v>
      </c>
      <c r="C59" s="2" t="s">
        <v>23</v>
      </c>
      <c r="D59" s="2" t="s">
        <v>287</v>
      </c>
      <c r="E59" s="2" t="s">
        <v>231</v>
      </c>
      <c r="F59" s="2" t="s">
        <v>220</v>
      </c>
      <c r="G59" s="3"/>
      <c r="H59" s="52"/>
    </row>
    <row r="60" spans="1:8" s="53" customFormat="1" ht="55.5" customHeight="1" hidden="1">
      <c r="A60" s="51"/>
      <c r="B60" s="11" t="s">
        <v>241</v>
      </c>
      <c r="C60" s="2" t="s">
        <v>33</v>
      </c>
      <c r="D60" s="2"/>
      <c r="E60" s="2"/>
      <c r="F60" s="2"/>
      <c r="G60" s="3">
        <f>SUM(G61+G64)</f>
        <v>0</v>
      </c>
      <c r="H60" s="52"/>
    </row>
    <row r="61" spans="1:8" s="53" customFormat="1" ht="120.75" customHeight="1" hidden="1">
      <c r="A61" s="51"/>
      <c r="B61" s="25" t="s">
        <v>347</v>
      </c>
      <c r="C61" s="2" t="s">
        <v>23</v>
      </c>
      <c r="D61" s="2"/>
      <c r="E61" s="2"/>
      <c r="F61" s="2"/>
      <c r="G61" s="3">
        <f>SUM(G62)</f>
        <v>0</v>
      </c>
      <c r="H61" s="52"/>
    </row>
    <row r="62" spans="1:8" s="53" customFormat="1" ht="19.5" customHeight="1" hidden="1">
      <c r="A62" s="51"/>
      <c r="B62" s="11" t="s">
        <v>301</v>
      </c>
      <c r="C62" s="2" t="s">
        <v>23</v>
      </c>
      <c r="D62" s="2" t="s">
        <v>287</v>
      </c>
      <c r="E62" s="2"/>
      <c r="F62" s="2"/>
      <c r="G62" s="3">
        <f>SUM(G63)</f>
        <v>0</v>
      </c>
      <c r="H62" s="52"/>
    </row>
    <row r="63" spans="1:8" s="53" customFormat="1" ht="17.25" customHeight="1" hidden="1">
      <c r="A63" s="51"/>
      <c r="B63" s="11" t="s">
        <v>198</v>
      </c>
      <c r="C63" s="2" t="s">
        <v>23</v>
      </c>
      <c r="D63" s="2" t="s">
        <v>287</v>
      </c>
      <c r="E63" s="2" t="s">
        <v>231</v>
      </c>
      <c r="F63" s="2" t="s">
        <v>220</v>
      </c>
      <c r="G63" s="3"/>
      <c r="H63" s="52"/>
    </row>
    <row r="64" spans="2:8" s="53" customFormat="1" ht="121.5" customHeight="1" hidden="1">
      <c r="B64" s="25" t="s">
        <v>379</v>
      </c>
      <c r="C64" s="2" t="s">
        <v>24</v>
      </c>
      <c r="D64" s="2"/>
      <c r="E64" s="2"/>
      <c r="F64" s="2"/>
      <c r="G64" s="3">
        <f>SUM(G65)</f>
        <v>0</v>
      </c>
      <c r="H64" s="52"/>
    </row>
    <row r="65" spans="2:8" s="53" customFormat="1" ht="17.25" customHeight="1" hidden="1">
      <c r="B65" s="11" t="s">
        <v>301</v>
      </c>
      <c r="C65" s="2" t="s">
        <v>24</v>
      </c>
      <c r="D65" s="2" t="s">
        <v>287</v>
      </c>
      <c r="E65" s="2"/>
      <c r="F65" s="2"/>
      <c r="G65" s="3">
        <f>SUM(G66)</f>
        <v>0</v>
      </c>
      <c r="H65" s="52"/>
    </row>
    <row r="66" spans="2:8" s="53" customFormat="1" ht="17.25" customHeight="1" hidden="1">
      <c r="B66" s="11" t="s">
        <v>198</v>
      </c>
      <c r="C66" s="2" t="s">
        <v>24</v>
      </c>
      <c r="D66" s="2" t="s">
        <v>287</v>
      </c>
      <c r="E66" s="2" t="s">
        <v>231</v>
      </c>
      <c r="F66" s="2" t="s">
        <v>220</v>
      </c>
      <c r="G66" s="3"/>
      <c r="H66" s="52"/>
    </row>
    <row r="67" spans="1:7" s="53" customFormat="1" ht="73.5" customHeight="1">
      <c r="A67" s="51"/>
      <c r="B67" s="13" t="s">
        <v>289</v>
      </c>
      <c r="C67" s="6" t="s">
        <v>25</v>
      </c>
      <c r="D67" s="6"/>
      <c r="E67" s="6"/>
      <c r="F67" s="6"/>
      <c r="G67" s="5">
        <f>SUM(G68+G96+G106)</f>
        <v>28492.5</v>
      </c>
    </row>
    <row r="68" spans="1:7" s="114" customFormat="1" ht="76.5" customHeight="1">
      <c r="A68" s="111"/>
      <c r="B68" s="15" t="s">
        <v>337</v>
      </c>
      <c r="C68" s="23" t="s">
        <v>8</v>
      </c>
      <c r="D68" s="23"/>
      <c r="E68" s="23"/>
      <c r="F68" s="23"/>
      <c r="G68" s="17">
        <f>SUM(G69+G76+G83+G87+G90+G93)</f>
        <v>19019.2</v>
      </c>
    </row>
    <row r="69" spans="1:7" s="53" customFormat="1" ht="31.5" customHeight="1">
      <c r="A69" s="51"/>
      <c r="B69" s="26" t="s">
        <v>147</v>
      </c>
      <c r="C69" s="20" t="s">
        <v>150</v>
      </c>
      <c r="D69" s="20" t="s">
        <v>219</v>
      </c>
      <c r="E69" s="2"/>
      <c r="F69" s="2"/>
      <c r="G69" s="3">
        <f>G70+G73</f>
        <v>1340</v>
      </c>
    </row>
    <row r="70" spans="1:7" s="53" customFormat="1" ht="45" customHeight="1">
      <c r="A70" s="51"/>
      <c r="B70" s="26" t="s">
        <v>350</v>
      </c>
      <c r="C70" s="20" t="s">
        <v>151</v>
      </c>
      <c r="D70" s="20"/>
      <c r="E70" s="2"/>
      <c r="F70" s="2"/>
      <c r="G70" s="3">
        <f>SUM(G71)</f>
        <v>1150</v>
      </c>
    </row>
    <row r="71" spans="1:7" s="53" customFormat="1" ht="21.75" customHeight="1">
      <c r="A71" s="51"/>
      <c r="B71" s="26" t="s">
        <v>290</v>
      </c>
      <c r="C71" s="20" t="s">
        <v>151</v>
      </c>
      <c r="D71" s="20" t="s">
        <v>291</v>
      </c>
      <c r="E71" s="2"/>
      <c r="F71" s="2"/>
      <c r="G71" s="3">
        <f>SUM(G72)</f>
        <v>1150</v>
      </c>
    </row>
    <row r="72" spans="1:7" s="53" customFormat="1" ht="19.5" customHeight="1">
      <c r="A72" s="51"/>
      <c r="B72" s="26" t="s">
        <v>192</v>
      </c>
      <c r="C72" s="20" t="s">
        <v>151</v>
      </c>
      <c r="D72" s="20" t="s">
        <v>291</v>
      </c>
      <c r="E72" s="2" t="s">
        <v>233</v>
      </c>
      <c r="F72" s="2" t="s">
        <v>220</v>
      </c>
      <c r="G72" s="3">
        <v>1150</v>
      </c>
    </row>
    <row r="73" spans="1:7" s="53" customFormat="1" ht="54" customHeight="1">
      <c r="A73" s="51"/>
      <c r="B73" s="26" t="s">
        <v>183</v>
      </c>
      <c r="C73" s="20" t="s">
        <v>182</v>
      </c>
      <c r="D73" s="20"/>
      <c r="E73" s="2"/>
      <c r="F73" s="2"/>
      <c r="G73" s="3">
        <f>SUM(G74)</f>
        <v>190</v>
      </c>
    </row>
    <row r="74" spans="1:7" s="53" customFormat="1" ht="18" customHeight="1">
      <c r="A74" s="51"/>
      <c r="B74" s="26" t="s">
        <v>290</v>
      </c>
      <c r="C74" s="20" t="s">
        <v>182</v>
      </c>
      <c r="D74" s="20" t="s">
        <v>291</v>
      </c>
      <c r="E74" s="2"/>
      <c r="F74" s="2"/>
      <c r="G74" s="3">
        <f>SUM(G75)</f>
        <v>190</v>
      </c>
    </row>
    <row r="75" spans="1:7" s="53" customFormat="1" ht="17.25" customHeight="1">
      <c r="A75" s="51"/>
      <c r="B75" s="26" t="s">
        <v>192</v>
      </c>
      <c r="C75" s="20" t="s">
        <v>182</v>
      </c>
      <c r="D75" s="20" t="s">
        <v>291</v>
      </c>
      <c r="E75" s="2" t="s">
        <v>233</v>
      </c>
      <c r="F75" s="2" t="s">
        <v>220</v>
      </c>
      <c r="G75" s="3">
        <v>190</v>
      </c>
    </row>
    <row r="76" spans="1:7" s="53" customFormat="1" ht="29.25" customHeight="1">
      <c r="A76" s="51"/>
      <c r="B76" s="11" t="s">
        <v>148</v>
      </c>
      <c r="C76" s="20" t="s">
        <v>152</v>
      </c>
      <c r="D76" s="20"/>
      <c r="E76" s="2"/>
      <c r="F76" s="2"/>
      <c r="G76" s="3">
        <f>SUM(G77+G80)</f>
        <v>16987.2</v>
      </c>
    </row>
    <row r="77" spans="1:7" s="53" customFormat="1" ht="47.25" customHeight="1">
      <c r="A77" s="51"/>
      <c r="B77" s="26" t="s">
        <v>351</v>
      </c>
      <c r="C77" s="20" t="s">
        <v>153</v>
      </c>
      <c r="D77" s="20"/>
      <c r="E77" s="2"/>
      <c r="F77" s="2"/>
      <c r="G77" s="3">
        <f>SUM(G78)</f>
        <v>16587.2</v>
      </c>
    </row>
    <row r="78" spans="1:7" s="53" customFormat="1" ht="17.25" customHeight="1">
      <c r="A78" s="51"/>
      <c r="B78" s="26" t="s">
        <v>290</v>
      </c>
      <c r="C78" s="20" t="s">
        <v>153</v>
      </c>
      <c r="D78" s="20" t="s">
        <v>291</v>
      </c>
      <c r="E78" s="2"/>
      <c r="F78" s="2"/>
      <c r="G78" s="3">
        <f>SUM(G79)</f>
        <v>16587.2</v>
      </c>
    </row>
    <row r="79" spans="1:7" s="53" customFormat="1" ht="17.25" customHeight="1">
      <c r="A79" s="51"/>
      <c r="B79" s="26" t="s">
        <v>192</v>
      </c>
      <c r="C79" s="20" t="s">
        <v>153</v>
      </c>
      <c r="D79" s="20" t="s">
        <v>291</v>
      </c>
      <c r="E79" s="2" t="s">
        <v>233</v>
      </c>
      <c r="F79" s="2" t="s">
        <v>220</v>
      </c>
      <c r="G79" s="3">
        <v>16587.2</v>
      </c>
    </row>
    <row r="80" spans="1:7" s="53" customFormat="1" ht="55.5" customHeight="1">
      <c r="A80" s="51"/>
      <c r="B80" s="26" t="s">
        <v>268</v>
      </c>
      <c r="C80" s="20" t="s">
        <v>181</v>
      </c>
      <c r="D80" s="20"/>
      <c r="E80" s="2"/>
      <c r="F80" s="2"/>
      <c r="G80" s="3">
        <f>SUM(G81)</f>
        <v>400</v>
      </c>
    </row>
    <row r="81" spans="1:7" s="53" customFormat="1" ht="17.25" customHeight="1">
      <c r="A81" s="51"/>
      <c r="B81" s="26" t="s">
        <v>290</v>
      </c>
      <c r="C81" s="20" t="s">
        <v>181</v>
      </c>
      <c r="D81" s="20" t="s">
        <v>291</v>
      </c>
      <c r="E81" s="2"/>
      <c r="F81" s="2"/>
      <c r="G81" s="3">
        <f>SUM(G82)</f>
        <v>400</v>
      </c>
    </row>
    <row r="82" spans="1:7" s="53" customFormat="1" ht="17.25" customHeight="1">
      <c r="A82" s="51"/>
      <c r="B82" s="26" t="s">
        <v>192</v>
      </c>
      <c r="C82" s="20" t="s">
        <v>181</v>
      </c>
      <c r="D82" s="20" t="s">
        <v>291</v>
      </c>
      <c r="E82" s="2" t="s">
        <v>233</v>
      </c>
      <c r="F82" s="2" t="s">
        <v>220</v>
      </c>
      <c r="G82" s="3">
        <v>400</v>
      </c>
    </row>
    <row r="83" spans="1:7" s="53" customFormat="1" ht="27" customHeight="1" hidden="1">
      <c r="A83" s="51"/>
      <c r="B83" s="11" t="s">
        <v>149</v>
      </c>
      <c r="C83" s="20" t="s">
        <v>155</v>
      </c>
      <c r="D83" s="20"/>
      <c r="E83" s="2"/>
      <c r="F83" s="2"/>
      <c r="G83" s="3">
        <f>SUM(G84)</f>
        <v>0</v>
      </c>
    </row>
    <row r="84" spans="1:7" s="53" customFormat="1" ht="52.5" customHeight="1" hidden="1">
      <c r="A84" s="51"/>
      <c r="B84" s="26" t="s">
        <v>368</v>
      </c>
      <c r="C84" s="20" t="s">
        <v>154</v>
      </c>
      <c r="D84" s="20"/>
      <c r="E84" s="2"/>
      <c r="F84" s="2"/>
      <c r="G84" s="3">
        <f>SUM(G85)</f>
        <v>0</v>
      </c>
    </row>
    <row r="85" spans="1:7" s="53" customFormat="1" ht="17.25" customHeight="1" hidden="1">
      <c r="A85" s="51"/>
      <c r="B85" s="26" t="s">
        <v>290</v>
      </c>
      <c r="C85" s="20" t="s">
        <v>154</v>
      </c>
      <c r="D85" s="20" t="s">
        <v>291</v>
      </c>
      <c r="E85" s="2"/>
      <c r="F85" s="2"/>
      <c r="G85" s="3">
        <f>SUM(G86)</f>
        <v>0</v>
      </c>
    </row>
    <row r="86" spans="1:7" s="53" customFormat="1" ht="17.25" customHeight="1" hidden="1">
      <c r="A86" s="51"/>
      <c r="B86" s="26" t="s">
        <v>192</v>
      </c>
      <c r="C86" s="20" t="s">
        <v>154</v>
      </c>
      <c r="D86" s="20" t="s">
        <v>291</v>
      </c>
      <c r="E86" s="2" t="s">
        <v>233</v>
      </c>
      <c r="F86" s="2" t="s">
        <v>220</v>
      </c>
      <c r="G86" s="3">
        <v>0</v>
      </c>
    </row>
    <row r="87" spans="1:7" s="52" customFormat="1" ht="87.75" customHeight="1" hidden="1">
      <c r="A87" s="113"/>
      <c r="B87" s="28" t="s">
        <v>136</v>
      </c>
      <c r="C87" s="20" t="s">
        <v>14</v>
      </c>
      <c r="D87" s="20"/>
      <c r="E87" s="2"/>
      <c r="F87" s="2"/>
      <c r="G87" s="3">
        <f>G88</f>
        <v>0</v>
      </c>
    </row>
    <row r="88" spans="1:7" s="52" customFormat="1" ht="21" customHeight="1" hidden="1">
      <c r="A88" s="113"/>
      <c r="B88" s="26" t="s">
        <v>290</v>
      </c>
      <c r="C88" s="20" t="s">
        <v>14</v>
      </c>
      <c r="D88" s="20" t="s">
        <v>291</v>
      </c>
      <c r="E88" s="2"/>
      <c r="F88" s="2"/>
      <c r="G88" s="3">
        <f>SUM(G89)</f>
        <v>0</v>
      </c>
    </row>
    <row r="89" spans="1:7" s="52" customFormat="1" ht="21" customHeight="1" hidden="1">
      <c r="A89" s="113"/>
      <c r="B89" s="26" t="s">
        <v>192</v>
      </c>
      <c r="C89" s="20" t="s">
        <v>14</v>
      </c>
      <c r="D89" s="20" t="s">
        <v>291</v>
      </c>
      <c r="E89" s="2" t="s">
        <v>233</v>
      </c>
      <c r="F89" s="2" t="s">
        <v>220</v>
      </c>
      <c r="G89" s="3"/>
    </row>
    <row r="90" spans="1:7" s="52" customFormat="1" ht="84" customHeight="1">
      <c r="A90" s="113"/>
      <c r="B90" s="28" t="s">
        <v>184</v>
      </c>
      <c r="C90" s="20" t="s">
        <v>14</v>
      </c>
      <c r="D90" s="20"/>
      <c r="E90" s="2"/>
      <c r="F90" s="2"/>
      <c r="G90" s="3">
        <f>G91</f>
        <v>692</v>
      </c>
    </row>
    <row r="91" spans="1:7" s="52" customFormat="1" ht="21" customHeight="1">
      <c r="A91" s="113"/>
      <c r="B91" s="26" t="s">
        <v>290</v>
      </c>
      <c r="C91" s="20" t="s">
        <v>14</v>
      </c>
      <c r="D91" s="20" t="s">
        <v>291</v>
      </c>
      <c r="E91" s="2"/>
      <c r="F91" s="2"/>
      <c r="G91" s="3">
        <f>SUM(G92)</f>
        <v>692</v>
      </c>
    </row>
    <row r="92" spans="1:7" s="52" customFormat="1" ht="21" customHeight="1">
      <c r="A92" s="113"/>
      <c r="B92" s="26" t="s">
        <v>192</v>
      </c>
      <c r="C92" s="20" t="s">
        <v>14</v>
      </c>
      <c r="D92" s="20" t="s">
        <v>291</v>
      </c>
      <c r="E92" s="2" t="s">
        <v>233</v>
      </c>
      <c r="F92" s="2" t="s">
        <v>220</v>
      </c>
      <c r="G92" s="3">
        <v>692</v>
      </c>
    </row>
    <row r="93" spans="1:7" s="52" customFormat="1" ht="68.25" customHeight="1" hidden="1">
      <c r="A93" s="113"/>
      <c r="B93" s="12" t="s">
        <v>268</v>
      </c>
      <c r="C93" s="20" t="s">
        <v>34</v>
      </c>
      <c r="D93" s="20"/>
      <c r="E93" s="2"/>
      <c r="F93" s="2"/>
      <c r="G93" s="3">
        <f>SUM(G94)</f>
        <v>0</v>
      </c>
    </row>
    <row r="94" spans="1:7" s="52" customFormat="1" ht="20.25" customHeight="1" hidden="1">
      <c r="A94" s="113"/>
      <c r="B94" s="26" t="s">
        <v>290</v>
      </c>
      <c r="C94" s="20" t="s">
        <v>34</v>
      </c>
      <c r="D94" s="20" t="s">
        <v>291</v>
      </c>
      <c r="E94" s="2"/>
      <c r="F94" s="2"/>
      <c r="G94" s="3">
        <f>SUM(G95)</f>
        <v>0</v>
      </c>
    </row>
    <row r="95" spans="1:7" s="52" customFormat="1" ht="20.25" customHeight="1" hidden="1">
      <c r="A95" s="113"/>
      <c r="B95" s="26" t="s">
        <v>192</v>
      </c>
      <c r="C95" s="20" t="s">
        <v>34</v>
      </c>
      <c r="D95" s="20" t="s">
        <v>291</v>
      </c>
      <c r="E95" s="2" t="s">
        <v>233</v>
      </c>
      <c r="F95" s="2" t="s">
        <v>220</v>
      </c>
      <c r="G95" s="3"/>
    </row>
    <row r="96" spans="1:7" s="112" customFormat="1" ht="93" customHeight="1">
      <c r="A96" s="111"/>
      <c r="B96" s="15" t="s">
        <v>338</v>
      </c>
      <c r="C96" s="23" t="s">
        <v>9</v>
      </c>
      <c r="D96" s="23"/>
      <c r="E96" s="23"/>
      <c r="F96" s="23"/>
      <c r="G96" s="17">
        <f>SUM(G97+G100+G103)</f>
        <v>9251.3</v>
      </c>
    </row>
    <row r="97" spans="1:7" ht="45" customHeight="1">
      <c r="A97" s="113"/>
      <c r="B97" s="26" t="s">
        <v>352</v>
      </c>
      <c r="C97" s="20" t="s">
        <v>26</v>
      </c>
      <c r="D97" s="20"/>
      <c r="E97" s="2"/>
      <c r="F97" s="2"/>
      <c r="G97" s="3">
        <f>SUM(G98)</f>
        <v>6251.3</v>
      </c>
    </row>
    <row r="98" spans="1:7" ht="24.75" customHeight="1">
      <c r="A98" s="113"/>
      <c r="B98" s="26" t="s">
        <v>290</v>
      </c>
      <c r="C98" s="20" t="s">
        <v>26</v>
      </c>
      <c r="D98" s="20" t="s">
        <v>291</v>
      </c>
      <c r="E98" s="2"/>
      <c r="F98" s="2"/>
      <c r="G98" s="3">
        <f>SUM(G99)</f>
        <v>6251.3</v>
      </c>
    </row>
    <row r="99" spans="1:7" ht="24.75" customHeight="1">
      <c r="A99" s="113"/>
      <c r="B99" s="11" t="s">
        <v>262</v>
      </c>
      <c r="C99" s="20" t="s">
        <v>26</v>
      </c>
      <c r="D99" s="20" t="s">
        <v>291</v>
      </c>
      <c r="E99" s="2" t="s">
        <v>224</v>
      </c>
      <c r="F99" s="2" t="s">
        <v>220</v>
      </c>
      <c r="G99" s="3">
        <v>6251.3</v>
      </c>
    </row>
    <row r="100" spans="1:7" ht="58.5" customHeight="1">
      <c r="A100" s="113"/>
      <c r="B100" s="26" t="s">
        <v>118</v>
      </c>
      <c r="C100" s="20" t="s">
        <v>119</v>
      </c>
      <c r="D100" s="20"/>
      <c r="E100" s="2"/>
      <c r="F100" s="2"/>
      <c r="G100" s="3">
        <f>SUM(G101)</f>
        <v>3000</v>
      </c>
    </row>
    <row r="101" spans="1:7" ht="20.25" customHeight="1">
      <c r="A101" s="113"/>
      <c r="B101" s="11" t="s">
        <v>205</v>
      </c>
      <c r="C101" s="20" t="s">
        <v>119</v>
      </c>
      <c r="D101" s="20" t="s">
        <v>287</v>
      </c>
      <c r="E101" s="2"/>
      <c r="F101" s="2"/>
      <c r="G101" s="3">
        <f>SUM(G102)</f>
        <v>3000</v>
      </c>
    </row>
    <row r="102" spans="1:7" ht="21" customHeight="1">
      <c r="A102" s="113"/>
      <c r="B102" s="11" t="s">
        <v>262</v>
      </c>
      <c r="C102" s="20" t="s">
        <v>119</v>
      </c>
      <c r="D102" s="20" t="s">
        <v>287</v>
      </c>
      <c r="E102" s="2" t="s">
        <v>224</v>
      </c>
      <c r="F102" s="2" t="s">
        <v>220</v>
      </c>
      <c r="G102" s="3">
        <v>3000</v>
      </c>
    </row>
    <row r="103" spans="1:7" ht="83.25" customHeight="1" hidden="1">
      <c r="A103" s="113"/>
      <c r="B103" s="12" t="s">
        <v>269</v>
      </c>
      <c r="C103" s="20" t="s">
        <v>35</v>
      </c>
      <c r="D103" s="20"/>
      <c r="E103" s="2"/>
      <c r="F103" s="2"/>
      <c r="G103" s="3">
        <f>SUM(G104)</f>
        <v>0</v>
      </c>
    </row>
    <row r="104" spans="1:7" ht="19.5" customHeight="1" hidden="1">
      <c r="A104" s="113"/>
      <c r="B104" s="26" t="s">
        <v>290</v>
      </c>
      <c r="C104" s="20" t="s">
        <v>35</v>
      </c>
      <c r="D104" s="20" t="s">
        <v>291</v>
      </c>
      <c r="E104" s="2"/>
      <c r="F104" s="2"/>
      <c r="G104" s="3">
        <f>SUM(G105)</f>
        <v>0</v>
      </c>
    </row>
    <row r="105" spans="1:7" ht="19.5" customHeight="1" hidden="1">
      <c r="A105" s="113"/>
      <c r="B105" s="11" t="s">
        <v>262</v>
      </c>
      <c r="C105" s="20" t="s">
        <v>35</v>
      </c>
      <c r="D105" s="20" t="s">
        <v>291</v>
      </c>
      <c r="E105" s="2" t="s">
        <v>224</v>
      </c>
      <c r="F105" s="2" t="s">
        <v>220</v>
      </c>
      <c r="G105" s="3"/>
    </row>
    <row r="106" spans="1:7" s="114" customFormat="1" ht="92.25" customHeight="1">
      <c r="A106" s="111"/>
      <c r="B106" s="15" t="s">
        <v>339</v>
      </c>
      <c r="C106" s="23" t="s">
        <v>10</v>
      </c>
      <c r="D106" s="23"/>
      <c r="E106" s="23"/>
      <c r="F106" s="23"/>
      <c r="G106" s="17">
        <f>SUM(G107+G110)</f>
        <v>222</v>
      </c>
    </row>
    <row r="107" spans="1:7" s="52" customFormat="1" ht="114" customHeight="1">
      <c r="A107" s="113"/>
      <c r="B107" s="12" t="s">
        <v>311</v>
      </c>
      <c r="C107" s="2" t="s">
        <v>27</v>
      </c>
      <c r="D107" s="2"/>
      <c r="E107" s="2"/>
      <c r="F107" s="2"/>
      <c r="G107" s="3">
        <f>SUM(G108)</f>
        <v>222</v>
      </c>
    </row>
    <row r="108" spans="1:7" s="53" customFormat="1" ht="31.5" customHeight="1">
      <c r="A108" s="51"/>
      <c r="B108" s="11" t="s">
        <v>276</v>
      </c>
      <c r="C108" s="2" t="s">
        <v>27</v>
      </c>
      <c r="D108" s="2" t="s">
        <v>277</v>
      </c>
      <c r="E108" s="2"/>
      <c r="F108" s="2"/>
      <c r="G108" s="3">
        <f>SUM(G109)</f>
        <v>222</v>
      </c>
    </row>
    <row r="109" spans="1:7" s="53" customFormat="1" ht="23.25" customHeight="1">
      <c r="A109" s="51"/>
      <c r="B109" s="12" t="s">
        <v>215</v>
      </c>
      <c r="C109" s="2" t="s">
        <v>27</v>
      </c>
      <c r="D109" s="2" t="s">
        <v>277</v>
      </c>
      <c r="E109" s="2" t="s">
        <v>232</v>
      </c>
      <c r="F109" s="2" t="s">
        <v>232</v>
      </c>
      <c r="G109" s="3">
        <v>222</v>
      </c>
    </row>
    <row r="110" spans="1:7" s="52" customFormat="1" ht="127.5" customHeight="1" hidden="1">
      <c r="A110" s="113"/>
      <c r="B110" s="12" t="s">
        <v>312</v>
      </c>
      <c r="C110" s="2" t="s">
        <v>36</v>
      </c>
      <c r="D110" s="2"/>
      <c r="E110" s="2"/>
      <c r="F110" s="2"/>
      <c r="G110" s="3">
        <f>SUM(G111)</f>
        <v>0</v>
      </c>
    </row>
    <row r="111" spans="1:7" s="53" customFormat="1" ht="31.5" customHeight="1" hidden="1">
      <c r="A111" s="51"/>
      <c r="B111" s="11" t="s">
        <v>276</v>
      </c>
      <c r="C111" s="2" t="s">
        <v>36</v>
      </c>
      <c r="D111" s="2" t="s">
        <v>277</v>
      </c>
      <c r="E111" s="2"/>
      <c r="F111" s="2"/>
      <c r="G111" s="3">
        <f>SUM(G112)</f>
        <v>0</v>
      </c>
    </row>
    <row r="112" spans="1:7" s="53" customFormat="1" ht="23.25" customHeight="1" hidden="1">
      <c r="A112" s="51"/>
      <c r="B112" s="12" t="s">
        <v>215</v>
      </c>
      <c r="C112" s="2" t="s">
        <v>36</v>
      </c>
      <c r="D112" s="2" t="s">
        <v>277</v>
      </c>
      <c r="E112" s="2" t="s">
        <v>232</v>
      </c>
      <c r="F112" s="2" t="s">
        <v>232</v>
      </c>
      <c r="G112" s="3"/>
    </row>
    <row r="113" spans="1:7" s="53" customFormat="1" ht="20.25" customHeight="1">
      <c r="A113" s="51"/>
      <c r="B113" s="13" t="s">
        <v>299</v>
      </c>
      <c r="C113" s="6" t="s">
        <v>11</v>
      </c>
      <c r="D113" s="6"/>
      <c r="E113" s="6"/>
      <c r="F113" s="6"/>
      <c r="G113" s="5">
        <f>SUM(G114+G117+G120)</f>
        <v>446</v>
      </c>
    </row>
    <row r="114" spans="1:8" s="53" customFormat="1" ht="43.5" customHeight="1">
      <c r="A114" s="51"/>
      <c r="B114" s="12" t="s">
        <v>313</v>
      </c>
      <c r="C114" s="2" t="s">
        <v>108</v>
      </c>
      <c r="D114" s="2"/>
      <c r="E114" s="2"/>
      <c r="F114" s="2"/>
      <c r="G114" s="3">
        <f>SUM(G115)</f>
        <v>95</v>
      </c>
      <c r="H114" s="52"/>
    </row>
    <row r="115" spans="1:8" s="53" customFormat="1" ht="31.5" customHeight="1">
      <c r="A115" s="51"/>
      <c r="B115" s="11" t="s">
        <v>276</v>
      </c>
      <c r="C115" s="2" t="s">
        <v>108</v>
      </c>
      <c r="D115" s="2" t="s">
        <v>277</v>
      </c>
      <c r="E115" s="2"/>
      <c r="F115" s="2"/>
      <c r="G115" s="3">
        <f>SUM(G116)</f>
        <v>95</v>
      </c>
      <c r="H115" s="52"/>
    </row>
    <row r="116" spans="1:8" s="53" customFormat="1" ht="21.75" customHeight="1">
      <c r="A116" s="51"/>
      <c r="B116" s="11" t="s">
        <v>188</v>
      </c>
      <c r="C116" s="2" t="s">
        <v>108</v>
      </c>
      <c r="D116" s="2" t="s">
        <v>277</v>
      </c>
      <c r="E116" s="2" t="s">
        <v>228</v>
      </c>
      <c r="F116" s="2" t="s">
        <v>222</v>
      </c>
      <c r="G116" s="3">
        <v>95</v>
      </c>
      <c r="H116" s="52"/>
    </row>
    <row r="117" spans="1:8" s="53" customFormat="1" ht="58.5" customHeight="1">
      <c r="A117" s="51"/>
      <c r="B117" s="12" t="s">
        <v>314</v>
      </c>
      <c r="C117" s="2" t="s">
        <v>109</v>
      </c>
      <c r="D117" s="2"/>
      <c r="E117" s="2"/>
      <c r="F117" s="2"/>
      <c r="G117" s="3">
        <f>SUM(G118)</f>
        <v>186</v>
      </c>
      <c r="H117" s="52"/>
    </row>
    <row r="118" spans="1:8" s="53" customFormat="1" ht="30" customHeight="1">
      <c r="A118" s="51"/>
      <c r="B118" s="11" t="s">
        <v>276</v>
      </c>
      <c r="C118" s="2" t="s">
        <v>109</v>
      </c>
      <c r="D118" s="2" t="s">
        <v>277</v>
      </c>
      <c r="E118" s="2"/>
      <c r="F118" s="2"/>
      <c r="G118" s="3">
        <f>SUM(G119)</f>
        <v>186</v>
      </c>
      <c r="H118" s="52"/>
    </row>
    <row r="119" spans="1:8" s="53" customFormat="1" ht="21.75" customHeight="1">
      <c r="A119" s="51"/>
      <c r="B119" s="11" t="s">
        <v>188</v>
      </c>
      <c r="C119" s="2" t="s">
        <v>109</v>
      </c>
      <c r="D119" s="2" t="s">
        <v>277</v>
      </c>
      <c r="E119" s="2" t="s">
        <v>228</v>
      </c>
      <c r="F119" s="2" t="s">
        <v>222</v>
      </c>
      <c r="G119" s="3">
        <v>186</v>
      </c>
      <c r="H119" s="52"/>
    </row>
    <row r="120" spans="1:8" s="53" customFormat="1" ht="33" customHeight="1">
      <c r="A120" s="51"/>
      <c r="B120" s="12" t="s">
        <v>315</v>
      </c>
      <c r="C120" s="2" t="s">
        <v>110</v>
      </c>
      <c r="D120" s="2"/>
      <c r="E120" s="2"/>
      <c r="F120" s="2"/>
      <c r="G120" s="3">
        <f>SUM(G121)</f>
        <v>165</v>
      </c>
      <c r="H120" s="52"/>
    </row>
    <row r="121" spans="1:8" s="53" customFormat="1" ht="30.75" customHeight="1">
      <c r="A121" s="51"/>
      <c r="B121" s="11" t="s">
        <v>276</v>
      </c>
      <c r="C121" s="2" t="s">
        <v>110</v>
      </c>
      <c r="D121" s="2" t="s">
        <v>277</v>
      </c>
      <c r="E121" s="2"/>
      <c r="F121" s="2"/>
      <c r="G121" s="3">
        <f>SUM(G122)</f>
        <v>165</v>
      </c>
      <c r="H121" s="52"/>
    </row>
    <row r="122" spans="1:8" s="53" customFormat="1" ht="19.5" customHeight="1">
      <c r="A122" s="51"/>
      <c r="B122" s="11" t="s">
        <v>188</v>
      </c>
      <c r="C122" s="2" t="s">
        <v>110</v>
      </c>
      <c r="D122" s="2" t="s">
        <v>277</v>
      </c>
      <c r="E122" s="2" t="s">
        <v>228</v>
      </c>
      <c r="F122" s="2" t="s">
        <v>222</v>
      </c>
      <c r="G122" s="3">
        <v>165</v>
      </c>
      <c r="H122" s="52"/>
    </row>
    <row r="123" spans="1:7" s="112" customFormat="1" ht="19.5" customHeight="1">
      <c r="A123" s="111"/>
      <c r="B123" s="39" t="s">
        <v>281</v>
      </c>
      <c r="C123" s="6" t="s">
        <v>37</v>
      </c>
      <c r="D123" s="6"/>
      <c r="E123" s="6"/>
      <c r="F123" s="6"/>
      <c r="G123" s="5">
        <f>SUM(G124+G128+G132+G136)</f>
        <v>2116.5</v>
      </c>
    </row>
    <row r="124" spans="1:7" s="112" customFormat="1" ht="63.75" customHeight="1">
      <c r="A124" s="111"/>
      <c r="B124" s="15" t="s">
        <v>316</v>
      </c>
      <c r="C124" s="23" t="s">
        <v>38</v>
      </c>
      <c r="D124" s="23"/>
      <c r="E124" s="23"/>
      <c r="F124" s="23"/>
      <c r="G124" s="17">
        <f>SUM(G125)</f>
        <v>569.1</v>
      </c>
    </row>
    <row r="125" spans="1:7" ht="73.5" customHeight="1">
      <c r="A125" s="52"/>
      <c r="B125" s="11" t="s">
        <v>317</v>
      </c>
      <c r="C125" s="2" t="s">
        <v>39</v>
      </c>
      <c r="D125" s="2"/>
      <c r="E125" s="2"/>
      <c r="F125" s="2"/>
      <c r="G125" s="3">
        <f>SUM(G126)</f>
        <v>569.1</v>
      </c>
    </row>
    <row r="126" spans="1:7" ht="32.25" customHeight="1">
      <c r="A126" s="52"/>
      <c r="B126" s="11" t="s">
        <v>276</v>
      </c>
      <c r="C126" s="2" t="s">
        <v>39</v>
      </c>
      <c r="D126" s="2" t="s">
        <v>277</v>
      </c>
      <c r="E126" s="2"/>
      <c r="F126" s="2"/>
      <c r="G126" s="3">
        <f>SUM(G127)</f>
        <v>569.1</v>
      </c>
    </row>
    <row r="127" spans="1:7" ht="27.75" customHeight="1">
      <c r="A127" s="52"/>
      <c r="B127" s="11" t="s">
        <v>209</v>
      </c>
      <c r="C127" s="2" t="s">
        <v>39</v>
      </c>
      <c r="D127" s="2" t="s">
        <v>277</v>
      </c>
      <c r="E127" s="2" t="s">
        <v>222</v>
      </c>
      <c r="F127" s="2" t="s">
        <v>227</v>
      </c>
      <c r="G127" s="3">
        <v>569.1</v>
      </c>
    </row>
    <row r="128" spans="1:7" s="112" customFormat="1" ht="75" customHeight="1">
      <c r="A128" s="114"/>
      <c r="B128" s="15" t="s">
        <v>318</v>
      </c>
      <c r="C128" s="23" t="s">
        <v>40</v>
      </c>
      <c r="D128" s="23"/>
      <c r="E128" s="23"/>
      <c r="F128" s="23"/>
      <c r="G128" s="17">
        <f>SUM(G129)</f>
        <v>875</v>
      </c>
    </row>
    <row r="129" spans="1:7" ht="86.25" customHeight="1">
      <c r="A129" s="52"/>
      <c r="B129" s="11" t="s">
        <v>370</v>
      </c>
      <c r="C129" s="2" t="s">
        <v>41</v>
      </c>
      <c r="D129" s="2"/>
      <c r="E129" s="2"/>
      <c r="F129" s="2"/>
      <c r="G129" s="3">
        <f>SUM(G130)</f>
        <v>875</v>
      </c>
    </row>
    <row r="130" spans="1:7" ht="30" customHeight="1">
      <c r="A130" s="52"/>
      <c r="B130" s="11" t="s">
        <v>276</v>
      </c>
      <c r="C130" s="2" t="s">
        <v>41</v>
      </c>
      <c r="D130" s="2" t="s">
        <v>277</v>
      </c>
      <c r="E130" s="2"/>
      <c r="F130" s="2"/>
      <c r="G130" s="3">
        <f>SUM(G131)</f>
        <v>875</v>
      </c>
    </row>
    <row r="131" spans="1:7" ht="21" customHeight="1">
      <c r="A131" s="52"/>
      <c r="B131" s="11" t="s">
        <v>256</v>
      </c>
      <c r="C131" s="2" t="s">
        <v>41</v>
      </c>
      <c r="D131" s="2" t="s">
        <v>277</v>
      </c>
      <c r="E131" s="2" t="s">
        <v>223</v>
      </c>
      <c r="F131" s="2" t="s">
        <v>227</v>
      </c>
      <c r="G131" s="3">
        <v>875</v>
      </c>
    </row>
    <row r="132" spans="1:7" s="112" customFormat="1" ht="57.75" customHeight="1">
      <c r="A132" s="114"/>
      <c r="B132" s="15" t="s">
        <v>319</v>
      </c>
      <c r="C132" s="23" t="s">
        <v>42</v>
      </c>
      <c r="D132" s="23"/>
      <c r="E132" s="23"/>
      <c r="F132" s="23"/>
      <c r="G132" s="17">
        <f>SUM(G133)</f>
        <v>672.4</v>
      </c>
    </row>
    <row r="133" spans="1:7" ht="72" customHeight="1">
      <c r="A133" s="52"/>
      <c r="B133" s="11" t="s">
        <v>320</v>
      </c>
      <c r="C133" s="2" t="s">
        <v>43</v>
      </c>
      <c r="D133" s="2"/>
      <c r="E133" s="2"/>
      <c r="F133" s="2"/>
      <c r="G133" s="3">
        <f>SUM(G134)</f>
        <v>672.4</v>
      </c>
    </row>
    <row r="134" spans="1:7" ht="34.5" customHeight="1">
      <c r="A134" s="52"/>
      <c r="B134" s="11" t="s">
        <v>276</v>
      </c>
      <c r="C134" s="2" t="s">
        <v>43</v>
      </c>
      <c r="D134" s="2" t="s">
        <v>277</v>
      </c>
      <c r="E134" s="2"/>
      <c r="F134" s="2"/>
      <c r="G134" s="3">
        <f>SUM(G135)</f>
        <v>672.4</v>
      </c>
    </row>
    <row r="135" spans="1:7" ht="33.75" customHeight="1">
      <c r="A135" s="52"/>
      <c r="B135" s="11" t="s">
        <v>209</v>
      </c>
      <c r="C135" s="2" t="s">
        <v>43</v>
      </c>
      <c r="D135" s="2" t="s">
        <v>277</v>
      </c>
      <c r="E135" s="2" t="s">
        <v>222</v>
      </c>
      <c r="F135" s="2" t="s">
        <v>227</v>
      </c>
      <c r="G135" s="3">
        <v>672.4</v>
      </c>
    </row>
    <row r="136" spans="1:7" s="112" customFormat="1" ht="78.75" customHeight="1" hidden="1">
      <c r="A136" s="114"/>
      <c r="B136" s="15" t="s">
        <v>321</v>
      </c>
      <c r="C136" s="23" t="s">
        <v>44</v>
      </c>
      <c r="D136" s="23"/>
      <c r="E136" s="23"/>
      <c r="F136" s="23"/>
      <c r="G136" s="17">
        <f>SUM(G137)</f>
        <v>0</v>
      </c>
    </row>
    <row r="137" spans="1:7" ht="88.5" customHeight="1" hidden="1">
      <c r="A137" s="52"/>
      <c r="B137" s="11" t="s">
        <v>322</v>
      </c>
      <c r="C137" s="2" t="s">
        <v>45</v>
      </c>
      <c r="D137" s="2"/>
      <c r="E137" s="2"/>
      <c r="F137" s="2"/>
      <c r="G137" s="3">
        <f>SUM(G138)</f>
        <v>0</v>
      </c>
    </row>
    <row r="138" spans="1:7" ht="34.5" customHeight="1" hidden="1">
      <c r="A138" s="52"/>
      <c r="B138" s="11" t="s">
        <v>276</v>
      </c>
      <c r="C138" s="2" t="s">
        <v>45</v>
      </c>
      <c r="D138" s="2" t="s">
        <v>277</v>
      </c>
      <c r="E138" s="2"/>
      <c r="F138" s="2"/>
      <c r="G138" s="3"/>
    </row>
    <row r="139" spans="1:7" ht="32.25" customHeight="1" hidden="1">
      <c r="A139" s="52"/>
      <c r="B139" s="11" t="s">
        <v>209</v>
      </c>
      <c r="C139" s="2" t="s">
        <v>45</v>
      </c>
      <c r="D139" s="2" t="s">
        <v>277</v>
      </c>
      <c r="E139" s="2" t="s">
        <v>222</v>
      </c>
      <c r="F139" s="2" t="s">
        <v>227</v>
      </c>
      <c r="G139" s="3"/>
    </row>
    <row r="140" spans="1:7" s="53" customFormat="1" ht="65.25" customHeight="1">
      <c r="A140" s="51"/>
      <c r="B140" s="13" t="s">
        <v>285</v>
      </c>
      <c r="C140" s="6" t="s">
        <v>46</v>
      </c>
      <c r="D140" s="6"/>
      <c r="E140" s="6"/>
      <c r="F140" s="6"/>
      <c r="G140" s="5">
        <f>SUM(G141+G149+G157)</f>
        <v>1311.4</v>
      </c>
    </row>
    <row r="141" spans="1:7" s="114" customFormat="1" ht="55.5" customHeight="1">
      <c r="A141" s="111"/>
      <c r="B141" s="22" t="s">
        <v>257</v>
      </c>
      <c r="C141" s="23" t="s">
        <v>47</v>
      </c>
      <c r="D141" s="23"/>
      <c r="E141" s="23"/>
      <c r="F141" s="23"/>
      <c r="G141" s="17">
        <f>SUM(G142+G145)</f>
        <v>849.8</v>
      </c>
    </row>
    <row r="142" spans="1:7" s="114" customFormat="1" ht="120.75" customHeight="1">
      <c r="A142" s="111"/>
      <c r="B142" s="25" t="s">
        <v>137</v>
      </c>
      <c r="C142" s="2" t="s">
        <v>48</v>
      </c>
      <c r="D142" s="2"/>
      <c r="E142" s="2"/>
      <c r="F142" s="2"/>
      <c r="G142" s="3">
        <f>SUM(G143)</f>
        <v>772.5</v>
      </c>
    </row>
    <row r="143" spans="1:7" s="114" customFormat="1" ht="31.5" customHeight="1">
      <c r="A143" s="111"/>
      <c r="B143" s="11" t="s">
        <v>276</v>
      </c>
      <c r="C143" s="2" t="s">
        <v>48</v>
      </c>
      <c r="D143" s="2" t="s">
        <v>277</v>
      </c>
      <c r="E143" s="2"/>
      <c r="F143" s="2"/>
      <c r="G143" s="3">
        <f>SUM(G144)</f>
        <v>772.5</v>
      </c>
    </row>
    <row r="144" spans="1:7" s="114" customFormat="1" ht="19.5" customHeight="1">
      <c r="A144" s="111"/>
      <c r="B144" s="11" t="s">
        <v>256</v>
      </c>
      <c r="C144" s="2" t="s">
        <v>48</v>
      </c>
      <c r="D144" s="2" t="s">
        <v>277</v>
      </c>
      <c r="E144" s="2" t="s">
        <v>223</v>
      </c>
      <c r="F144" s="2" t="s">
        <v>227</v>
      </c>
      <c r="G144" s="3">
        <v>772.5</v>
      </c>
    </row>
    <row r="145" spans="1:7" s="53" customFormat="1" ht="30" customHeight="1">
      <c r="A145" s="51"/>
      <c r="B145" s="11" t="s">
        <v>127</v>
      </c>
      <c r="C145" s="2" t="s">
        <v>166</v>
      </c>
      <c r="D145" s="40"/>
      <c r="E145" s="2"/>
      <c r="F145" s="2"/>
      <c r="G145" s="3">
        <f>SUM(G146)</f>
        <v>77.3</v>
      </c>
    </row>
    <row r="146" spans="1:7" s="53" customFormat="1" ht="114.75" customHeight="1">
      <c r="A146" s="51"/>
      <c r="B146" s="25" t="s">
        <v>138</v>
      </c>
      <c r="C146" s="2" t="s">
        <v>167</v>
      </c>
      <c r="D146" s="40"/>
      <c r="E146" s="2"/>
      <c r="F146" s="2"/>
      <c r="G146" s="3">
        <f>SUM(G147)</f>
        <v>77.3</v>
      </c>
    </row>
    <row r="147" spans="1:7" s="53" customFormat="1" ht="27.75" customHeight="1">
      <c r="A147" s="51"/>
      <c r="B147" s="11" t="s">
        <v>276</v>
      </c>
      <c r="C147" s="2" t="s">
        <v>167</v>
      </c>
      <c r="D147" s="40">
        <v>240</v>
      </c>
      <c r="E147" s="2"/>
      <c r="F147" s="2"/>
      <c r="G147" s="3">
        <f>SUM(G148)</f>
        <v>77.3</v>
      </c>
    </row>
    <row r="148" spans="1:7" s="53" customFormat="1" ht="25.5" customHeight="1">
      <c r="A148" s="51"/>
      <c r="B148" s="11" t="s">
        <v>256</v>
      </c>
      <c r="C148" s="2" t="s">
        <v>167</v>
      </c>
      <c r="D148" s="40">
        <v>240</v>
      </c>
      <c r="E148" s="2" t="s">
        <v>223</v>
      </c>
      <c r="F148" s="2" t="s">
        <v>227</v>
      </c>
      <c r="G148" s="3">
        <v>77.3</v>
      </c>
    </row>
    <row r="149" spans="1:7" s="53" customFormat="1" ht="30" customHeight="1">
      <c r="A149" s="51"/>
      <c r="B149" s="11" t="s">
        <v>375</v>
      </c>
      <c r="C149" s="2" t="s">
        <v>49</v>
      </c>
      <c r="D149" s="2"/>
      <c r="E149" s="2"/>
      <c r="F149" s="2"/>
      <c r="G149" s="3">
        <f>SUM(G150+G153)</f>
        <v>75.10000000000001</v>
      </c>
    </row>
    <row r="150" spans="1:7" s="53" customFormat="1" ht="114.75" customHeight="1">
      <c r="A150" s="51"/>
      <c r="B150" s="25" t="s">
        <v>139</v>
      </c>
      <c r="C150" s="2" t="s">
        <v>50</v>
      </c>
      <c r="D150" s="2"/>
      <c r="E150" s="2"/>
      <c r="F150" s="2"/>
      <c r="G150" s="3">
        <f>SUM(G151)</f>
        <v>68.2</v>
      </c>
    </row>
    <row r="151" spans="1:7" s="53" customFormat="1" ht="33.75" customHeight="1">
      <c r="A151" s="51"/>
      <c r="B151" s="11" t="s">
        <v>276</v>
      </c>
      <c r="C151" s="2" t="s">
        <v>50</v>
      </c>
      <c r="D151" s="2" t="s">
        <v>277</v>
      </c>
      <c r="E151" s="2"/>
      <c r="F151" s="2"/>
      <c r="G151" s="3">
        <f>SUM(G152)</f>
        <v>68.2</v>
      </c>
    </row>
    <row r="152" spans="1:7" s="53" customFormat="1" ht="28.5" customHeight="1">
      <c r="A152" s="51"/>
      <c r="B152" s="11" t="s">
        <v>306</v>
      </c>
      <c r="C152" s="2" t="s">
        <v>50</v>
      </c>
      <c r="D152" s="2" t="s">
        <v>277</v>
      </c>
      <c r="E152" s="2" t="s">
        <v>231</v>
      </c>
      <c r="F152" s="2" t="s">
        <v>222</v>
      </c>
      <c r="G152" s="3">
        <v>68.2</v>
      </c>
    </row>
    <row r="153" spans="1:7" s="53" customFormat="1" ht="36" customHeight="1">
      <c r="A153" s="51"/>
      <c r="B153" s="11" t="s">
        <v>127</v>
      </c>
      <c r="C153" s="2" t="s">
        <v>168</v>
      </c>
      <c r="D153" s="2"/>
      <c r="E153" s="2"/>
      <c r="F153" s="2"/>
      <c r="G153" s="3">
        <f>SUM(G154)</f>
        <v>6.9</v>
      </c>
    </row>
    <row r="154" spans="1:7" s="53" customFormat="1" ht="114.75" customHeight="1">
      <c r="A154" s="51"/>
      <c r="B154" s="25" t="s">
        <v>140</v>
      </c>
      <c r="C154" s="2" t="s">
        <v>169</v>
      </c>
      <c r="D154" s="2"/>
      <c r="E154" s="2"/>
      <c r="F154" s="2"/>
      <c r="G154" s="3">
        <f>SUM(G155)</f>
        <v>6.9</v>
      </c>
    </row>
    <row r="155" spans="1:7" s="53" customFormat="1" ht="29.25" customHeight="1">
      <c r="A155" s="51"/>
      <c r="B155" s="11" t="s">
        <v>276</v>
      </c>
      <c r="C155" s="2" t="s">
        <v>169</v>
      </c>
      <c r="D155" s="2" t="s">
        <v>277</v>
      </c>
      <c r="E155" s="2"/>
      <c r="F155" s="2"/>
      <c r="G155" s="3">
        <f>SUM(G156)</f>
        <v>6.9</v>
      </c>
    </row>
    <row r="156" spans="1:7" s="53" customFormat="1" ht="20.25" customHeight="1">
      <c r="A156" s="51"/>
      <c r="B156" s="11" t="s">
        <v>306</v>
      </c>
      <c r="C156" s="2" t="s">
        <v>169</v>
      </c>
      <c r="D156" s="2" t="s">
        <v>277</v>
      </c>
      <c r="E156" s="2" t="s">
        <v>231</v>
      </c>
      <c r="F156" s="2" t="s">
        <v>222</v>
      </c>
      <c r="G156" s="3">
        <v>6.9</v>
      </c>
    </row>
    <row r="157" spans="1:7" s="53" customFormat="1" ht="30" customHeight="1">
      <c r="A157" s="51"/>
      <c r="B157" s="11" t="s">
        <v>377</v>
      </c>
      <c r="C157" s="2" t="s">
        <v>51</v>
      </c>
      <c r="D157" s="2"/>
      <c r="E157" s="2"/>
      <c r="F157" s="2"/>
      <c r="G157" s="3">
        <f>SUM(G158+G161)</f>
        <v>386.5</v>
      </c>
    </row>
    <row r="158" spans="1:7" s="53" customFormat="1" ht="135" customHeight="1">
      <c r="A158" s="51"/>
      <c r="B158" s="25" t="s">
        <v>0</v>
      </c>
      <c r="C158" s="2" t="s">
        <v>52</v>
      </c>
      <c r="D158" s="2"/>
      <c r="E158" s="2"/>
      <c r="F158" s="2"/>
      <c r="G158" s="3">
        <f>SUM(G159)</f>
        <v>351.3</v>
      </c>
    </row>
    <row r="159" spans="1:7" s="53" customFormat="1" ht="33" customHeight="1">
      <c r="A159" s="51"/>
      <c r="B159" s="11" t="s">
        <v>276</v>
      </c>
      <c r="C159" s="2" t="s">
        <v>52</v>
      </c>
      <c r="D159" s="2" t="s">
        <v>277</v>
      </c>
      <c r="E159" s="2"/>
      <c r="F159" s="2"/>
      <c r="G159" s="3">
        <f>SUM(G160)</f>
        <v>351.3</v>
      </c>
    </row>
    <row r="160" spans="1:7" s="53" customFormat="1" ht="21" customHeight="1">
      <c r="A160" s="51"/>
      <c r="B160" s="11" t="s">
        <v>306</v>
      </c>
      <c r="C160" s="2" t="s">
        <v>52</v>
      </c>
      <c r="D160" s="2" t="s">
        <v>277</v>
      </c>
      <c r="E160" s="2" t="s">
        <v>231</v>
      </c>
      <c r="F160" s="2" t="s">
        <v>222</v>
      </c>
      <c r="G160" s="3">
        <v>351.3</v>
      </c>
    </row>
    <row r="161" spans="1:7" s="53" customFormat="1" ht="27" customHeight="1">
      <c r="A161" s="51"/>
      <c r="B161" s="11" t="s">
        <v>127</v>
      </c>
      <c r="C161" s="2" t="s">
        <v>170</v>
      </c>
      <c r="D161" s="2"/>
      <c r="E161" s="2"/>
      <c r="F161" s="2"/>
      <c r="G161" s="3">
        <f>SUM(G162)</f>
        <v>35.2</v>
      </c>
    </row>
    <row r="162" spans="1:7" s="53" customFormat="1" ht="132" customHeight="1">
      <c r="A162" s="51"/>
      <c r="B162" s="25" t="s">
        <v>141</v>
      </c>
      <c r="C162" s="2" t="s">
        <v>171</v>
      </c>
      <c r="D162" s="2"/>
      <c r="E162" s="2"/>
      <c r="F162" s="2"/>
      <c r="G162" s="3">
        <f>SUM(G163)</f>
        <v>35.2</v>
      </c>
    </row>
    <row r="163" spans="1:7" s="53" customFormat="1" ht="33.75" customHeight="1">
      <c r="A163" s="51"/>
      <c r="B163" s="11" t="s">
        <v>276</v>
      </c>
      <c r="C163" s="2" t="s">
        <v>171</v>
      </c>
      <c r="D163" s="2" t="s">
        <v>277</v>
      </c>
      <c r="E163" s="2"/>
      <c r="F163" s="2"/>
      <c r="G163" s="3">
        <f>SUM(G164)</f>
        <v>35.2</v>
      </c>
    </row>
    <row r="164" spans="1:7" s="53" customFormat="1" ht="21" customHeight="1">
      <c r="A164" s="51"/>
      <c r="B164" s="11" t="s">
        <v>306</v>
      </c>
      <c r="C164" s="2" t="s">
        <v>171</v>
      </c>
      <c r="D164" s="2" t="s">
        <v>277</v>
      </c>
      <c r="E164" s="2" t="s">
        <v>231</v>
      </c>
      <c r="F164" s="2" t="s">
        <v>222</v>
      </c>
      <c r="G164" s="3">
        <v>35.2</v>
      </c>
    </row>
    <row r="165" spans="1:7" s="53" customFormat="1" ht="49.5" customHeight="1">
      <c r="A165" s="51"/>
      <c r="B165" s="13" t="s">
        <v>302</v>
      </c>
      <c r="C165" s="6" t="s">
        <v>53</v>
      </c>
      <c r="D165" s="6"/>
      <c r="E165" s="6"/>
      <c r="F165" s="6"/>
      <c r="G165" s="5">
        <f>SUM(G166+G173+G187)</f>
        <v>11605.8</v>
      </c>
    </row>
    <row r="166" spans="1:7" s="114" customFormat="1" ht="94.5" customHeight="1">
      <c r="A166" s="111"/>
      <c r="B166" s="15" t="s">
        <v>323</v>
      </c>
      <c r="C166" s="23" t="s">
        <v>54</v>
      </c>
      <c r="D166" s="23"/>
      <c r="E166" s="23"/>
      <c r="F166" s="23"/>
      <c r="G166" s="17">
        <f>SUM(G167+G170)</f>
        <v>1600</v>
      </c>
    </row>
    <row r="167" spans="1:8" s="53" customFormat="1" ht="120" customHeight="1">
      <c r="A167" s="51"/>
      <c r="B167" s="11" t="s">
        <v>324</v>
      </c>
      <c r="C167" s="2" t="s">
        <v>55</v>
      </c>
      <c r="D167" s="2"/>
      <c r="E167" s="2"/>
      <c r="F167" s="2"/>
      <c r="G167" s="3">
        <f>SUM(G168)</f>
        <v>800</v>
      </c>
      <c r="H167" s="52"/>
    </row>
    <row r="168" spans="1:8" s="53" customFormat="1" ht="37.5" customHeight="1">
      <c r="A168" s="51"/>
      <c r="B168" s="11" t="s">
        <v>276</v>
      </c>
      <c r="C168" s="2" t="s">
        <v>55</v>
      </c>
      <c r="D168" s="2" t="s">
        <v>277</v>
      </c>
      <c r="E168" s="2"/>
      <c r="F168" s="2"/>
      <c r="G168" s="3">
        <f>SUM(G169)</f>
        <v>800</v>
      </c>
      <c r="H168" s="52"/>
    </row>
    <row r="169" spans="1:8" s="53" customFormat="1" ht="22.5" customHeight="1">
      <c r="A169" s="51"/>
      <c r="B169" s="11" t="s">
        <v>198</v>
      </c>
      <c r="C169" s="2" t="s">
        <v>55</v>
      </c>
      <c r="D169" s="2" t="s">
        <v>277</v>
      </c>
      <c r="E169" s="2" t="s">
        <v>231</v>
      </c>
      <c r="F169" s="2" t="s">
        <v>220</v>
      </c>
      <c r="G169" s="3">
        <v>800</v>
      </c>
      <c r="H169" s="52"/>
    </row>
    <row r="170" spans="1:8" s="53" customFormat="1" ht="118.5" customHeight="1">
      <c r="A170" s="51"/>
      <c r="B170" s="11" t="s">
        <v>122</v>
      </c>
      <c r="C170" s="2" t="s">
        <v>123</v>
      </c>
      <c r="D170" s="2"/>
      <c r="E170" s="2"/>
      <c r="F170" s="2"/>
      <c r="G170" s="3">
        <f>SUM(G171)</f>
        <v>800</v>
      </c>
      <c r="H170" s="52"/>
    </row>
    <row r="171" spans="1:8" s="53" customFormat="1" ht="33" customHeight="1">
      <c r="A171" s="51"/>
      <c r="B171" s="11" t="s">
        <v>276</v>
      </c>
      <c r="C171" s="2" t="s">
        <v>123</v>
      </c>
      <c r="D171" s="2" t="s">
        <v>277</v>
      </c>
      <c r="E171" s="2"/>
      <c r="F171" s="2"/>
      <c r="G171" s="3">
        <f>SUM(G172)</f>
        <v>800</v>
      </c>
      <c r="H171" s="52"/>
    </row>
    <row r="172" spans="1:8" s="53" customFormat="1" ht="22.5" customHeight="1">
      <c r="A172" s="51"/>
      <c r="B172" s="11" t="s">
        <v>198</v>
      </c>
      <c r="C172" s="2" t="s">
        <v>123</v>
      </c>
      <c r="D172" s="2" t="s">
        <v>277</v>
      </c>
      <c r="E172" s="2" t="s">
        <v>231</v>
      </c>
      <c r="F172" s="2" t="s">
        <v>220</v>
      </c>
      <c r="G172" s="3">
        <v>800</v>
      </c>
      <c r="H172" s="52"/>
    </row>
    <row r="173" spans="1:7" s="114" customFormat="1" ht="93.75" customHeight="1">
      <c r="A173" s="111"/>
      <c r="B173" s="15" t="s">
        <v>325</v>
      </c>
      <c r="C173" s="23" t="s">
        <v>57</v>
      </c>
      <c r="D173" s="23"/>
      <c r="E173" s="23"/>
      <c r="F173" s="23"/>
      <c r="G173" s="17">
        <f>SUM(G174+G177+G181+G184)</f>
        <v>9655.8</v>
      </c>
    </row>
    <row r="174" spans="1:8" s="53" customFormat="1" ht="77.25" customHeight="1" hidden="1">
      <c r="A174" s="51"/>
      <c r="B174" s="73" t="s">
        <v>353</v>
      </c>
      <c r="C174" s="2" t="s">
        <v>56</v>
      </c>
      <c r="D174" s="2"/>
      <c r="E174" s="2"/>
      <c r="F174" s="2"/>
      <c r="G174" s="3">
        <f>SUM(G175)</f>
        <v>0</v>
      </c>
      <c r="H174" s="52"/>
    </row>
    <row r="175" spans="1:8" s="53" customFormat="1" ht="24" customHeight="1" hidden="1">
      <c r="A175" s="51"/>
      <c r="B175" s="11" t="s">
        <v>205</v>
      </c>
      <c r="C175" s="2" t="s">
        <v>56</v>
      </c>
      <c r="D175" s="2" t="s">
        <v>287</v>
      </c>
      <c r="E175" s="2"/>
      <c r="F175" s="2"/>
      <c r="G175" s="3">
        <f>SUM(G176)</f>
        <v>0</v>
      </c>
      <c r="H175" s="52"/>
    </row>
    <row r="176" spans="1:8" s="53" customFormat="1" ht="24" customHeight="1" hidden="1">
      <c r="A176" s="51"/>
      <c r="B176" s="11" t="s">
        <v>242</v>
      </c>
      <c r="C176" s="2" t="s">
        <v>56</v>
      </c>
      <c r="D176" s="2" t="s">
        <v>287</v>
      </c>
      <c r="E176" s="2" t="s">
        <v>220</v>
      </c>
      <c r="F176" s="2" t="s">
        <v>223</v>
      </c>
      <c r="G176" s="3"/>
      <c r="H176" s="52"/>
    </row>
    <row r="177" spans="1:8" s="53" customFormat="1" ht="75" customHeight="1">
      <c r="A177" s="51"/>
      <c r="B177" s="12" t="s">
        <v>354</v>
      </c>
      <c r="C177" s="2" t="s">
        <v>58</v>
      </c>
      <c r="D177" s="2"/>
      <c r="E177" s="2"/>
      <c r="F177" s="2"/>
      <c r="G177" s="3">
        <f>SUM(G178)</f>
        <v>1474</v>
      </c>
      <c r="H177" s="52"/>
    </row>
    <row r="178" spans="1:8" s="53" customFormat="1" ht="30" customHeight="1">
      <c r="A178" s="51"/>
      <c r="B178" s="11" t="s">
        <v>276</v>
      </c>
      <c r="C178" s="2" t="s">
        <v>58</v>
      </c>
      <c r="D178" s="2" t="s">
        <v>277</v>
      </c>
      <c r="E178" s="2"/>
      <c r="F178" s="2"/>
      <c r="G178" s="3">
        <f>SUM(G179+G180)</f>
        <v>1474</v>
      </c>
      <c r="H178" s="52"/>
    </row>
    <row r="179" spans="1:8" s="53" customFormat="1" ht="22.5" customHeight="1">
      <c r="A179" s="51"/>
      <c r="B179" s="11" t="s">
        <v>242</v>
      </c>
      <c r="C179" s="2" t="s">
        <v>58</v>
      </c>
      <c r="D179" s="2" t="s">
        <v>277</v>
      </c>
      <c r="E179" s="2" t="s">
        <v>220</v>
      </c>
      <c r="F179" s="2" t="s">
        <v>226</v>
      </c>
      <c r="G179" s="3">
        <v>500</v>
      </c>
      <c r="H179" s="52"/>
    </row>
    <row r="180" spans="1:8" s="53" customFormat="1" ht="22.5" customHeight="1">
      <c r="A180" s="51"/>
      <c r="B180" s="11" t="s">
        <v>198</v>
      </c>
      <c r="C180" s="2" t="s">
        <v>58</v>
      </c>
      <c r="D180" s="2" t="s">
        <v>277</v>
      </c>
      <c r="E180" s="2" t="s">
        <v>231</v>
      </c>
      <c r="F180" s="2" t="s">
        <v>220</v>
      </c>
      <c r="G180" s="3">
        <v>974</v>
      </c>
      <c r="H180" s="52"/>
    </row>
    <row r="181" spans="1:8" s="53" customFormat="1" ht="60" customHeight="1">
      <c r="A181" s="51"/>
      <c r="B181" s="11" t="s">
        <v>355</v>
      </c>
      <c r="C181" s="2" t="s">
        <v>59</v>
      </c>
      <c r="D181" s="2"/>
      <c r="E181" s="2"/>
      <c r="F181" s="2"/>
      <c r="G181" s="3">
        <f>SUM(G182)</f>
        <v>1150</v>
      </c>
      <c r="H181" s="52"/>
    </row>
    <row r="182" spans="1:8" s="53" customFormat="1" ht="38.25" customHeight="1">
      <c r="A182" s="51"/>
      <c r="B182" s="11" t="s">
        <v>276</v>
      </c>
      <c r="C182" s="2" t="s">
        <v>59</v>
      </c>
      <c r="D182" s="2" t="s">
        <v>277</v>
      </c>
      <c r="E182" s="2"/>
      <c r="F182" s="2"/>
      <c r="G182" s="3">
        <f>SUM(G183)</f>
        <v>1150</v>
      </c>
      <c r="H182" s="52"/>
    </row>
    <row r="183" spans="1:8" s="53" customFormat="1" ht="21.75" customHeight="1">
      <c r="A183" s="51"/>
      <c r="B183" s="11" t="s">
        <v>198</v>
      </c>
      <c r="C183" s="2" t="s">
        <v>59</v>
      </c>
      <c r="D183" s="2" t="s">
        <v>277</v>
      </c>
      <c r="E183" s="2" t="s">
        <v>231</v>
      </c>
      <c r="F183" s="2" t="s">
        <v>220</v>
      </c>
      <c r="G183" s="3">
        <v>1150</v>
      </c>
      <c r="H183" s="52"/>
    </row>
    <row r="184" spans="1:8" s="53" customFormat="1" ht="60" customHeight="1">
      <c r="A184" s="51"/>
      <c r="B184" s="11" t="s">
        <v>356</v>
      </c>
      <c r="C184" s="2" t="s">
        <v>60</v>
      </c>
      <c r="D184" s="2"/>
      <c r="E184" s="2"/>
      <c r="F184" s="2"/>
      <c r="G184" s="3">
        <f>SUM(G185)</f>
        <v>7031.8</v>
      </c>
      <c r="H184" s="52"/>
    </row>
    <row r="185" spans="1:8" s="53" customFormat="1" ht="44.25" customHeight="1">
      <c r="A185" s="51"/>
      <c r="B185" s="11" t="s">
        <v>265</v>
      </c>
      <c r="C185" s="2" t="s">
        <v>60</v>
      </c>
      <c r="D185" s="2" t="s">
        <v>245</v>
      </c>
      <c r="E185" s="2"/>
      <c r="F185" s="2"/>
      <c r="G185" s="3">
        <f>SUM(G186)</f>
        <v>7031.8</v>
      </c>
      <c r="H185" s="52"/>
    </row>
    <row r="186" spans="1:8" s="53" customFormat="1" ht="21.75" customHeight="1">
      <c r="A186" s="51"/>
      <c r="B186" s="11" t="s">
        <v>198</v>
      </c>
      <c r="C186" s="2" t="s">
        <v>60</v>
      </c>
      <c r="D186" s="2" t="s">
        <v>245</v>
      </c>
      <c r="E186" s="2" t="s">
        <v>231</v>
      </c>
      <c r="F186" s="2" t="s">
        <v>220</v>
      </c>
      <c r="G186" s="3">
        <v>7031.8</v>
      </c>
      <c r="H186" s="52"/>
    </row>
    <row r="187" spans="1:7" s="114" customFormat="1" ht="72" customHeight="1">
      <c r="A187" s="111"/>
      <c r="B187" s="15" t="s">
        <v>177</v>
      </c>
      <c r="C187" s="23" t="s">
        <v>175</v>
      </c>
      <c r="D187" s="23"/>
      <c r="E187" s="23"/>
      <c r="F187" s="23"/>
      <c r="G187" s="17">
        <f>SUM(G188)</f>
        <v>350</v>
      </c>
    </row>
    <row r="188" spans="1:8" s="53" customFormat="1" ht="85.5" customHeight="1">
      <c r="A188" s="51"/>
      <c r="B188" s="11" t="s">
        <v>178</v>
      </c>
      <c r="C188" s="2" t="s">
        <v>176</v>
      </c>
      <c r="D188" s="2"/>
      <c r="E188" s="2"/>
      <c r="F188" s="2"/>
      <c r="G188" s="3">
        <f>SUM(G189)</f>
        <v>350</v>
      </c>
      <c r="H188" s="52"/>
    </row>
    <row r="189" spans="1:8" s="53" customFormat="1" ht="21.75" customHeight="1">
      <c r="A189" s="51"/>
      <c r="B189" s="11" t="s">
        <v>205</v>
      </c>
      <c r="C189" s="2" t="s">
        <v>176</v>
      </c>
      <c r="D189" s="2" t="s">
        <v>287</v>
      </c>
      <c r="E189" s="2"/>
      <c r="F189" s="2"/>
      <c r="G189" s="3">
        <f>SUM(G190)</f>
        <v>350</v>
      </c>
      <c r="H189" s="52"/>
    </row>
    <row r="190" spans="1:8" s="53" customFormat="1" ht="21.75" customHeight="1">
      <c r="A190" s="51"/>
      <c r="B190" s="11" t="s">
        <v>242</v>
      </c>
      <c r="C190" s="2" t="s">
        <v>176</v>
      </c>
      <c r="D190" s="2" t="s">
        <v>287</v>
      </c>
      <c r="E190" s="2" t="s">
        <v>220</v>
      </c>
      <c r="F190" s="2" t="s">
        <v>226</v>
      </c>
      <c r="G190" s="3">
        <v>350</v>
      </c>
      <c r="H190" s="52"/>
    </row>
    <row r="191" spans="1:7" s="114" customFormat="1" ht="54" customHeight="1">
      <c r="A191" s="111"/>
      <c r="B191" s="13" t="s">
        <v>3</v>
      </c>
      <c r="C191" s="6" t="s">
        <v>61</v>
      </c>
      <c r="D191" s="6"/>
      <c r="E191" s="6"/>
      <c r="F191" s="6"/>
      <c r="G191" s="5">
        <f>SUM(G192+G212)</f>
        <v>25393.9</v>
      </c>
    </row>
    <row r="192" spans="1:7" s="114" customFormat="1" ht="144" customHeight="1">
      <c r="A192" s="111"/>
      <c r="B192" s="22" t="s">
        <v>2</v>
      </c>
      <c r="C192" s="23" t="s">
        <v>62</v>
      </c>
      <c r="D192" s="23"/>
      <c r="E192" s="23"/>
      <c r="F192" s="23"/>
      <c r="G192" s="17">
        <f>G193+G196+G199+G202+G205</f>
        <v>9682.4</v>
      </c>
    </row>
    <row r="193" spans="1:7" s="53" customFormat="1" ht="101.25" customHeight="1">
      <c r="A193" s="51"/>
      <c r="B193" s="12" t="s">
        <v>4</v>
      </c>
      <c r="C193" s="2" t="s">
        <v>63</v>
      </c>
      <c r="D193" s="2"/>
      <c r="E193" s="2"/>
      <c r="F193" s="2"/>
      <c r="G193" s="3">
        <f>SUM(G194)</f>
        <v>7587.2</v>
      </c>
    </row>
    <row r="194" spans="1:7" s="53" customFormat="1" ht="31.5" customHeight="1">
      <c r="A194" s="51"/>
      <c r="B194" s="11" t="s">
        <v>276</v>
      </c>
      <c r="C194" s="2" t="s">
        <v>63</v>
      </c>
      <c r="D194" s="2" t="s">
        <v>277</v>
      </c>
      <c r="E194" s="2"/>
      <c r="F194" s="2"/>
      <c r="G194" s="3">
        <f>SUM(G195)</f>
        <v>7587.2</v>
      </c>
    </row>
    <row r="195" spans="1:7" s="53" customFormat="1" ht="18" customHeight="1">
      <c r="A195" s="51"/>
      <c r="B195" s="11" t="s">
        <v>256</v>
      </c>
      <c r="C195" s="2" t="s">
        <v>63</v>
      </c>
      <c r="D195" s="2" t="s">
        <v>277</v>
      </c>
      <c r="E195" s="2" t="s">
        <v>223</v>
      </c>
      <c r="F195" s="2" t="s">
        <v>227</v>
      </c>
      <c r="G195" s="3">
        <v>7587.2</v>
      </c>
    </row>
    <row r="196" spans="1:7" s="53" customFormat="1" ht="24.75" customHeight="1">
      <c r="A196" s="51"/>
      <c r="B196" s="11" t="s">
        <v>120</v>
      </c>
      <c r="C196" s="2" t="s">
        <v>121</v>
      </c>
      <c r="D196" s="2"/>
      <c r="E196" s="2"/>
      <c r="F196" s="2"/>
      <c r="G196" s="3">
        <f>SUM(G197)</f>
        <v>750</v>
      </c>
    </row>
    <row r="197" spans="1:7" s="53" customFormat="1" ht="38.25" customHeight="1">
      <c r="A197" s="51"/>
      <c r="B197" s="11" t="s">
        <v>276</v>
      </c>
      <c r="C197" s="2" t="s">
        <v>121</v>
      </c>
      <c r="D197" s="2" t="s">
        <v>277</v>
      </c>
      <c r="E197" s="2"/>
      <c r="F197" s="2"/>
      <c r="G197" s="3">
        <f>SUM(G198)</f>
        <v>750</v>
      </c>
    </row>
    <row r="198" spans="1:7" s="53" customFormat="1" ht="18" customHeight="1">
      <c r="A198" s="51"/>
      <c r="B198" s="11" t="s">
        <v>256</v>
      </c>
      <c r="C198" s="2" t="s">
        <v>121</v>
      </c>
      <c r="D198" s="2" t="s">
        <v>277</v>
      </c>
      <c r="E198" s="2" t="s">
        <v>223</v>
      </c>
      <c r="F198" s="2" t="s">
        <v>227</v>
      </c>
      <c r="G198" s="3">
        <v>750</v>
      </c>
    </row>
    <row r="199" spans="1:7" s="53" customFormat="1" ht="115.5" customHeight="1" hidden="1">
      <c r="A199" s="51"/>
      <c r="B199" s="25" t="s">
        <v>270</v>
      </c>
      <c r="C199" s="2" t="s">
        <v>64</v>
      </c>
      <c r="D199" s="2"/>
      <c r="E199" s="2"/>
      <c r="F199" s="2"/>
      <c r="G199" s="3">
        <f>G200</f>
        <v>0</v>
      </c>
    </row>
    <row r="200" spans="1:7" s="53" customFormat="1" ht="29.25" customHeight="1" hidden="1">
      <c r="A200" s="51"/>
      <c r="B200" s="11" t="s">
        <v>276</v>
      </c>
      <c r="C200" s="2" t="s">
        <v>64</v>
      </c>
      <c r="D200" s="2" t="s">
        <v>277</v>
      </c>
      <c r="E200" s="2"/>
      <c r="F200" s="2"/>
      <c r="G200" s="3">
        <f>SUM(G201)</f>
        <v>0</v>
      </c>
    </row>
    <row r="201" spans="1:7" s="53" customFormat="1" ht="29.25" customHeight="1" hidden="1">
      <c r="A201" s="51"/>
      <c r="B201" s="11" t="s">
        <v>256</v>
      </c>
      <c r="C201" s="2" t="s">
        <v>64</v>
      </c>
      <c r="D201" s="2" t="s">
        <v>277</v>
      </c>
      <c r="E201" s="2" t="s">
        <v>223</v>
      </c>
      <c r="F201" s="2" t="s">
        <v>227</v>
      </c>
      <c r="G201" s="3"/>
    </row>
    <row r="202" spans="1:7" s="53" customFormat="1" ht="89.25" customHeight="1">
      <c r="A202" s="51"/>
      <c r="B202" s="12" t="s">
        <v>142</v>
      </c>
      <c r="C202" s="2" t="s">
        <v>65</v>
      </c>
      <c r="D202" s="2"/>
      <c r="E202" s="2"/>
      <c r="F202" s="2"/>
      <c r="G202" s="3">
        <f>G203</f>
        <v>1094.4</v>
      </c>
    </row>
    <row r="203" spans="1:7" s="53" customFormat="1" ht="30" customHeight="1">
      <c r="A203" s="51"/>
      <c r="B203" s="11" t="s">
        <v>276</v>
      </c>
      <c r="C203" s="2" t="s">
        <v>65</v>
      </c>
      <c r="D203" s="2" t="s">
        <v>277</v>
      </c>
      <c r="E203" s="2"/>
      <c r="F203" s="2"/>
      <c r="G203" s="3">
        <f>SUM(G204)</f>
        <v>1094.4</v>
      </c>
    </row>
    <row r="204" spans="1:7" s="53" customFormat="1" ht="18.75" customHeight="1">
      <c r="A204" s="51"/>
      <c r="B204" s="11" t="s">
        <v>256</v>
      </c>
      <c r="C204" s="2" t="s">
        <v>65</v>
      </c>
      <c r="D204" s="2" t="s">
        <v>277</v>
      </c>
      <c r="E204" s="2" t="s">
        <v>223</v>
      </c>
      <c r="F204" s="2" t="s">
        <v>227</v>
      </c>
      <c r="G204" s="3">
        <v>1094.4</v>
      </c>
    </row>
    <row r="205" spans="1:7" s="53" customFormat="1" ht="33" customHeight="1">
      <c r="A205" s="51"/>
      <c r="B205" s="11" t="s">
        <v>127</v>
      </c>
      <c r="C205" s="2" t="s">
        <v>172</v>
      </c>
      <c r="D205" s="2"/>
      <c r="E205" s="2"/>
      <c r="F205" s="2"/>
      <c r="G205" s="3">
        <f>G206+G209</f>
        <v>250.8</v>
      </c>
    </row>
    <row r="206" spans="1:7" s="53" customFormat="1" ht="108.75" customHeight="1" hidden="1">
      <c r="A206" s="51"/>
      <c r="B206" s="41" t="s">
        <v>143</v>
      </c>
      <c r="C206" s="2" t="s">
        <v>174</v>
      </c>
      <c r="D206" s="2"/>
      <c r="E206" s="2"/>
      <c r="F206" s="2"/>
      <c r="G206" s="3">
        <f>G207</f>
        <v>0</v>
      </c>
    </row>
    <row r="207" spans="1:7" s="53" customFormat="1" ht="35.25" customHeight="1" hidden="1">
      <c r="A207" s="51"/>
      <c r="B207" s="11" t="s">
        <v>276</v>
      </c>
      <c r="C207" s="2" t="s">
        <v>174</v>
      </c>
      <c r="D207" s="2" t="s">
        <v>277</v>
      </c>
      <c r="E207" s="2"/>
      <c r="F207" s="2"/>
      <c r="G207" s="3">
        <f>SUM(G208)</f>
        <v>0</v>
      </c>
    </row>
    <row r="208" spans="1:7" s="53" customFormat="1" ht="19.5" customHeight="1" hidden="1">
      <c r="A208" s="51"/>
      <c r="B208" s="11" t="s">
        <v>256</v>
      </c>
      <c r="C208" s="2" t="s">
        <v>174</v>
      </c>
      <c r="D208" s="2" t="s">
        <v>277</v>
      </c>
      <c r="E208" s="2" t="s">
        <v>223</v>
      </c>
      <c r="F208" s="2" t="s">
        <v>227</v>
      </c>
      <c r="G208" s="3"/>
    </row>
    <row r="209" spans="1:7" s="53" customFormat="1" ht="91.5" customHeight="1">
      <c r="A209" s="51"/>
      <c r="B209" s="12" t="s">
        <v>144</v>
      </c>
      <c r="C209" s="2" t="s">
        <v>173</v>
      </c>
      <c r="D209" s="2"/>
      <c r="E209" s="2"/>
      <c r="F209" s="2"/>
      <c r="G209" s="3">
        <f>SUM(G210)</f>
        <v>250.8</v>
      </c>
    </row>
    <row r="210" spans="1:7" s="53" customFormat="1" ht="32.25" customHeight="1">
      <c r="A210" s="51"/>
      <c r="B210" s="11" t="s">
        <v>276</v>
      </c>
      <c r="C210" s="2" t="s">
        <v>173</v>
      </c>
      <c r="D210" s="2" t="s">
        <v>277</v>
      </c>
      <c r="E210" s="2"/>
      <c r="F210" s="2"/>
      <c r="G210" s="3">
        <f>SUM(G211)</f>
        <v>250.8</v>
      </c>
    </row>
    <row r="211" spans="1:7" s="53" customFormat="1" ht="22.5" customHeight="1">
      <c r="A211" s="51"/>
      <c r="B211" s="11" t="s">
        <v>256</v>
      </c>
      <c r="C211" s="2" t="s">
        <v>173</v>
      </c>
      <c r="D211" s="2" t="s">
        <v>277</v>
      </c>
      <c r="E211" s="2" t="s">
        <v>223</v>
      </c>
      <c r="F211" s="2" t="s">
        <v>227</v>
      </c>
      <c r="G211" s="3">
        <v>250.8</v>
      </c>
    </row>
    <row r="212" spans="1:7" s="114" customFormat="1" ht="90.75" customHeight="1">
      <c r="A212" s="111"/>
      <c r="B212" s="22" t="s">
        <v>6</v>
      </c>
      <c r="C212" s="23" t="s">
        <v>66</v>
      </c>
      <c r="D212" s="23"/>
      <c r="E212" s="23"/>
      <c r="F212" s="23"/>
      <c r="G212" s="17">
        <f>SUM(G213+G216)</f>
        <v>15711.5</v>
      </c>
    </row>
    <row r="213" spans="1:8" s="53" customFormat="1" ht="87.75" customHeight="1">
      <c r="A213" s="51"/>
      <c r="B213" s="73" t="s">
        <v>357</v>
      </c>
      <c r="C213" s="2" t="s">
        <v>67</v>
      </c>
      <c r="D213" s="2"/>
      <c r="E213" s="2"/>
      <c r="F213" s="2"/>
      <c r="G213" s="3">
        <f>SUM(G214)</f>
        <v>15711.5</v>
      </c>
      <c r="H213" s="52"/>
    </row>
    <row r="214" spans="1:8" s="53" customFormat="1" ht="18" customHeight="1">
      <c r="A214" s="51"/>
      <c r="B214" s="11" t="s">
        <v>205</v>
      </c>
      <c r="C214" s="2" t="s">
        <v>67</v>
      </c>
      <c r="D214" s="2" t="s">
        <v>287</v>
      </c>
      <c r="E214" s="2"/>
      <c r="F214" s="2"/>
      <c r="G214" s="3">
        <f>SUM(G215)</f>
        <v>15711.5</v>
      </c>
      <c r="H214" s="52"/>
    </row>
    <row r="215" spans="1:8" s="53" customFormat="1" ht="18" customHeight="1">
      <c r="A215" s="51"/>
      <c r="B215" s="11" t="s">
        <v>256</v>
      </c>
      <c r="C215" s="2" t="s">
        <v>67</v>
      </c>
      <c r="D215" s="2" t="s">
        <v>287</v>
      </c>
      <c r="E215" s="2" t="s">
        <v>223</v>
      </c>
      <c r="F215" s="2" t="s">
        <v>227</v>
      </c>
      <c r="G215" s="147">
        <v>15711.5</v>
      </c>
      <c r="H215" s="52"/>
    </row>
    <row r="216" spans="1:8" s="53" customFormat="1" ht="97.5" customHeight="1" hidden="1">
      <c r="A216" s="51"/>
      <c r="B216" s="73" t="s">
        <v>357</v>
      </c>
      <c r="C216" s="2" t="s">
        <v>68</v>
      </c>
      <c r="D216" s="2"/>
      <c r="E216" s="2"/>
      <c r="F216" s="2"/>
      <c r="G216" s="3">
        <f>SUM(G217)</f>
        <v>0</v>
      </c>
      <c r="H216" s="52"/>
    </row>
    <row r="217" spans="1:8" s="53" customFormat="1" ht="24" customHeight="1" hidden="1">
      <c r="A217" s="51"/>
      <c r="B217" s="11" t="s">
        <v>205</v>
      </c>
      <c r="C217" s="2" t="s">
        <v>68</v>
      </c>
      <c r="D217" s="2" t="s">
        <v>287</v>
      </c>
      <c r="E217" s="2"/>
      <c r="F217" s="2"/>
      <c r="G217" s="3">
        <f>SUM(G218)</f>
        <v>0</v>
      </c>
      <c r="H217" s="52"/>
    </row>
    <row r="218" spans="1:8" s="53" customFormat="1" ht="24" customHeight="1" hidden="1">
      <c r="A218" s="51"/>
      <c r="B218" s="11" t="s">
        <v>256</v>
      </c>
      <c r="C218" s="2" t="s">
        <v>68</v>
      </c>
      <c r="D218" s="2" t="s">
        <v>287</v>
      </c>
      <c r="E218" s="2" t="s">
        <v>223</v>
      </c>
      <c r="F218" s="2" t="s">
        <v>227</v>
      </c>
      <c r="G218" s="3"/>
      <c r="H218" s="52"/>
    </row>
    <row r="219" spans="1:7" s="53" customFormat="1" ht="40.5" customHeight="1">
      <c r="A219" s="51"/>
      <c r="B219" s="39" t="s">
        <v>326</v>
      </c>
      <c r="C219" s="6" t="s">
        <v>69</v>
      </c>
      <c r="D219" s="6"/>
      <c r="E219" s="6"/>
      <c r="F219" s="6"/>
      <c r="G219" s="5">
        <f>SUM(G220+G224+G228+G232+G241+G247+G251+G255+G259)</f>
        <v>20415</v>
      </c>
    </row>
    <row r="220" spans="1:7" s="114" customFormat="1" ht="59.25" customHeight="1">
      <c r="A220" s="111"/>
      <c r="B220" s="15" t="s">
        <v>328</v>
      </c>
      <c r="C220" s="23" t="s">
        <v>70</v>
      </c>
      <c r="D220" s="23"/>
      <c r="E220" s="23"/>
      <c r="F220" s="23"/>
      <c r="G220" s="17">
        <f>SUM(G221)</f>
        <v>1600</v>
      </c>
    </row>
    <row r="221" spans="1:7" s="53" customFormat="1" ht="60" customHeight="1">
      <c r="A221" s="51"/>
      <c r="B221" s="12" t="s">
        <v>365</v>
      </c>
      <c r="C221" s="2" t="s">
        <v>71</v>
      </c>
      <c r="D221" s="2"/>
      <c r="E221" s="2"/>
      <c r="F221" s="2"/>
      <c r="G221" s="3">
        <f>SUM(G222)</f>
        <v>1600</v>
      </c>
    </row>
    <row r="222" spans="1:7" s="53" customFormat="1" ht="29.25" customHeight="1">
      <c r="A222" s="51"/>
      <c r="B222" s="11" t="s">
        <v>276</v>
      </c>
      <c r="C222" s="2" t="s">
        <v>71</v>
      </c>
      <c r="D222" s="2" t="s">
        <v>277</v>
      </c>
      <c r="E222" s="2"/>
      <c r="F222" s="2"/>
      <c r="G222" s="3">
        <f>SUM(G223)</f>
        <v>1600</v>
      </c>
    </row>
    <row r="223" spans="1:7" s="53" customFormat="1" ht="18.75" customHeight="1">
      <c r="A223" s="51"/>
      <c r="B223" s="11" t="s">
        <v>306</v>
      </c>
      <c r="C223" s="2" t="s">
        <v>71</v>
      </c>
      <c r="D223" s="2" t="s">
        <v>277</v>
      </c>
      <c r="E223" s="2" t="s">
        <v>231</v>
      </c>
      <c r="F223" s="2" t="s">
        <v>222</v>
      </c>
      <c r="G223" s="3">
        <v>1600</v>
      </c>
    </row>
    <row r="224" spans="1:7" s="114" customFormat="1" ht="63.75" customHeight="1">
      <c r="A224" s="111"/>
      <c r="B224" s="15" t="s">
        <v>327</v>
      </c>
      <c r="C224" s="23" t="s">
        <v>72</v>
      </c>
      <c r="D224" s="23"/>
      <c r="E224" s="23"/>
      <c r="F224" s="23"/>
      <c r="G224" s="17">
        <f>SUM(G225)</f>
        <v>8300</v>
      </c>
    </row>
    <row r="225" spans="1:7" s="53" customFormat="1" ht="33" customHeight="1">
      <c r="A225" s="51"/>
      <c r="B225" s="11" t="s">
        <v>364</v>
      </c>
      <c r="C225" s="2" t="s">
        <v>73</v>
      </c>
      <c r="D225" s="2"/>
      <c r="E225" s="2"/>
      <c r="F225" s="2"/>
      <c r="G225" s="3">
        <f>SUM(G226)</f>
        <v>8300</v>
      </c>
    </row>
    <row r="226" spans="1:7" s="53" customFormat="1" ht="33.75" customHeight="1">
      <c r="A226" s="51"/>
      <c r="B226" s="11" t="s">
        <v>276</v>
      </c>
      <c r="C226" s="2" t="s">
        <v>73</v>
      </c>
      <c r="D226" s="2" t="s">
        <v>277</v>
      </c>
      <c r="E226" s="2"/>
      <c r="F226" s="2"/>
      <c r="G226" s="3">
        <f>SUM(G227)</f>
        <v>8300</v>
      </c>
    </row>
    <row r="227" spans="1:7" s="53" customFormat="1" ht="19.5" customHeight="1">
      <c r="A227" s="51"/>
      <c r="B227" s="11" t="s">
        <v>306</v>
      </c>
      <c r="C227" s="2" t="s">
        <v>73</v>
      </c>
      <c r="D227" s="2" t="s">
        <v>277</v>
      </c>
      <c r="E227" s="2" t="s">
        <v>231</v>
      </c>
      <c r="F227" s="2" t="s">
        <v>222</v>
      </c>
      <c r="G227" s="3">
        <v>8300</v>
      </c>
    </row>
    <row r="228" spans="1:7" s="114" customFormat="1" ht="50.25" customHeight="1">
      <c r="A228" s="111"/>
      <c r="B228" s="15" t="s">
        <v>329</v>
      </c>
      <c r="C228" s="23" t="s">
        <v>74</v>
      </c>
      <c r="D228" s="23"/>
      <c r="E228" s="23"/>
      <c r="F228" s="23"/>
      <c r="G228" s="17">
        <f>SUM(G229)</f>
        <v>1056</v>
      </c>
    </row>
    <row r="229" spans="1:7" s="53" customFormat="1" ht="41.25" customHeight="1">
      <c r="A229" s="51"/>
      <c r="B229" s="12" t="s">
        <v>363</v>
      </c>
      <c r="C229" s="2" t="s">
        <v>75</v>
      </c>
      <c r="D229" s="2"/>
      <c r="E229" s="2"/>
      <c r="F229" s="2"/>
      <c r="G229" s="3">
        <f>SUM(G230)</f>
        <v>1056</v>
      </c>
    </row>
    <row r="230" spans="1:7" s="53" customFormat="1" ht="33.75" customHeight="1">
      <c r="A230" s="51"/>
      <c r="B230" s="11" t="s">
        <v>276</v>
      </c>
      <c r="C230" s="2" t="s">
        <v>75</v>
      </c>
      <c r="D230" s="2" t="s">
        <v>277</v>
      </c>
      <c r="E230" s="2"/>
      <c r="F230" s="2"/>
      <c r="G230" s="3">
        <f>SUM(G231)</f>
        <v>1056</v>
      </c>
    </row>
    <row r="231" spans="1:7" s="53" customFormat="1" ht="18.75" customHeight="1">
      <c r="A231" s="51"/>
      <c r="B231" s="11" t="s">
        <v>306</v>
      </c>
      <c r="C231" s="2" t="s">
        <v>75</v>
      </c>
      <c r="D231" s="2" t="s">
        <v>277</v>
      </c>
      <c r="E231" s="2" t="s">
        <v>231</v>
      </c>
      <c r="F231" s="2" t="s">
        <v>222</v>
      </c>
      <c r="G231" s="3">
        <v>1056</v>
      </c>
    </row>
    <row r="232" spans="1:7" s="114" customFormat="1" ht="66" customHeight="1">
      <c r="A232" s="111"/>
      <c r="B232" s="15" t="s">
        <v>330</v>
      </c>
      <c r="C232" s="23" t="s">
        <v>76</v>
      </c>
      <c r="D232" s="23"/>
      <c r="E232" s="23"/>
      <c r="F232" s="23"/>
      <c r="G232" s="17">
        <f>SUM(G233+G238)</f>
        <v>4760</v>
      </c>
    </row>
    <row r="233" spans="1:7" s="53" customFormat="1" ht="42" customHeight="1">
      <c r="A233" s="51"/>
      <c r="B233" s="11" t="s">
        <v>362</v>
      </c>
      <c r="C233" s="2" t="s">
        <v>77</v>
      </c>
      <c r="D233" s="2"/>
      <c r="E233" s="2"/>
      <c r="F233" s="2"/>
      <c r="G233" s="3">
        <f>SUM(G234+G236)</f>
        <v>4760</v>
      </c>
    </row>
    <row r="234" spans="1:7" s="53" customFormat="1" ht="33.75" customHeight="1">
      <c r="A234" s="51"/>
      <c r="B234" s="11" t="s">
        <v>276</v>
      </c>
      <c r="C234" s="2" t="s">
        <v>77</v>
      </c>
      <c r="D234" s="2" t="s">
        <v>277</v>
      </c>
      <c r="E234" s="2"/>
      <c r="F234" s="2"/>
      <c r="G234" s="3">
        <f>SUM(G235)</f>
        <v>4757.9</v>
      </c>
    </row>
    <row r="235" spans="1:7" s="53" customFormat="1" ht="18.75" customHeight="1">
      <c r="A235" s="51"/>
      <c r="B235" s="11" t="s">
        <v>306</v>
      </c>
      <c r="C235" s="2" t="s">
        <v>77</v>
      </c>
      <c r="D235" s="2" t="s">
        <v>277</v>
      </c>
      <c r="E235" s="2" t="s">
        <v>231</v>
      </c>
      <c r="F235" s="2" t="s">
        <v>222</v>
      </c>
      <c r="G235" s="3">
        <v>4757.9</v>
      </c>
    </row>
    <row r="236" spans="1:7" s="53" customFormat="1" ht="16.5" customHeight="1">
      <c r="A236" s="51"/>
      <c r="B236" s="12" t="s">
        <v>278</v>
      </c>
      <c r="C236" s="2" t="s">
        <v>77</v>
      </c>
      <c r="D236" s="2" t="s">
        <v>279</v>
      </c>
      <c r="E236" s="2"/>
      <c r="F236" s="2"/>
      <c r="G236" s="3">
        <f>SUM(G237)</f>
        <v>2.1</v>
      </c>
    </row>
    <row r="237" spans="1:7" s="53" customFormat="1" ht="20.25" customHeight="1">
      <c r="A237" s="51"/>
      <c r="B237" s="11" t="s">
        <v>306</v>
      </c>
      <c r="C237" s="2" t="s">
        <v>77</v>
      </c>
      <c r="D237" s="2" t="s">
        <v>279</v>
      </c>
      <c r="E237" s="2" t="s">
        <v>231</v>
      </c>
      <c r="F237" s="2" t="s">
        <v>222</v>
      </c>
      <c r="G237" s="3">
        <v>2.1</v>
      </c>
    </row>
    <row r="238" spans="1:7" s="53" customFormat="1" ht="60" customHeight="1" hidden="1">
      <c r="A238" s="51"/>
      <c r="B238" s="11" t="s">
        <v>125</v>
      </c>
      <c r="C238" s="2" t="s">
        <v>124</v>
      </c>
      <c r="D238" s="2"/>
      <c r="E238" s="2"/>
      <c r="F238" s="2"/>
      <c r="G238" s="3">
        <f>SUM(G239)</f>
        <v>0</v>
      </c>
    </row>
    <row r="239" spans="1:7" s="53" customFormat="1" ht="41.25" customHeight="1" hidden="1">
      <c r="A239" s="51"/>
      <c r="B239" s="11" t="s">
        <v>276</v>
      </c>
      <c r="C239" s="2" t="s">
        <v>124</v>
      </c>
      <c r="D239" s="2" t="s">
        <v>277</v>
      </c>
      <c r="E239" s="2"/>
      <c r="F239" s="2"/>
      <c r="G239" s="3">
        <f>SUM(G240)</f>
        <v>0</v>
      </c>
    </row>
    <row r="240" spans="1:7" s="53" customFormat="1" ht="23.25" customHeight="1" hidden="1">
      <c r="A240" s="51"/>
      <c r="B240" s="11" t="s">
        <v>306</v>
      </c>
      <c r="C240" s="2" t="s">
        <v>124</v>
      </c>
      <c r="D240" s="2" t="s">
        <v>277</v>
      </c>
      <c r="E240" s="2" t="s">
        <v>231</v>
      </c>
      <c r="F240" s="2" t="s">
        <v>222</v>
      </c>
      <c r="G240" s="3">
        <v>0</v>
      </c>
    </row>
    <row r="241" spans="1:7" s="114" customFormat="1" ht="60" customHeight="1">
      <c r="A241" s="111"/>
      <c r="B241" s="15" t="s">
        <v>331</v>
      </c>
      <c r="C241" s="23" t="s">
        <v>78</v>
      </c>
      <c r="D241" s="23"/>
      <c r="E241" s="23"/>
      <c r="F241" s="23"/>
      <c r="G241" s="17">
        <f>SUM(G242)</f>
        <v>3799</v>
      </c>
    </row>
    <row r="242" spans="1:7" s="53" customFormat="1" ht="57" customHeight="1">
      <c r="A242" s="51"/>
      <c r="B242" s="12" t="s">
        <v>361</v>
      </c>
      <c r="C242" s="2" t="s">
        <v>79</v>
      </c>
      <c r="D242" s="2"/>
      <c r="E242" s="2"/>
      <c r="F242" s="2"/>
      <c r="G242" s="3">
        <f>SUM(G243+G245)</f>
        <v>3799</v>
      </c>
    </row>
    <row r="243" spans="1:7" s="53" customFormat="1" ht="31.5" customHeight="1">
      <c r="A243" s="51"/>
      <c r="B243" s="11" t="s">
        <v>276</v>
      </c>
      <c r="C243" s="2" t="s">
        <v>79</v>
      </c>
      <c r="D243" s="2" t="s">
        <v>277</v>
      </c>
      <c r="E243" s="2"/>
      <c r="F243" s="2"/>
      <c r="G243" s="3">
        <f>SUM(G244)</f>
        <v>3797</v>
      </c>
    </row>
    <row r="244" spans="1:7" s="53" customFormat="1" ht="18" customHeight="1">
      <c r="A244" s="51"/>
      <c r="B244" s="11" t="s">
        <v>306</v>
      </c>
      <c r="C244" s="2" t="s">
        <v>79</v>
      </c>
      <c r="D244" s="2" t="s">
        <v>277</v>
      </c>
      <c r="E244" s="2" t="s">
        <v>231</v>
      </c>
      <c r="F244" s="2" t="s">
        <v>222</v>
      </c>
      <c r="G244" s="3">
        <v>3797</v>
      </c>
    </row>
    <row r="245" spans="1:7" s="53" customFormat="1" ht="18" customHeight="1">
      <c r="A245" s="51"/>
      <c r="B245" s="12" t="s">
        <v>278</v>
      </c>
      <c r="C245" s="2" t="s">
        <v>79</v>
      </c>
      <c r="D245" s="2" t="s">
        <v>279</v>
      </c>
      <c r="E245" s="2"/>
      <c r="F245" s="2"/>
      <c r="G245" s="3">
        <f>SUM(G246)</f>
        <v>2</v>
      </c>
    </row>
    <row r="246" spans="1:7" s="53" customFormat="1" ht="18" customHeight="1">
      <c r="A246" s="51"/>
      <c r="B246" s="11" t="s">
        <v>306</v>
      </c>
      <c r="C246" s="2" t="s">
        <v>79</v>
      </c>
      <c r="D246" s="2" t="s">
        <v>279</v>
      </c>
      <c r="E246" s="2" t="s">
        <v>231</v>
      </c>
      <c r="F246" s="2" t="s">
        <v>222</v>
      </c>
      <c r="G246" s="3">
        <v>2</v>
      </c>
    </row>
    <row r="247" spans="1:7" s="114" customFormat="1" ht="61.5" customHeight="1">
      <c r="A247" s="111"/>
      <c r="B247" s="15" t="s">
        <v>332</v>
      </c>
      <c r="C247" s="23" t="s">
        <v>80</v>
      </c>
      <c r="D247" s="23"/>
      <c r="E247" s="23"/>
      <c r="F247" s="23"/>
      <c r="G247" s="17">
        <f>SUM(G248)</f>
        <v>300</v>
      </c>
    </row>
    <row r="248" spans="1:7" s="53" customFormat="1" ht="71.25" customHeight="1">
      <c r="A248" s="51"/>
      <c r="B248" s="12" t="s">
        <v>360</v>
      </c>
      <c r="C248" s="2" t="s">
        <v>81</v>
      </c>
      <c r="D248" s="2"/>
      <c r="E248" s="2"/>
      <c r="F248" s="2"/>
      <c r="G248" s="3">
        <f>SUM(G249)</f>
        <v>300</v>
      </c>
    </row>
    <row r="249" spans="1:7" s="53" customFormat="1" ht="35.25" customHeight="1">
      <c r="A249" s="51"/>
      <c r="B249" s="11" t="s">
        <v>276</v>
      </c>
      <c r="C249" s="2" t="s">
        <v>81</v>
      </c>
      <c r="D249" s="2" t="s">
        <v>277</v>
      </c>
      <c r="E249" s="2"/>
      <c r="F249" s="2"/>
      <c r="G249" s="3">
        <f>SUM(G250)</f>
        <v>300</v>
      </c>
    </row>
    <row r="250" spans="1:7" s="53" customFormat="1" ht="17.25" customHeight="1">
      <c r="A250" s="51"/>
      <c r="B250" s="11" t="s">
        <v>306</v>
      </c>
      <c r="C250" s="2" t="s">
        <v>81</v>
      </c>
      <c r="D250" s="2" t="s">
        <v>277</v>
      </c>
      <c r="E250" s="2" t="s">
        <v>231</v>
      </c>
      <c r="F250" s="2" t="s">
        <v>222</v>
      </c>
      <c r="G250" s="3">
        <v>300</v>
      </c>
    </row>
    <row r="251" spans="1:7" s="114" customFormat="1" ht="60.75" customHeight="1">
      <c r="A251" s="111"/>
      <c r="B251" s="15" t="s">
        <v>333</v>
      </c>
      <c r="C251" s="23" t="s">
        <v>82</v>
      </c>
      <c r="D251" s="16"/>
      <c r="E251" s="23"/>
      <c r="F251" s="23"/>
      <c r="G251" s="17">
        <f>SUM(G252)</f>
        <v>100</v>
      </c>
    </row>
    <row r="252" spans="1:7" s="53" customFormat="1" ht="44.25" customHeight="1">
      <c r="A252" s="51"/>
      <c r="B252" s="12" t="s">
        <v>359</v>
      </c>
      <c r="C252" s="2" t="s">
        <v>83</v>
      </c>
      <c r="D252" s="2"/>
      <c r="E252" s="2"/>
      <c r="F252" s="2"/>
      <c r="G252" s="3">
        <f>SUM(G253)</f>
        <v>100</v>
      </c>
    </row>
    <row r="253" spans="1:7" s="53" customFormat="1" ht="35.25" customHeight="1">
      <c r="A253" s="51"/>
      <c r="B253" s="11" t="s">
        <v>276</v>
      </c>
      <c r="C253" s="2" t="s">
        <v>83</v>
      </c>
      <c r="D253" s="2" t="s">
        <v>277</v>
      </c>
      <c r="E253" s="2"/>
      <c r="F253" s="2"/>
      <c r="G253" s="3">
        <f>SUM(G254)</f>
        <v>100</v>
      </c>
    </row>
    <row r="254" spans="1:7" s="53" customFormat="1" ht="20.25" customHeight="1">
      <c r="A254" s="51"/>
      <c r="B254" s="11" t="s">
        <v>306</v>
      </c>
      <c r="C254" s="2" t="s">
        <v>83</v>
      </c>
      <c r="D254" s="2" t="s">
        <v>277</v>
      </c>
      <c r="E254" s="2" t="s">
        <v>231</v>
      </c>
      <c r="F254" s="2" t="s">
        <v>222</v>
      </c>
      <c r="G254" s="3">
        <v>100</v>
      </c>
    </row>
    <row r="255" spans="1:7" s="114" customFormat="1" ht="59.25" customHeight="1">
      <c r="A255" s="111"/>
      <c r="B255" s="15" t="s">
        <v>334</v>
      </c>
      <c r="C255" s="23" t="s">
        <v>84</v>
      </c>
      <c r="D255" s="23"/>
      <c r="E255" s="23"/>
      <c r="F255" s="23"/>
      <c r="G255" s="17">
        <f>SUM(G256)</f>
        <v>450</v>
      </c>
    </row>
    <row r="256" spans="1:7" s="53" customFormat="1" ht="45.75" customHeight="1">
      <c r="A256" s="51"/>
      <c r="B256" s="12" t="s">
        <v>358</v>
      </c>
      <c r="C256" s="2" t="s">
        <v>85</v>
      </c>
      <c r="D256" s="2"/>
      <c r="E256" s="2"/>
      <c r="F256" s="2"/>
      <c r="G256" s="3">
        <f>SUM(G257)</f>
        <v>450</v>
      </c>
    </row>
    <row r="257" spans="1:7" s="53" customFormat="1" ht="34.5" customHeight="1">
      <c r="A257" s="51"/>
      <c r="B257" s="11" t="s">
        <v>276</v>
      </c>
      <c r="C257" s="2" t="s">
        <v>85</v>
      </c>
      <c r="D257" s="2" t="s">
        <v>277</v>
      </c>
      <c r="E257" s="2"/>
      <c r="F257" s="2"/>
      <c r="G257" s="3">
        <f>SUM(G258)</f>
        <v>450</v>
      </c>
    </row>
    <row r="258" spans="1:7" s="53" customFormat="1" ht="18" customHeight="1">
      <c r="A258" s="51"/>
      <c r="B258" s="11" t="s">
        <v>306</v>
      </c>
      <c r="C258" s="2" t="s">
        <v>85</v>
      </c>
      <c r="D258" s="2" t="s">
        <v>277</v>
      </c>
      <c r="E258" s="2" t="s">
        <v>231</v>
      </c>
      <c r="F258" s="2" t="s">
        <v>222</v>
      </c>
      <c r="G258" s="3">
        <v>450</v>
      </c>
    </row>
    <row r="259" spans="1:7" s="114" customFormat="1" ht="63" customHeight="1">
      <c r="A259" s="111"/>
      <c r="B259" s="15" t="s">
        <v>335</v>
      </c>
      <c r="C259" s="23" t="s">
        <v>86</v>
      </c>
      <c r="D259" s="23"/>
      <c r="E259" s="23"/>
      <c r="F259" s="23"/>
      <c r="G259" s="17">
        <f>SUM(G260)</f>
        <v>50</v>
      </c>
    </row>
    <row r="260" spans="1:7" s="53" customFormat="1" ht="51.75" customHeight="1">
      <c r="A260" s="51"/>
      <c r="B260" s="12" t="s">
        <v>366</v>
      </c>
      <c r="C260" s="2" t="s">
        <v>87</v>
      </c>
      <c r="D260" s="2"/>
      <c r="E260" s="2"/>
      <c r="F260" s="2"/>
      <c r="G260" s="3">
        <f>SUM(G261)</f>
        <v>50</v>
      </c>
    </row>
    <row r="261" spans="1:7" s="53" customFormat="1" ht="34.5" customHeight="1">
      <c r="A261" s="51"/>
      <c r="B261" s="11" t="s">
        <v>276</v>
      </c>
      <c r="C261" s="2" t="s">
        <v>87</v>
      </c>
      <c r="D261" s="2" t="s">
        <v>277</v>
      </c>
      <c r="E261" s="2"/>
      <c r="F261" s="2"/>
      <c r="G261" s="3">
        <f>SUM(G262)</f>
        <v>50</v>
      </c>
    </row>
    <row r="262" spans="1:7" s="53" customFormat="1" ht="20.25" customHeight="1">
      <c r="A262" s="51"/>
      <c r="B262" s="11" t="s">
        <v>306</v>
      </c>
      <c r="C262" s="2" t="s">
        <v>87</v>
      </c>
      <c r="D262" s="2" t="s">
        <v>277</v>
      </c>
      <c r="E262" s="2" t="s">
        <v>231</v>
      </c>
      <c r="F262" s="2" t="s">
        <v>222</v>
      </c>
      <c r="G262" s="3">
        <v>50</v>
      </c>
    </row>
    <row r="263" spans="1:7" s="53" customFormat="1" ht="63" customHeight="1">
      <c r="A263" s="51"/>
      <c r="B263" s="13" t="s">
        <v>286</v>
      </c>
      <c r="C263" s="6" t="s">
        <v>88</v>
      </c>
      <c r="D263" s="6"/>
      <c r="E263" s="6" t="s">
        <v>231</v>
      </c>
      <c r="F263" s="6" t="s">
        <v>225</v>
      </c>
      <c r="G263" s="5">
        <f>SUM(G264)</f>
        <v>3690</v>
      </c>
    </row>
    <row r="264" spans="1:7" s="114" customFormat="1" ht="78" customHeight="1">
      <c r="A264" s="111"/>
      <c r="B264" s="42" t="s">
        <v>343</v>
      </c>
      <c r="C264" s="23" t="s">
        <v>89</v>
      </c>
      <c r="D264" s="23"/>
      <c r="E264" s="23"/>
      <c r="F264" s="23"/>
      <c r="G264" s="17">
        <f>SUM(G265+G268)</f>
        <v>3690</v>
      </c>
    </row>
    <row r="265" spans="1:7" s="53" customFormat="1" ht="93" customHeight="1">
      <c r="A265" s="51"/>
      <c r="B265" s="73" t="s">
        <v>367</v>
      </c>
      <c r="C265" s="2" t="s">
        <v>90</v>
      </c>
      <c r="D265" s="2"/>
      <c r="E265" s="2"/>
      <c r="F265" s="2"/>
      <c r="G265" s="3">
        <f>SUM(G266)</f>
        <v>3490</v>
      </c>
    </row>
    <row r="266" spans="1:7" s="53" customFormat="1" ht="21.75" customHeight="1">
      <c r="A266" s="51"/>
      <c r="B266" s="11" t="s">
        <v>205</v>
      </c>
      <c r="C266" s="2" t="s">
        <v>90</v>
      </c>
      <c r="D266" s="2" t="s">
        <v>287</v>
      </c>
      <c r="E266" s="2"/>
      <c r="F266" s="2"/>
      <c r="G266" s="3">
        <f>SUM(G267)</f>
        <v>3490</v>
      </c>
    </row>
    <row r="267" spans="1:7" s="53" customFormat="1" ht="21.75" customHeight="1">
      <c r="A267" s="51"/>
      <c r="B267" s="11" t="s">
        <v>199</v>
      </c>
      <c r="C267" s="2" t="s">
        <v>90</v>
      </c>
      <c r="D267" s="2" t="s">
        <v>287</v>
      </c>
      <c r="E267" s="2" t="s">
        <v>231</v>
      </c>
      <c r="F267" s="2" t="s">
        <v>225</v>
      </c>
      <c r="G267" s="3">
        <v>3490</v>
      </c>
    </row>
    <row r="268" spans="1:7" s="53" customFormat="1" ht="58.5" customHeight="1">
      <c r="A268" s="51"/>
      <c r="B268" s="12" t="s">
        <v>336</v>
      </c>
      <c r="C268" s="2" t="s">
        <v>91</v>
      </c>
      <c r="D268" s="2"/>
      <c r="E268" s="2"/>
      <c r="F268" s="2"/>
      <c r="G268" s="3">
        <f>SUM(G269)</f>
        <v>200</v>
      </c>
    </row>
    <row r="269" spans="1:7" s="53" customFormat="1" ht="32.25" customHeight="1">
      <c r="A269" s="51"/>
      <c r="B269" s="11" t="s">
        <v>276</v>
      </c>
      <c r="C269" s="2" t="s">
        <v>91</v>
      </c>
      <c r="D269" s="2" t="s">
        <v>277</v>
      </c>
      <c r="E269" s="2"/>
      <c r="F269" s="2"/>
      <c r="G269" s="3">
        <f>SUM(G270)</f>
        <v>200</v>
      </c>
    </row>
    <row r="270" spans="1:7" s="53" customFormat="1" ht="15" customHeight="1">
      <c r="A270" s="51"/>
      <c r="B270" s="11" t="s">
        <v>199</v>
      </c>
      <c r="C270" s="2" t="s">
        <v>91</v>
      </c>
      <c r="D270" s="2" t="s">
        <v>277</v>
      </c>
      <c r="E270" s="2" t="s">
        <v>231</v>
      </c>
      <c r="F270" s="2" t="s">
        <v>225</v>
      </c>
      <c r="G270" s="3">
        <v>200</v>
      </c>
    </row>
    <row r="271" spans="1:7" s="53" customFormat="1" ht="57" customHeight="1">
      <c r="A271" s="51"/>
      <c r="B271" s="43" t="s">
        <v>372</v>
      </c>
      <c r="C271" s="2" t="s">
        <v>92</v>
      </c>
      <c r="D271" s="2"/>
      <c r="E271" s="2"/>
      <c r="F271" s="2"/>
      <c r="G271" s="3">
        <f>SUM(G272)</f>
        <v>915</v>
      </c>
    </row>
    <row r="272" spans="1:7" s="53" customFormat="1" ht="87" customHeight="1">
      <c r="A272" s="51"/>
      <c r="B272" s="22" t="s">
        <v>376</v>
      </c>
      <c r="C272" s="2" t="s">
        <v>93</v>
      </c>
      <c r="D272" s="2"/>
      <c r="E272" s="2"/>
      <c r="F272" s="2"/>
      <c r="G272" s="3">
        <f>SUM(G273)</f>
        <v>915</v>
      </c>
    </row>
    <row r="273" spans="1:7" s="53" customFormat="1" ht="43.5" customHeight="1">
      <c r="A273" s="51"/>
      <c r="B273" s="11" t="s">
        <v>373</v>
      </c>
      <c r="C273" s="2" t="s">
        <v>94</v>
      </c>
      <c r="D273" s="2"/>
      <c r="E273" s="2"/>
      <c r="F273" s="2"/>
      <c r="G273" s="3">
        <f>SUM(G274)</f>
        <v>915</v>
      </c>
    </row>
    <row r="274" spans="1:7" s="53" customFormat="1" ht="31.5" customHeight="1">
      <c r="A274" s="51"/>
      <c r="B274" s="11" t="s">
        <v>276</v>
      </c>
      <c r="C274" s="2" t="s">
        <v>94</v>
      </c>
      <c r="D274" s="2" t="s">
        <v>277</v>
      </c>
      <c r="E274" s="2"/>
      <c r="F274" s="2"/>
      <c r="G274" s="3">
        <f>SUM(G275)</f>
        <v>915</v>
      </c>
    </row>
    <row r="275" spans="1:7" ht="21" customHeight="1">
      <c r="A275" s="113"/>
      <c r="B275" s="11" t="s">
        <v>237</v>
      </c>
      <c r="C275" s="2" t="s">
        <v>94</v>
      </c>
      <c r="D275" s="2" t="s">
        <v>277</v>
      </c>
      <c r="E275" s="2" t="s">
        <v>220</v>
      </c>
      <c r="F275" s="2" t="s">
        <v>223</v>
      </c>
      <c r="G275" s="3">
        <v>915</v>
      </c>
    </row>
    <row r="276" spans="1:7" s="110" customFormat="1" ht="33" customHeight="1">
      <c r="A276" s="51"/>
      <c r="B276" s="43" t="s">
        <v>272</v>
      </c>
      <c r="C276" s="6" t="s">
        <v>95</v>
      </c>
      <c r="D276" s="6"/>
      <c r="E276" s="6"/>
      <c r="F276" s="6"/>
      <c r="G276" s="5">
        <f>SUM(G277)</f>
        <v>25814.999999999996</v>
      </c>
    </row>
    <row r="277" spans="1:7" s="110" customFormat="1" ht="46.5" customHeight="1">
      <c r="A277" s="117"/>
      <c r="B277" s="11" t="s">
        <v>284</v>
      </c>
      <c r="C277" s="2" t="s">
        <v>96</v>
      </c>
      <c r="D277" s="2"/>
      <c r="E277" s="2"/>
      <c r="F277" s="2"/>
      <c r="G277" s="3">
        <f>G278+G281+G291+G294+G297+G299+G312+G315+G322+G327</f>
        <v>25814.999999999996</v>
      </c>
    </row>
    <row r="278" spans="1:7" s="53" customFormat="1" ht="35.25" customHeight="1">
      <c r="A278" s="51"/>
      <c r="B278" s="11" t="s">
        <v>240</v>
      </c>
      <c r="C278" s="2" t="s">
        <v>97</v>
      </c>
      <c r="D278" s="2"/>
      <c r="E278" s="2"/>
      <c r="F278" s="2"/>
      <c r="G278" s="3">
        <f>SUM(G279)</f>
        <v>1262.9</v>
      </c>
    </row>
    <row r="279" spans="1:7" s="53" customFormat="1" ht="36.75" customHeight="1">
      <c r="A279" s="51"/>
      <c r="B279" s="11" t="s">
        <v>274</v>
      </c>
      <c r="C279" s="2" t="s">
        <v>97</v>
      </c>
      <c r="D279" s="2" t="s">
        <v>275</v>
      </c>
      <c r="E279" s="2"/>
      <c r="F279" s="2"/>
      <c r="G279" s="3">
        <f>SUM(G280)</f>
        <v>1262.9</v>
      </c>
    </row>
    <row r="280" spans="1:7" s="110" customFormat="1" ht="19.5" customHeight="1">
      <c r="A280" s="117"/>
      <c r="B280" s="11" t="s">
        <v>237</v>
      </c>
      <c r="C280" s="2" t="s">
        <v>97</v>
      </c>
      <c r="D280" s="2" t="s">
        <v>275</v>
      </c>
      <c r="E280" s="2" t="s">
        <v>220</v>
      </c>
      <c r="F280" s="2" t="s">
        <v>223</v>
      </c>
      <c r="G280" s="3">
        <v>1262.9</v>
      </c>
    </row>
    <row r="281" spans="1:7" s="53" customFormat="1" ht="30" customHeight="1">
      <c r="A281" s="51"/>
      <c r="B281" s="11" t="s">
        <v>238</v>
      </c>
      <c r="C281" s="2" t="s">
        <v>98</v>
      </c>
      <c r="D281" s="2"/>
      <c r="E281" s="2"/>
      <c r="F281" s="2"/>
      <c r="G281" s="3">
        <f>SUM(G282+G285+G288)</f>
        <v>16749.4</v>
      </c>
    </row>
    <row r="282" spans="1:7" s="53" customFormat="1" ht="29.25" customHeight="1">
      <c r="A282" s="51"/>
      <c r="B282" s="11" t="s">
        <v>274</v>
      </c>
      <c r="C282" s="2" t="s">
        <v>98</v>
      </c>
      <c r="D282" s="2" t="s">
        <v>275</v>
      </c>
      <c r="E282" s="2"/>
      <c r="F282" s="2"/>
      <c r="G282" s="3">
        <f>SUM(G283+G284)</f>
        <v>8759</v>
      </c>
    </row>
    <row r="283" spans="1:7" s="53" customFormat="1" ht="29.25" customHeight="1">
      <c r="A283" s="51"/>
      <c r="B283" s="11" t="s">
        <v>238</v>
      </c>
      <c r="C283" s="2" t="s">
        <v>98</v>
      </c>
      <c r="D283" s="2" t="s">
        <v>275</v>
      </c>
      <c r="E283" s="2" t="s">
        <v>220</v>
      </c>
      <c r="F283" s="2" t="s">
        <v>222</v>
      </c>
      <c r="G283" s="3">
        <v>12</v>
      </c>
    </row>
    <row r="284" spans="1:7" s="110" customFormat="1" ht="23.25" customHeight="1">
      <c r="A284" s="117"/>
      <c r="B284" s="11" t="s">
        <v>237</v>
      </c>
      <c r="C284" s="2" t="s">
        <v>98</v>
      </c>
      <c r="D284" s="2" t="s">
        <v>275</v>
      </c>
      <c r="E284" s="2" t="s">
        <v>220</v>
      </c>
      <c r="F284" s="2" t="s">
        <v>223</v>
      </c>
      <c r="G284" s="3">
        <v>8747</v>
      </c>
    </row>
    <row r="285" spans="1:7" s="110" customFormat="1" ht="30.75" customHeight="1">
      <c r="A285" s="117"/>
      <c r="B285" s="11" t="s">
        <v>276</v>
      </c>
      <c r="C285" s="2" t="s">
        <v>98</v>
      </c>
      <c r="D285" s="2" t="s">
        <v>277</v>
      </c>
      <c r="E285" s="2"/>
      <c r="F285" s="2"/>
      <c r="G285" s="3">
        <f>SUM(G286+G287)</f>
        <v>7950.4</v>
      </c>
    </row>
    <row r="286" spans="1:7" s="110" customFormat="1" ht="44.25" customHeight="1">
      <c r="A286" s="117"/>
      <c r="B286" s="11" t="s">
        <v>341</v>
      </c>
      <c r="C286" s="2" t="s">
        <v>98</v>
      </c>
      <c r="D286" s="2" t="s">
        <v>277</v>
      </c>
      <c r="E286" s="2" t="s">
        <v>220</v>
      </c>
      <c r="F286" s="2" t="s">
        <v>222</v>
      </c>
      <c r="G286" s="3">
        <v>1150.6</v>
      </c>
    </row>
    <row r="287" spans="1:7" s="53" customFormat="1" ht="18" customHeight="1">
      <c r="A287" s="51"/>
      <c r="B287" s="11" t="s">
        <v>237</v>
      </c>
      <c r="C287" s="2" t="s">
        <v>98</v>
      </c>
      <c r="D287" s="2" t="s">
        <v>277</v>
      </c>
      <c r="E287" s="2" t="s">
        <v>220</v>
      </c>
      <c r="F287" s="2" t="s">
        <v>223</v>
      </c>
      <c r="G287" s="3">
        <v>6799.8</v>
      </c>
    </row>
    <row r="288" spans="1:7" s="110" customFormat="1" ht="18" customHeight="1">
      <c r="A288" s="117"/>
      <c r="B288" s="11" t="s">
        <v>278</v>
      </c>
      <c r="C288" s="2" t="s">
        <v>98</v>
      </c>
      <c r="D288" s="2" t="s">
        <v>279</v>
      </c>
      <c r="E288" s="2"/>
      <c r="F288" s="2"/>
      <c r="G288" s="3">
        <f>SUM(G289+G290)</f>
        <v>40</v>
      </c>
    </row>
    <row r="289" spans="1:7" s="110" customFormat="1" ht="49.5" customHeight="1">
      <c r="A289" s="117"/>
      <c r="B289" s="11" t="s">
        <v>342</v>
      </c>
      <c r="C289" s="2" t="s">
        <v>98</v>
      </c>
      <c r="D289" s="2" t="s">
        <v>279</v>
      </c>
      <c r="E289" s="2" t="s">
        <v>220</v>
      </c>
      <c r="F289" s="2" t="s">
        <v>222</v>
      </c>
      <c r="G289" s="3">
        <v>19</v>
      </c>
    </row>
    <row r="290" spans="1:7" s="110" customFormat="1" ht="18" customHeight="1">
      <c r="A290" s="117"/>
      <c r="B290" s="11" t="s">
        <v>237</v>
      </c>
      <c r="C290" s="2" t="s">
        <v>98</v>
      </c>
      <c r="D290" s="2" t="s">
        <v>279</v>
      </c>
      <c r="E290" s="2" t="s">
        <v>220</v>
      </c>
      <c r="F290" s="2" t="s">
        <v>223</v>
      </c>
      <c r="G290" s="3">
        <v>21</v>
      </c>
    </row>
    <row r="291" spans="1:7" s="110" customFormat="1" ht="29.25" customHeight="1">
      <c r="A291" s="117"/>
      <c r="B291" s="74" t="s">
        <v>340</v>
      </c>
      <c r="C291" s="2" t="s">
        <v>99</v>
      </c>
      <c r="D291" s="2"/>
      <c r="E291" s="2"/>
      <c r="F291" s="2"/>
      <c r="G291" s="3">
        <f>SUM(G292)</f>
        <v>240</v>
      </c>
    </row>
    <row r="292" spans="1:7" s="110" customFormat="1" ht="30" customHeight="1">
      <c r="A292" s="117"/>
      <c r="B292" s="11" t="s">
        <v>276</v>
      </c>
      <c r="C292" s="2" t="s">
        <v>99</v>
      </c>
      <c r="D292" s="2" t="s">
        <v>277</v>
      </c>
      <c r="E292" s="2"/>
      <c r="F292" s="2"/>
      <c r="G292" s="3">
        <f>SUM(G293)</f>
        <v>240</v>
      </c>
    </row>
    <row r="293" spans="1:7" s="110" customFormat="1" ht="43.5" customHeight="1">
      <c r="A293" s="117"/>
      <c r="B293" s="11" t="s">
        <v>342</v>
      </c>
      <c r="C293" s="2" t="s">
        <v>99</v>
      </c>
      <c r="D293" s="2" t="s">
        <v>277</v>
      </c>
      <c r="E293" s="2" t="s">
        <v>220</v>
      </c>
      <c r="F293" s="2" t="s">
        <v>222</v>
      </c>
      <c r="G293" s="3">
        <v>240</v>
      </c>
    </row>
    <row r="294" spans="1:7" s="110" customFormat="1" ht="31.5" customHeight="1">
      <c r="A294" s="117"/>
      <c r="B294" s="74" t="s">
        <v>371</v>
      </c>
      <c r="C294" s="2" t="s">
        <v>100</v>
      </c>
      <c r="D294" s="2"/>
      <c r="E294" s="2"/>
      <c r="F294" s="2"/>
      <c r="G294" s="3">
        <f>SUM(G295)</f>
        <v>1215.8</v>
      </c>
    </row>
    <row r="295" spans="1:7" s="110" customFormat="1" ht="16.5" customHeight="1">
      <c r="A295" s="117"/>
      <c r="B295" s="26" t="s">
        <v>290</v>
      </c>
      <c r="C295" s="2" t="s">
        <v>100</v>
      </c>
      <c r="D295" s="2" t="s">
        <v>291</v>
      </c>
      <c r="E295" s="2"/>
      <c r="F295" s="2"/>
      <c r="G295" s="3">
        <f>SUM(G296)</f>
        <v>1215.8</v>
      </c>
    </row>
    <row r="296" spans="1:7" s="110" customFormat="1" ht="17.25" customHeight="1">
      <c r="A296" s="117"/>
      <c r="B296" s="93" t="s">
        <v>369</v>
      </c>
      <c r="C296" s="2" t="s">
        <v>100</v>
      </c>
      <c r="D296" s="2" t="s">
        <v>291</v>
      </c>
      <c r="E296" s="2" t="s">
        <v>233</v>
      </c>
      <c r="F296" s="2" t="s">
        <v>223</v>
      </c>
      <c r="G296" s="3">
        <v>1215.8</v>
      </c>
    </row>
    <row r="297" spans="1:7" s="110" customFormat="1" ht="32.25" customHeight="1">
      <c r="A297" s="117"/>
      <c r="B297" s="7" t="s">
        <v>185</v>
      </c>
      <c r="C297" s="2" t="s">
        <v>186</v>
      </c>
      <c r="D297" s="2"/>
      <c r="E297" s="2"/>
      <c r="F297" s="2"/>
      <c r="G297" s="147">
        <f>G298</f>
        <v>33.5</v>
      </c>
    </row>
    <row r="298" spans="1:7" s="110" customFormat="1" ht="17.25" customHeight="1">
      <c r="A298" s="117"/>
      <c r="B298" s="7" t="s">
        <v>278</v>
      </c>
      <c r="C298" s="2" t="s">
        <v>186</v>
      </c>
      <c r="D298" s="2" t="s">
        <v>279</v>
      </c>
      <c r="E298" s="2" t="s">
        <v>231</v>
      </c>
      <c r="F298" s="2" t="s">
        <v>222</v>
      </c>
      <c r="G298" s="147">
        <v>33.5</v>
      </c>
    </row>
    <row r="299" spans="1:7" s="53" customFormat="1" ht="34.5" customHeight="1">
      <c r="A299" s="51"/>
      <c r="B299" s="11" t="s">
        <v>280</v>
      </c>
      <c r="C299" s="2" t="s">
        <v>101</v>
      </c>
      <c r="D299" s="6"/>
      <c r="E299" s="2"/>
      <c r="F299" s="2"/>
      <c r="G299" s="3">
        <f>SUM(G300+G308+G310)</f>
        <v>4405.9</v>
      </c>
    </row>
    <row r="300" spans="1:7" s="53" customFormat="1" ht="32.25" customHeight="1">
      <c r="A300" s="51"/>
      <c r="B300" s="11" t="s">
        <v>146</v>
      </c>
      <c r="C300" s="2" t="s">
        <v>101</v>
      </c>
      <c r="D300" s="2" t="s">
        <v>277</v>
      </c>
      <c r="E300" s="2"/>
      <c r="F300" s="2"/>
      <c r="G300" s="3">
        <f>SUM(G301+G302+G303+G304+G305+G306+G307)</f>
        <v>4285.9</v>
      </c>
    </row>
    <row r="301" spans="1:7" s="110" customFormat="1" ht="19.5" customHeight="1">
      <c r="A301" s="117"/>
      <c r="B301" s="11" t="s">
        <v>255</v>
      </c>
      <c r="C301" s="2" t="s">
        <v>101</v>
      </c>
      <c r="D301" s="2" t="s">
        <v>277</v>
      </c>
      <c r="E301" s="2" t="s">
        <v>220</v>
      </c>
      <c r="F301" s="2" t="s">
        <v>232</v>
      </c>
      <c r="G301" s="3">
        <v>380</v>
      </c>
    </row>
    <row r="302" spans="1:7" s="53" customFormat="1" ht="19.5" customHeight="1">
      <c r="A302" s="51"/>
      <c r="B302" s="11" t="s">
        <v>242</v>
      </c>
      <c r="C302" s="2" t="s">
        <v>101</v>
      </c>
      <c r="D302" s="20" t="s">
        <v>277</v>
      </c>
      <c r="E302" s="2" t="s">
        <v>220</v>
      </c>
      <c r="F302" s="2" t="s">
        <v>226</v>
      </c>
      <c r="G302" s="3">
        <v>1614.7</v>
      </c>
    </row>
    <row r="303" spans="1:7" ht="35.25" customHeight="1">
      <c r="A303" s="113"/>
      <c r="B303" s="11" t="s">
        <v>207</v>
      </c>
      <c r="C303" s="2" t="s">
        <v>101</v>
      </c>
      <c r="D303" s="2" t="s">
        <v>277</v>
      </c>
      <c r="E303" s="2" t="s">
        <v>222</v>
      </c>
      <c r="F303" s="2" t="s">
        <v>229</v>
      </c>
      <c r="G303" s="3">
        <v>166.5</v>
      </c>
    </row>
    <row r="304" spans="1:7" s="53" customFormat="1" ht="18.75" customHeight="1">
      <c r="A304" s="51"/>
      <c r="B304" s="11" t="s">
        <v>246</v>
      </c>
      <c r="C304" s="2" t="s">
        <v>101</v>
      </c>
      <c r="D304" s="2" t="s">
        <v>277</v>
      </c>
      <c r="E304" s="2" t="s">
        <v>223</v>
      </c>
      <c r="F304" s="2" t="s">
        <v>230</v>
      </c>
      <c r="G304" s="3">
        <v>759.4</v>
      </c>
    </row>
    <row r="305" spans="1:7" s="53" customFormat="1" ht="18.75" customHeight="1">
      <c r="A305" s="51"/>
      <c r="B305" s="11" t="s">
        <v>199</v>
      </c>
      <c r="C305" s="2" t="s">
        <v>101</v>
      </c>
      <c r="D305" s="2" t="s">
        <v>277</v>
      </c>
      <c r="E305" s="2" t="s">
        <v>231</v>
      </c>
      <c r="F305" s="2" t="s">
        <v>225</v>
      </c>
      <c r="G305" s="3">
        <v>100</v>
      </c>
    </row>
    <row r="306" spans="1:7" s="53" customFormat="1" ht="18.75" customHeight="1">
      <c r="A306" s="51"/>
      <c r="B306" s="11" t="s">
        <v>258</v>
      </c>
      <c r="C306" s="2" t="s">
        <v>101</v>
      </c>
      <c r="D306" s="2" t="s">
        <v>277</v>
      </c>
      <c r="E306" s="2" t="s">
        <v>231</v>
      </c>
      <c r="F306" s="2" t="s">
        <v>222</v>
      </c>
      <c r="G306" s="3">
        <v>5</v>
      </c>
    </row>
    <row r="307" spans="1:7" ht="18.75" customHeight="1" thickBot="1">
      <c r="A307" s="118"/>
      <c r="B307" s="46" t="s">
        <v>208</v>
      </c>
      <c r="C307" s="2" t="s">
        <v>101</v>
      </c>
      <c r="D307" s="2" t="s">
        <v>277</v>
      </c>
      <c r="E307" s="2" t="s">
        <v>230</v>
      </c>
      <c r="F307" s="2" t="s">
        <v>225</v>
      </c>
      <c r="G307" s="3">
        <v>1260.3</v>
      </c>
    </row>
    <row r="308" spans="1:7" ht="20.25" customHeight="1">
      <c r="A308" s="52"/>
      <c r="B308" s="11" t="s">
        <v>252</v>
      </c>
      <c r="C308" s="2" t="s">
        <v>101</v>
      </c>
      <c r="D308" s="2" t="s">
        <v>253</v>
      </c>
      <c r="E308" s="2"/>
      <c r="F308" s="2"/>
      <c r="G308" s="3">
        <f>SUM(G309)</f>
        <v>20</v>
      </c>
    </row>
    <row r="309" spans="1:7" ht="33" customHeight="1">
      <c r="A309" s="52"/>
      <c r="B309" s="11" t="s">
        <v>263</v>
      </c>
      <c r="C309" s="2" t="s">
        <v>101</v>
      </c>
      <c r="D309" s="2" t="s">
        <v>253</v>
      </c>
      <c r="E309" s="2" t="s">
        <v>226</v>
      </c>
      <c r="F309" s="2" t="s">
        <v>220</v>
      </c>
      <c r="G309" s="3">
        <v>20</v>
      </c>
    </row>
    <row r="310" spans="1:7" s="53" customFormat="1" ht="27" customHeight="1">
      <c r="A310" s="51"/>
      <c r="B310" s="11" t="s">
        <v>249</v>
      </c>
      <c r="C310" s="2" t="s">
        <v>101</v>
      </c>
      <c r="D310" s="2" t="s">
        <v>250</v>
      </c>
      <c r="E310" s="2"/>
      <c r="F310" s="2"/>
      <c r="G310" s="3">
        <f>SUM(G311)</f>
        <v>100</v>
      </c>
    </row>
    <row r="311" spans="1:7" s="110" customFormat="1" ht="24" customHeight="1">
      <c r="A311" s="117"/>
      <c r="B311" s="11" t="s">
        <v>308</v>
      </c>
      <c r="C311" s="2" t="s">
        <v>101</v>
      </c>
      <c r="D311" s="2" t="s">
        <v>250</v>
      </c>
      <c r="E311" s="2" t="s">
        <v>220</v>
      </c>
      <c r="F311" s="2" t="s">
        <v>224</v>
      </c>
      <c r="G311" s="3">
        <v>100</v>
      </c>
    </row>
    <row r="312" spans="1:7" ht="19.5" customHeight="1">
      <c r="A312" s="113"/>
      <c r="B312" s="11" t="s">
        <v>295</v>
      </c>
      <c r="C312" s="2" t="s">
        <v>102</v>
      </c>
      <c r="D312" s="6"/>
      <c r="E312" s="2"/>
      <c r="F312" s="2"/>
      <c r="G312" s="3">
        <f>SUM(G313)</f>
        <v>996</v>
      </c>
    </row>
    <row r="313" spans="1:7" ht="24" customHeight="1">
      <c r="A313" s="113"/>
      <c r="B313" s="11" t="s">
        <v>293</v>
      </c>
      <c r="C313" s="2" t="s">
        <v>102</v>
      </c>
      <c r="D313" s="2" t="s">
        <v>294</v>
      </c>
      <c r="E313" s="2"/>
      <c r="F313" s="2"/>
      <c r="G313" s="3">
        <f>SUM(G314)</f>
        <v>996</v>
      </c>
    </row>
    <row r="314" spans="1:7" s="110" customFormat="1" ht="18" customHeight="1">
      <c r="A314" s="117"/>
      <c r="B314" s="11" t="s">
        <v>190</v>
      </c>
      <c r="C314" s="2" t="s">
        <v>102</v>
      </c>
      <c r="D314" s="2" t="s">
        <v>294</v>
      </c>
      <c r="E314" s="2" t="s">
        <v>228</v>
      </c>
      <c r="F314" s="2" t="s">
        <v>220</v>
      </c>
      <c r="G314" s="3">
        <v>996</v>
      </c>
    </row>
    <row r="315" spans="1:7" s="53" customFormat="1" ht="87" customHeight="1">
      <c r="A315" s="51"/>
      <c r="B315" s="26" t="s">
        <v>196</v>
      </c>
      <c r="C315" s="2" t="s">
        <v>103</v>
      </c>
      <c r="D315" s="20"/>
      <c r="E315" s="2"/>
      <c r="F315" s="2"/>
      <c r="G315" s="3">
        <f>SUM(G316+G319)</f>
        <v>155.6</v>
      </c>
    </row>
    <row r="316" spans="1:7" s="53" customFormat="1" ht="42.75" customHeight="1">
      <c r="A316" s="51"/>
      <c r="B316" s="26" t="s">
        <v>235</v>
      </c>
      <c r="C316" s="20" t="s">
        <v>104</v>
      </c>
      <c r="D316" s="20"/>
      <c r="E316" s="20"/>
      <c r="F316" s="20"/>
      <c r="G316" s="3">
        <f>SUM(G317)</f>
        <v>130</v>
      </c>
    </row>
    <row r="317" spans="1:7" s="53" customFormat="1" ht="21.75" customHeight="1">
      <c r="A317" s="51"/>
      <c r="B317" s="26" t="s">
        <v>195</v>
      </c>
      <c r="C317" s="20" t="s">
        <v>104</v>
      </c>
      <c r="D317" s="2" t="s">
        <v>217</v>
      </c>
      <c r="E317" s="2"/>
      <c r="F317" s="2"/>
      <c r="G317" s="3">
        <f>SUM(G318)</f>
        <v>130</v>
      </c>
    </row>
    <row r="318" spans="1:7" s="110" customFormat="1" ht="21" customHeight="1">
      <c r="A318" s="117"/>
      <c r="B318" s="11" t="s">
        <v>237</v>
      </c>
      <c r="C318" s="20" t="s">
        <v>104</v>
      </c>
      <c r="D318" s="2" t="s">
        <v>217</v>
      </c>
      <c r="E318" s="2" t="s">
        <v>220</v>
      </c>
      <c r="F318" s="2" t="s">
        <v>223</v>
      </c>
      <c r="G318" s="3">
        <v>130</v>
      </c>
    </row>
    <row r="319" spans="1:7" s="110" customFormat="1" ht="30" customHeight="1">
      <c r="A319" s="117"/>
      <c r="B319" s="26" t="s">
        <v>266</v>
      </c>
      <c r="C319" s="20" t="s">
        <v>105</v>
      </c>
      <c r="D319" s="20"/>
      <c r="E319" s="2"/>
      <c r="F319" s="2"/>
      <c r="G319" s="3">
        <f>SUM(G320)</f>
        <v>25.6</v>
      </c>
    </row>
    <row r="320" spans="1:7" s="110" customFormat="1" ht="19.5" customHeight="1">
      <c r="A320" s="117"/>
      <c r="B320" s="26" t="s">
        <v>195</v>
      </c>
      <c r="C320" s="20" t="s">
        <v>105</v>
      </c>
      <c r="D320" s="20" t="s">
        <v>217</v>
      </c>
      <c r="E320" s="2"/>
      <c r="F320" s="2"/>
      <c r="G320" s="3">
        <f>SUM(G321)</f>
        <v>25.6</v>
      </c>
    </row>
    <row r="321" spans="1:7" s="110" customFormat="1" ht="42" customHeight="1">
      <c r="A321" s="117"/>
      <c r="B321" s="11" t="s">
        <v>307</v>
      </c>
      <c r="C321" s="20" t="s">
        <v>105</v>
      </c>
      <c r="D321" s="20" t="s">
        <v>217</v>
      </c>
      <c r="E321" s="2" t="s">
        <v>220</v>
      </c>
      <c r="F321" s="2" t="s">
        <v>222</v>
      </c>
      <c r="G321" s="3">
        <v>25.6</v>
      </c>
    </row>
    <row r="322" spans="1:7" s="53" customFormat="1" ht="27" customHeight="1">
      <c r="A322" s="51"/>
      <c r="B322" s="11" t="s">
        <v>213</v>
      </c>
      <c r="C322" s="20" t="s">
        <v>106</v>
      </c>
      <c r="D322" s="20"/>
      <c r="E322" s="2"/>
      <c r="F322" s="2"/>
      <c r="G322" s="3">
        <f>SUM(G323+G325)</f>
        <v>195.1</v>
      </c>
    </row>
    <row r="323" spans="1:7" s="53" customFormat="1" ht="30" customHeight="1">
      <c r="A323" s="51"/>
      <c r="B323" s="11" t="s">
        <v>274</v>
      </c>
      <c r="C323" s="20" t="s">
        <v>106</v>
      </c>
      <c r="D323" s="20" t="s">
        <v>275</v>
      </c>
      <c r="E323" s="2"/>
      <c r="F323" s="2"/>
      <c r="G323" s="3">
        <f>SUM(G324)</f>
        <v>195.1</v>
      </c>
    </row>
    <row r="324" spans="1:7" s="53" customFormat="1" ht="24.75" customHeight="1">
      <c r="A324" s="51"/>
      <c r="B324" s="11" t="s">
        <v>211</v>
      </c>
      <c r="C324" s="20" t="s">
        <v>106</v>
      </c>
      <c r="D324" s="20" t="s">
        <v>275</v>
      </c>
      <c r="E324" s="2" t="s">
        <v>225</v>
      </c>
      <c r="F324" s="2" t="s">
        <v>222</v>
      </c>
      <c r="G324" s="3">
        <v>195.1</v>
      </c>
    </row>
    <row r="325" spans="1:7" s="53" customFormat="1" ht="37.5" customHeight="1" hidden="1">
      <c r="A325" s="51"/>
      <c r="B325" s="11" t="s">
        <v>276</v>
      </c>
      <c r="C325" s="20" t="s">
        <v>106</v>
      </c>
      <c r="D325" s="20" t="s">
        <v>277</v>
      </c>
      <c r="E325" s="2"/>
      <c r="F325" s="2"/>
      <c r="G325" s="3">
        <f>SUM(G326)</f>
        <v>0</v>
      </c>
    </row>
    <row r="326" spans="1:7" s="53" customFormat="1" ht="21" customHeight="1" hidden="1">
      <c r="A326" s="51"/>
      <c r="B326" s="11" t="s">
        <v>211</v>
      </c>
      <c r="C326" s="20" t="s">
        <v>106</v>
      </c>
      <c r="D326" s="20" t="s">
        <v>277</v>
      </c>
      <c r="E326" s="2" t="s">
        <v>225</v>
      </c>
      <c r="F326" s="2" t="s">
        <v>222</v>
      </c>
      <c r="G326" s="3"/>
    </row>
    <row r="327" spans="1:7" s="53" customFormat="1" ht="30" customHeight="1">
      <c r="A327" s="51"/>
      <c r="B327" s="11" t="s">
        <v>254</v>
      </c>
      <c r="C327" s="2" t="s">
        <v>107</v>
      </c>
      <c r="D327" s="2"/>
      <c r="E327" s="2"/>
      <c r="F327" s="2"/>
      <c r="G327" s="3">
        <f>SUM(G328+G330)</f>
        <v>560.8000000000001</v>
      </c>
    </row>
    <row r="328" spans="1:7" s="53" customFormat="1" ht="30" customHeight="1">
      <c r="A328" s="51"/>
      <c r="B328" s="11" t="s">
        <v>274</v>
      </c>
      <c r="C328" s="2" t="s">
        <v>107</v>
      </c>
      <c r="D328" s="2" t="s">
        <v>275</v>
      </c>
      <c r="E328" s="2"/>
      <c r="F328" s="2"/>
      <c r="G328" s="3">
        <f>SUM(G329)</f>
        <v>524.6</v>
      </c>
    </row>
    <row r="329" spans="1:7" s="53" customFormat="1" ht="21.75" customHeight="1">
      <c r="A329" s="51"/>
      <c r="B329" s="11" t="s">
        <v>237</v>
      </c>
      <c r="C329" s="2" t="s">
        <v>107</v>
      </c>
      <c r="D329" s="2" t="s">
        <v>275</v>
      </c>
      <c r="E329" s="2" t="s">
        <v>220</v>
      </c>
      <c r="F329" s="2" t="s">
        <v>226</v>
      </c>
      <c r="G329" s="3">
        <v>524.6</v>
      </c>
    </row>
    <row r="330" spans="1:7" s="53" customFormat="1" ht="31.5" customHeight="1">
      <c r="A330" s="51"/>
      <c r="B330" s="11" t="s">
        <v>146</v>
      </c>
      <c r="C330" s="2" t="s">
        <v>107</v>
      </c>
      <c r="D330" s="20" t="s">
        <v>277</v>
      </c>
      <c r="E330" s="2"/>
      <c r="F330" s="2"/>
      <c r="G330" s="3">
        <f>SUM(G331)</f>
        <v>36.2</v>
      </c>
    </row>
    <row r="331" spans="1:7" s="53" customFormat="1" ht="19.5" customHeight="1">
      <c r="A331" s="51"/>
      <c r="B331" s="11" t="s">
        <v>237</v>
      </c>
      <c r="C331" s="2" t="s">
        <v>107</v>
      </c>
      <c r="D331" s="20" t="s">
        <v>277</v>
      </c>
      <c r="E331" s="2" t="s">
        <v>220</v>
      </c>
      <c r="F331" s="2" t="s">
        <v>226</v>
      </c>
      <c r="G331" s="3">
        <v>36.2</v>
      </c>
    </row>
    <row r="332" spans="1:6" ht="19.5" customHeight="1">
      <c r="A332" s="52"/>
      <c r="B332" s="47"/>
      <c r="C332" s="48"/>
      <c r="D332" s="48"/>
      <c r="E332" s="48"/>
      <c r="F332" s="48"/>
    </row>
    <row r="333" spans="1:6" ht="19.5" customHeight="1">
      <c r="A333" s="52"/>
      <c r="B333" s="47"/>
      <c r="C333" s="48"/>
      <c r="D333" s="48"/>
      <c r="E333" s="48"/>
      <c r="F333" s="48"/>
    </row>
    <row r="334" spans="1:6" ht="19.5" customHeight="1">
      <c r="A334" s="52"/>
      <c r="B334" s="47"/>
      <c r="C334" s="48"/>
      <c r="D334" s="48"/>
      <c r="E334" s="48"/>
      <c r="F334" s="48"/>
    </row>
    <row r="335" spans="1:6" ht="19.5" customHeight="1">
      <c r="A335" s="52"/>
      <c r="B335" s="47"/>
      <c r="C335" s="48"/>
      <c r="D335" s="48"/>
      <c r="E335" s="48"/>
      <c r="F335" s="48"/>
    </row>
    <row r="336" spans="1:6" ht="19.5" customHeight="1">
      <c r="A336" s="52"/>
      <c r="B336" s="47"/>
      <c r="C336" s="48"/>
      <c r="D336" s="48"/>
      <c r="E336" s="48"/>
      <c r="F336" s="48"/>
    </row>
    <row r="337" spans="1:6" ht="19.5" customHeight="1">
      <c r="A337" s="52"/>
      <c r="B337" s="47"/>
      <c r="C337" s="48"/>
      <c r="D337" s="48"/>
      <c r="E337" s="48"/>
      <c r="F337" s="48"/>
    </row>
    <row r="338" spans="1:6" ht="19.5" customHeight="1">
      <c r="A338" s="52"/>
      <c r="B338" s="47"/>
      <c r="C338" s="48"/>
      <c r="D338" s="48"/>
      <c r="E338" s="48"/>
      <c r="F338" s="48"/>
    </row>
    <row r="339" spans="1:6" ht="19.5" customHeight="1">
      <c r="A339" s="52"/>
      <c r="B339" s="47"/>
      <c r="C339" s="48"/>
      <c r="D339" s="48"/>
      <c r="E339" s="48"/>
      <c r="F339" s="48"/>
    </row>
    <row r="340" spans="1:6" ht="19.5" customHeight="1">
      <c r="A340" s="52"/>
      <c r="B340" s="47"/>
      <c r="C340" s="48"/>
      <c r="D340" s="48"/>
      <c r="E340" s="48"/>
      <c r="F340" s="48"/>
    </row>
    <row r="341" spans="1:6" ht="19.5" customHeight="1">
      <c r="A341" s="52"/>
      <c r="B341" s="47"/>
      <c r="C341" s="48"/>
      <c r="D341" s="48"/>
      <c r="E341" s="48"/>
      <c r="F341" s="48"/>
    </row>
    <row r="342" spans="1:6" ht="19.5" customHeight="1">
      <c r="A342" s="52"/>
      <c r="B342" s="47"/>
      <c r="C342" s="48"/>
      <c r="D342" s="48"/>
      <c r="E342" s="48"/>
      <c r="F342" s="48"/>
    </row>
    <row r="343" spans="1:6" ht="19.5" customHeight="1">
      <c r="A343" s="52"/>
      <c r="B343" s="47"/>
      <c r="C343" s="48"/>
      <c r="D343" s="48"/>
      <c r="E343" s="48"/>
      <c r="F343" s="48"/>
    </row>
    <row r="344" spans="1:6" ht="19.5" customHeight="1">
      <c r="A344" s="52"/>
      <c r="B344" s="47"/>
      <c r="C344" s="48"/>
      <c r="D344" s="48"/>
      <c r="E344" s="48"/>
      <c r="F344" s="48"/>
    </row>
    <row r="345" spans="1:6" ht="19.5" customHeight="1">
      <c r="A345" s="52"/>
      <c r="B345" s="47"/>
      <c r="C345" s="48"/>
      <c r="D345" s="48"/>
      <c r="E345" s="48"/>
      <c r="F345" s="48"/>
    </row>
    <row r="346" spans="1:6" ht="19.5" customHeight="1">
      <c r="A346" s="52"/>
      <c r="B346" s="47"/>
      <c r="C346" s="48"/>
      <c r="D346" s="48"/>
      <c r="E346" s="48"/>
      <c r="F346" s="48"/>
    </row>
    <row r="347" spans="1:6" ht="19.5" customHeight="1">
      <c r="A347" s="52"/>
      <c r="B347" s="47"/>
      <c r="C347" s="48"/>
      <c r="D347" s="48"/>
      <c r="E347" s="48"/>
      <c r="F347" s="48"/>
    </row>
    <row r="348" spans="1:6" ht="19.5" customHeight="1">
      <c r="A348" s="52"/>
      <c r="B348" s="47"/>
      <c r="C348" s="48"/>
      <c r="D348" s="48"/>
      <c r="E348" s="48"/>
      <c r="F348" s="48"/>
    </row>
    <row r="349" spans="1:6" ht="19.5" customHeight="1">
      <c r="A349" s="52"/>
      <c r="B349" s="47"/>
      <c r="C349" s="48"/>
      <c r="D349" s="48"/>
      <c r="E349" s="48"/>
      <c r="F349" s="48"/>
    </row>
    <row r="350" spans="1:6" ht="19.5" customHeight="1">
      <c r="A350" s="52"/>
      <c r="B350" s="47"/>
      <c r="C350" s="48"/>
      <c r="D350" s="48"/>
      <c r="E350" s="48"/>
      <c r="F350" s="48"/>
    </row>
    <row r="351" spans="1:6" ht="19.5" customHeight="1">
      <c r="A351" s="52"/>
      <c r="B351" s="47"/>
      <c r="C351" s="48"/>
      <c r="D351" s="48"/>
      <c r="E351" s="48"/>
      <c r="F351" s="48"/>
    </row>
    <row r="352" spans="1:6" ht="19.5" customHeight="1">
      <c r="A352" s="52"/>
      <c r="B352" s="47"/>
      <c r="C352" s="48"/>
      <c r="D352" s="48"/>
      <c r="E352" s="48"/>
      <c r="F352" s="48"/>
    </row>
    <row r="353" spans="1:6" ht="19.5" customHeight="1">
      <c r="A353" s="52"/>
      <c r="B353" s="47"/>
      <c r="C353" s="48"/>
      <c r="D353" s="48"/>
      <c r="E353" s="48"/>
      <c r="F353" s="48"/>
    </row>
    <row r="354" spans="1:6" ht="19.5" customHeight="1">
      <c r="A354" s="52"/>
      <c r="B354" s="47"/>
      <c r="C354" s="48"/>
      <c r="D354" s="48"/>
      <c r="E354" s="48"/>
      <c r="F354" s="48"/>
    </row>
    <row r="355" spans="1:6" ht="19.5" customHeight="1">
      <c r="A355" s="52"/>
      <c r="B355" s="47"/>
      <c r="C355" s="48"/>
      <c r="D355" s="48"/>
      <c r="E355" s="48"/>
      <c r="F355" s="48"/>
    </row>
    <row r="356" spans="1:6" ht="19.5" customHeight="1">
      <c r="A356" s="52"/>
      <c r="B356" s="47"/>
      <c r="C356" s="48"/>
      <c r="D356" s="48"/>
      <c r="E356" s="48"/>
      <c r="F356" s="48"/>
    </row>
    <row r="357" spans="1:6" ht="19.5" customHeight="1">
      <c r="A357" s="52"/>
      <c r="B357" s="47"/>
      <c r="C357" s="48"/>
      <c r="D357" s="48"/>
      <c r="E357" s="48"/>
      <c r="F357" s="48"/>
    </row>
    <row r="358" spans="1:6" ht="19.5" customHeight="1">
      <c r="A358" s="52"/>
      <c r="B358" s="47"/>
      <c r="C358" s="48"/>
      <c r="D358" s="48"/>
      <c r="E358" s="48"/>
      <c r="F358" s="48"/>
    </row>
    <row r="359" spans="1:6" ht="19.5" customHeight="1">
      <c r="A359" s="52"/>
      <c r="B359" s="47"/>
      <c r="C359" s="48"/>
      <c r="D359" s="48"/>
      <c r="E359" s="48"/>
      <c r="F359" s="48"/>
    </row>
    <row r="360" spans="1:6" ht="19.5" customHeight="1">
      <c r="A360" s="52"/>
      <c r="B360" s="47"/>
      <c r="C360" s="48"/>
      <c r="D360" s="48"/>
      <c r="E360" s="48"/>
      <c r="F360" s="48"/>
    </row>
    <row r="361" spans="1:6" ht="19.5" customHeight="1">
      <c r="A361" s="52"/>
      <c r="B361" s="47"/>
      <c r="C361" s="48"/>
      <c r="D361" s="48"/>
      <c r="E361" s="48"/>
      <c r="F361" s="48"/>
    </row>
    <row r="362" spans="1:6" ht="19.5" customHeight="1">
      <c r="A362" s="52"/>
      <c r="B362" s="47"/>
      <c r="C362" s="48"/>
      <c r="D362" s="48"/>
      <c r="E362" s="48"/>
      <c r="F362" s="48"/>
    </row>
    <row r="363" spans="1:6" ht="19.5" customHeight="1">
      <c r="A363" s="52"/>
      <c r="B363" s="47"/>
      <c r="C363" s="48"/>
      <c r="D363" s="48"/>
      <c r="E363" s="48"/>
      <c r="F363" s="48"/>
    </row>
    <row r="364" spans="1:6" ht="19.5" customHeight="1">
      <c r="A364" s="52"/>
      <c r="B364" s="47"/>
      <c r="C364" s="48"/>
      <c r="D364" s="48"/>
      <c r="E364" s="48"/>
      <c r="F364" s="48"/>
    </row>
    <row r="365" spans="1:6" ht="19.5" customHeight="1">
      <c r="A365" s="52"/>
      <c r="B365" s="47"/>
      <c r="C365" s="48"/>
      <c r="D365" s="48"/>
      <c r="E365" s="48"/>
      <c r="F365" s="48"/>
    </row>
    <row r="366" spans="1:6" ht="19.5" customHeight="1">
      <c r="A366" s="52"/>
      <c r="B366" s="47"/>
      <c r="C366" s="48"/>
      <c r="D366" s="48"/>
      <c r="E366" s="48"/>
      <c r="F366" s="48"/>
    </row>
    <row r="367" spans="1:6" ht="19.5" customHeight="1">
      <c r="A367" s="52"/>
      <c r="B367" s="47"/>
      <c r="C367" s="48"/>
      <c r="D367" s="48"/>
      <c r="E367" s="48"/>
      <c r="F367" s="48"/>
    </row>
    <row r="368" spans="1:6" ht="19.5" customHeight="1">
      <c r="A368" s="52"/>
      <c r="B368" s="47"/>
      <c r="C368" s="48"/>
      <c r="D368" s="48"/>
      <c r="E368" s="48"/>
      <c r="F368" s="48"/>
    </row>
    <row r="369" spans="1:6" ht="19.5" customHeight="1">
      <c r="A369" s="52"/>
      <c r="B369" s="47"/>
      <c r="C369" s="48"/>
      <c r="D369" s="48"/>
      <c r="E369" s="48"/>
      <c r="F369" s="48"/>
    </row>
    <row r="370" spans="1:6" ht="19.5" customHeight="1">
      <c r="A370" s="52"/>
      <c r="B370" s="47"/>
      <c r="C370" s="48"/>
      <c r="D370" s="48"/>
      <c r="E370" s="48"/>
      <c r="F370" s="48"/>
    </row>
    <row r="371" spans="1:6" ht="19.5" customHeight="1">
      <c r="A371" s="52"/>
      <c r="B371" s="47"/>
      <c r="C371" s="48"/>
      <c r="D371" s="48"/>
      <c r="E371" s="48"/>
      <c r="F371" s="48"/>
    </row>
    <row r="372" spans="1:6" ht="19.5" customHeight="1">
      <c r="A372" s="52"/>
      <c r="B372" s="47"/>
      <c r="C372" s="48"/>
      <c r="D372" s="48"/>
      <c r="E372" s="48"/>
      <c r="F372" s="48"/>
    </row>
    <row r="373" spans="1:6" ht="19.5" customHeight="1">
      <c r="A373" s="52"/>
      <c r="B373" s="47"/>
      <c r="C373" s="48"/>
      <c r="D373" s="48"/>
      <c r="E373" s="48"/>
      <c r="F373" s="48"/>
    </row>
    <row r="374" spans="1:6" ht="19.5" customHeight="1">
      <c r="A374" s="52"/>
      <c r="B374" s="47"/>
      <c r="C374" s="48"/>
      <c r="D374" s="48"/>
      <c r="E374" s="48"/>
      <c r="F374" s="48"/>
    </row>
    <row r="375" spans="1:6" ht="19.5" customHeight="1">
      <c r="A375" s="52"/>
      <c r="B375" s="47"/>
      <c r="C375" s="48"/>
      <c r="D375" s="48"/>
      <c r="E375" s="48"/>
      <c r="F375" s="48"/>
    </row>
    <row r="376" spans="1:6" ht="19.5" customHeight="1">
      <c r="A376" s="52"/>
      <c r="B376" s="47"/>
      <c r="C376" s="48"/>
      <c r="D376" s="48"/>
      <c r="E376" s="48"/>
      <c r="F376" s="48"/>
    </row>
    <row r="377" spans="1:6" ht="19.5" customHeight="1">
      <c r="A377" s="52"/>
      <c r="B377" s="47"/>
      <c r="C377" s="48"/>
      <c r="D377" s="48"/>
      <c r="E377" s="48"/>
      <c r="F377" s="48"/>
    </row>
    <row r="378" spans="1:6" ht="19.5" customHeight="1">
      <c r="A378" s="52"/>
      <c r="B378" s="47"/>
      <c r="C378" s="48"/>
      <c r="D378" s="48"/>
      <c r="E378" s="48"/>
      <c r="F378" s="48"/>
    </row>
    <row r="379" spans="1:6" ht="19.5" customHeight="1">
      <c r="A379" s="52"/>
      <c r="B379" s="47"/>
      <c r="C379" s="48"/>
      <c r="D379" s="48"/>
      <c r="E379" s="48"/>
      <c r="F379" s="48"/>
    </row>
    <row r="380" spans="1:6" ht="19.5" customHeight="1">
      <c r="A380" s="52"/>
      <c r="B380" s="47"/>
      <c r="C380" s="48"/>
      <c r="D380" s="48"/>
      <c r="E380" s="48"/>
      <c r="F380" s="48"/>
    </row>
    <row r="381" spans="1:6" ht="19.5" customHeight="1">
      <c r="A381" s="52"/>
      <c r="B381" s="47"/>
      <c r="C381" s="48"/>
      <c r="D381" s="48"/>
      <c r="E381" s="48"/>
      <c r="F381" s="48"/>
    </row>
    <row r="382" spans="1:6" ht="19.5" customHeight="1">
      <c r="A382" s="52"/>
      <c r="B382" s="47"/>
      <c r="C382" s="48"/>
      <c r="D382" s="48"/>
      <c r="E382" s="48"/>
      <c r="F382" s="48"/>
    </row>
    <row r="383" spans="1:6" ht="19.5" customHeight="1">
      <c r="A383" s="52"/>
      <c r="B383" s="47"/>
      <c r="C383" s="48"/>
      <c r="D383" s="48"/>
      <c r="E383" s="48"/>
      <c r="F383" s="48"/>
    </row>
    <row r="384" spans="1:6" ht="19.5" customHeight="1">
      <c r="A384" s="52"/>
      <c r="B384" s="47"/>
      <c r="C384" s="48"/>
      <c r="D384" s="48"/>
      <c r="E384" s="48"/>
      <c r="F384" s="48"/>
    </row>
    <row r="385" spans="1:6" ht="19.5" customHeight="1">
      <c r="A385" s="52"/>
      <c r="B385" s="47"/>
      <c r="C385" s="48"/>
      <c r="D385" s="48"/>
      <c r="E385" s="48"/>
      <c r="F385" s="48"/>
    </row>
  </sheetData>
  <sheetProtection/>
  <mergeCells count="6">
    <mergeCell ref="E1:G1"/>
    <mergeCell ref="B7:G7"/>
    <mergeCell ref="C2:G2"/>
    <mergeCell ref="C3:G3"/>
    <mergeCell ref="C4:G4"/>
    <mergeCell ref="C5:G5"/>
  </mergeCells>
  <printOptions/>
  <pageMargins left="0.7086614173228347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455"/>
  <sheetViews>
    <sheetView zoomScalePageLayoutView="0" workbookViewId="0" topLeftCell="B326">
      <selection activeCell="G230" sqref="G230:G231"/>
    </sheetView>
  </sheetViews>
  <sheetFormatPr defaultColWidth="8.7109375" defaultRowHeight="19.5" customHeight="1"/>
  <cols>
    <col min="1" max="1" width="4.8515625" style="21" hidden="1" customWidth="1"/>
    <col min="2" max="2" width="53.421875" style="58" customWidth="1"/>
    <col min="3" max="4" width="6.28125" style="32" customWidth="1"/>
    <col min="5" max="5" width="11.140625" style="123" customWidth="1"/>
    <col min="6" max="6" width="6.7109375" style="32" customWidth="1"/>
    <col min="7" max="7" width="10.421875" style="21" customWidth="1"/>
    <col min="8" max="16384" width="8.7109375" style="21" customWidth="1"/>
  </cols>
  <sheetData>
    <row r="1" spans="2:8" s="138" customFormat="1" ht="19.5" customHeight="1">
      <c r="B1" s="139"/>
      <c r="E1" s="148" t="s">
        <v>273</v>
      </c>
      <c r="F1" s="156"/>
      <c r="G1" s="157"/>
      <c r="H1" s="77"/>
    </row>
    <row r="2" spans="2:8" s="138" customFormat="1" ht="19.5" customHeight="1">
      <c r="B2" s="57" t="s">
        <v>197</v>
      </c>
      <c r="C2" s="154" t="s">
        <v>206</v>
      </c>
      <c r="D2" s="155"/>
      <c r="E2" s="155"/>
      <c r="F2" s="155"/>
      <c r="G2" s="155"/>
      <c r="H2" s="77"/>
    </row>
    <row r="3" spans="2:8" s="138" customFormat="1" ht="17.25" customHeight="1">
      <c r="B3" s="57"/>
      <c r="C3" s="154" t="s">
        <v>234</v>
      </c>
      <c r="D3" s="155"/>
      <c r="E3" s="155"/>
      <c r="F3" s="155"/>
      <c r="G3" s="155"/>
      <c r="H3" s="77"/>
    </row>
    <row r="4" spans="2:8" s="138" customFormat="1" ht="17.25" customHeight="1">
      <c r="B4" s="57"/>
      <c r="C4" s="151" t="s">
        <v>202</v>
      </c>
      <c r="D4" s="155"/>
      <c r="E4" s="155"/>
      <c r="F4" s="155"/>
      <c r="G4" s="155"/>
      <c r="H4" s="77"/>
    </row>
    <row r="5" spans="2:8" s="138" customFormat="1" ht="17.25" customHeight="1">
      <c r="B5" s="57"/>
      <c r="C5" s="153" t="s">
        <v>115</v>
      </c>
      <c r="D5" s="153"/>
      <c r="E5" s="153"/>
      <c r="F5" s="153"/>
      <c r="G5" s="153"/>
      <c r="H5" s="140"/>
    </row>
    <row r="6" spans="2:8" s="138" customFormat="1" ht="19.5" customHeight="1">
      <c r="B6" s="57"/>
      <c r="C6" s="78"/>
      <c r="D6" s="79"/>
      <c r="E6" s="121"/>
      <c r="F6" s="139"/>
      <c r="G6" s="81"/>
      <c r="H6" s="77"/>
    </row>
    <row r="7" spans="2:8" s="82" customFormat="1" ht="19.5" customHeight="1">
      <c r="B7" s="158" t="s">
        <v>271</v>
      </c>
      <c r="C7" s="155"/>
      <c r="D7" s="155"/>
      <c r="E7" s="155"/>
      <c r="F7" s="155"/>
      <c r="G7" s="155"/>
      <c r="H7" s="83"/>
    </row>
    <row r="8" spans="2:8" s="82" customFormat="1" ht="73.5" customHeight="1">
      <c r="B8" s="159" t="s">
        <v>116</v>
      </c>
      <c r="C8" s="157"/>
      <c r="D8" s="157"/>
      <c r="E8" s="157"/>
      <c r="F8" s="157"/>
      <c r="G8" s="157"/>
      <c r="H8" s="83"/>
    </row>
    <row r="9" spans="2:8" s="82" customFormat="1" ht="7.5" customHeight="1">
      <c r="B9" s="135"/>
      <c r="C9" s="139"/>
      <c r="D9" s="139"/>
      <c r="E9" s="122"/>
      <c r="F9" s="139"/>
      <c r="G9" s="139"/>
      <c r="H9" s="83"/>
    </row>
    <row r="10" ht="9" customHeight="1" thickBot="1"/>
    <row r="11" spans="1:7" ht="45.75" customHeight="1" thickBot="1">
      <c r="A11" s="33" t="s">
        <v>203</v>
      </c>
      <c r="B11" s="59" t="s">
        <v>187</v>
      </c>
      <c r="C11" s="35" t="s">
        <v>304</v>
      </c>
      <c r="D11" s="35" t="s">
        <v>282</v>
      </c>
      <c r="E11" s="124" t="s">
        <v>305</v>
      </c>
      <c r="F11" s="35" t="s">
        <v>283</v>
      </c>
      <c r="G11" s="36" t="s">
        <v>264</v>
      </c>
    </row>
    <row r="12" spans="1:7" s="27" customFormat="1" ht="19.5" customHeight="1" thickBot="1">
      <c r="A12" s="37">
        <v>1</v>
      </c>
      <c r="B12" s="72" t="s">
        <v>201</v>
      </c>
      <c r="C12" s="6"/>
      <c r="D12" s="6"/>
      <c r="E12" s="125"/>
      <c r="F12" s="6"/>
      <c r="G12" s="5">
        <f>SUM(G13+G71+G78+G95+G133+G234+G240+G275+G310+G320+G326)</f>
        <v>183765.8</v>
      </c>
    </row>
    <row r="13" spans="1:7" s="27" customFormat="1" ht="19.5" customHeight="1">
      <c r="A13" s="44"/>
      <c r="B13" s="61" t="s">
        <v>236</v>
      </c>
      <c r="C13" s="6" t="s">
        <v>220</v>
      </c>
      <c r="D13" s="6" t="s">
        <v>221</v>
      </c>
      <c r="E13" s="125"/>
      <c r="F13" s="6"/>
      <c r="G13" s="5">
        <f>SUM(G14+G26+G46+G51+G56)</f>
        <v>22828.4</v>
      </c>
    </row>
    <row r="14" spans="1:7" s="27" customFormat="1" ht="60.75" customHeight="1">
      <c r="A14" s="44"/>
      <c r="B14" s="62" t="s">
        <v>342</v>
      </c>
      <c r="C14" s="6" t="s">
        <v>220</v>
      </c>
      <c r="D14" s="6" t="s">
        <v>222</v>
      </c>
      <c r="E14" s="125"/>
      <c r="F14" s="6"/>
      <c r="G14" s="5">
        <f>SUM(G15)</f>
        <v>1447.1999999999998</v>
      </c>
    </row>
    <row r="15" spans="1:7" s="27" customFormat="1" ht="29.25" customHeight="1">
      <c r="A15" s="44"/>
      <c r="B15" s="7" t="s">
        <v>272</v>
      </c>
      <c r="C15" s="2" t="s">
        <v>220</v>
      </c>
      <c r="D15" s="2" t="s">
        <v>222</v>
      </c>
      <c r="E15" s="126" t="s">
        <v>95</v>
      </c>
      <c r="F15" s="2"/>
      <c r="G15" s="3">
        <f>SUM(G16)</f>
        <v>1447.1999999999998</v>
      </c>
    </row>
    <row r="16" spans="1:7" s="27" customFormat="1" ht="46.5" customHeight="1">
      <c r="A16" s="44"/>
      <c r="B16" s="7" t="s">
        <v>284</v>
      </c>
      <c r="C16" s="2" t="s">
        <v>220</v>
      </c>
      <c r="D16" s="2" t="s">
        <v>222</v>
      </c>
      <c r="E16" s="126" t="s">
        <v>96</v>
      </c>
      <c r="F16" s="2"/>
      <c r="G16" s="3">
        <f>SUM(G17+G23+G21)</f>
        <v>1447.1999999999998</v>
      </c>
    </row>
    <row r="17" spans="1:7" s="27" customFormat="1" ht="39.75" customHeight="1">
      <c r="A17" s="44"/>
      <c r="B17" s="7" t="s">
        <v>238</v>
      </c>
      <c r="C17" s="2" t="s">
        <v>220</v>
      </c>
      <c r="D17" s="2" t="s">
        <v>222</v>
      </c>
      <c r="E17" s="126" t="s">
        <v>98</v>
      </c>
      <c r="F17" s="2"/>
      <c r="G17" s="3">
        <f>SUM(G18:G20)</f>
        <v>1181.6</v>
      </c>
    </row>
    <row r="18" spans="1:7" s="27" customFormat="1" ht="38.25" customHeight="1">
      <c r="A18" s="44"/>
      <c r="B18" s="7" t="s">
        <v>274</v>
      </c>
      <c r="C18" s="2" t="s">
        <v>220</v>
      </c>
      <c r="D18" s="2" t="s">
        <v>222</v>
      </c>
      <c r="E18" s="126" t="s">
        <v>98</v>
      </c>
      <c r="F18" s="2" t="s">
        <v>275</v>
      </c>
      <c r="G18" s="3">
        <v>12</v>
      </c>
    </row>
    <row r="19" spans="1:7" s="27" customFormat="1" ht="37.5" customHeight="1">
      <c r="A19" s="44"/>
      <c r="B19" s="7" t="s">
        <v>276</v>
      </c>
      <c r="C19" s="2" t="s">
        <v>220</v>
      </c>
      <c r="D19" s="2" t="s">
        <v>222</v>
      </c>
      <c r="E19" s="126" t="s">
        <v>98</v>
      </c>
      <c r="F19" s="2" t="s">
        <v>277</v>
      </c>
      <c r="G19" s="3">
        <v>1150.6</v>
      </c>
    </row>
    <row r="20" spans="1:7" s="27" customFormat="1" ht="18" customHeight="1">
      <c r="A20" s="44"/>
      <c r="B20" s="7" t="s">
        <v>278</v>
      </c>
      <c r="C20" s="2" t="s">
        <v>220</v>
      </c>
      <c r="D20" s="2" t="s">
        <v>222</v>
      </c>
      <c r="E20" s="126" t="s">
        <v>98</v>
      </c>
      <c r="F20" s="2" t="s">
        <v>279</v>
      </c>
      <c r="G20" s="3">
        <v>19</v>
      </c>
    </row>
    <row r="21" spans="1:7" s="27" customFormat="1" ht="49.5" customHeight="1">
      <c r="A21" s="44"/>
      <c r="B21" s="75" t="s">
        <v>340</v>
      </c>
      <c r="C21" s="2" t="s">
        <v>220</v>
      </c>
      <c r="D21" s="2" t="s">
        <v>222</v>
      </c>
      <c r="E21" s="126" t="s">
        <v>99</v>
      </c>
      <c r="F21" s="2"/>
      <c r="G21" s="3">
        <f>SUM(G22)</f>
        <v>240</v>
      </c>
    </row>
    <row r="22" spans="1:7" s="27" customFormat="1" ht="32.25" customHeight="1">
      <c r="A22" s="44"/>
      <c r="B22" s="7" t="s">
        <v>276</v>
      </c>
      <c r="C22" s="2" t="s">
        <v>220</v>
      </c>
      <c r="D22" s="2" t="s">
        <v>222</v>
      </c>
      <c r="E22" s="126" t="s">
        <v>99</v>
      </c>
      <c r="F22" s="2" t="s">
        <v>277</v>
      </c>
      <c r="G22" s="3">
        <v>240</v>
      </c>
    </row>
    <row r="23" spans="1:7" s="27" customFormat="1" ht="114" customHeight="1">
      <c r="A23" s="44"/>
      <c r="B23" s="49" t="s">
        <v>196</v>
      </c>
      <c r="C23" s="2" t="s">
        <v>220</v>
      </c>
      <c r="D23" s="2" t="s">
        <v>222</v>
      </c>
      <c r="E23" s="127" t="s">
        <v>103</v>
      </c>
      <c r="F23" s="20"/>
      <c r="G23" s="3">
        <f>SUM(G24)</f>
        <v>25.6</v>
      </c>
    </row>
    <row r="24" spans="1:7" s="27" customFormat="1" ht="54" customHeight="1">
      <c r="A24" s="44"/>
      <c r="B24" s="49" t="s">
        <v>266</v>
      </c>
      <c r="C24" s="2" t="s">
        <v>220</v>
      </c>
      <c r="D24" s="2" t="s">
        <v>222</v>
      </c>
      <c r="E24" s="127" t="s">
        <v>105</v>
      </c>
      <c r="F24" s="20"/>
      <c r="G24" s="3">
        <f>SUM(G25)</f>
        <v>25.6</v>
      </c>
    </row>
    <row r="25" spans="1:7" s="27" customFormat="1" ht="19.5" customHeight="1">
      <c r="A25" s="44"/>
      <c r="B25" s="49" t="s">
        <v>195</v>
      </c>
      <c r="C25" s="2" t="s">
        <v>220</v>
      </c>
      <c r="D25" s="2" t="s">
        <v>222</v>
      </c>
      <c r="E25" s="127" t="s">
        <v>105</v>
      </c>
      <c r="F25" s="20" t="s">
        <v>217</v>
      </c>
      <c r="G25" s="3">
        <v>25.6</v>
      </c>
    </row>
    <row r="26" spans="1:7" s="18" customFormat="1" ht="19.5" customHeight="1">
      <c r="A26" s="14"/>
      <c r="B26" s="62" t="s">
        <v>237</v>
      </c>
      <c r="C26" s="6" t="s">
        <v>220</v>
      </c>
      <c r="D26" s="6" t="s">
        <v>223</v>
      </c>
      <c r="E26" s="125"/>
      <c r="F26" s="6"/>
      <c r="G26" s="5">
        <f>SUM(G27+G31+G35)</f>
        <v>17875.7</v>
      </c>
    </row>
    <row r="27" spans="1:8" s="9" customFormat="1" ht="68.25" customHeight="1" hidden="1">
      <c r="A27" s="10"/>
      <c r="B27" s="1" t="s">
        <v>302</v>
      </c>
      <c r="C27" s="2" t="s">
        <v>220</v>
      </c>
      <c r="D27" s="2" t="s">
        <v>223</v>
      </c>
      <c r="E27" s="126" t="s">
        <v>53</v>
      </c>
      <c r="F27" s="2"/>
      <c r="G27" s="3">
        <f>SUM(G28)</f>
        <v>0</v>
      </c>
      <c r="H27" s="8"/>
    </row>
    <row r="28" spans="1:8" s="9" customFormat="1" ht="94.5" customHeight="1" hidden="1">
      <c r="A28" s="10"/>
      <c r="B28" s="1" t="s">
        <v>325</v>
      </c>
      <c r="C28" s="2" t="s">
        <v>220</v>
      </c>
      <c r="D28" s="2" t="s">
        <v>223</v>
      </c>
      <c r="E28" s="126" t="s">
        <v>57</v>
      </c>
      <c r="F28" s="2"/>
      <c r="G28" s="3">
        <f>SUM(G29)</f>
        <v>0</v>
      </c>
      <c r="H28" s="8"/>
    </row>
    <row r="29" spans="1:8" s="9" customFormat="1" ht="95.25" customHeight="1" hidden="1">
      <c r="A29" s="10"/>
      <c r="B29" s="63" t="s">
        <v>353</v>
      </c>
      <c r="C29" s="2" t="s">
        <v>220</v>
      </c>
      <c r="D29" s="2" t="s">
        <v>223</v>
      </c>
      <c r="E29" s="126" t="s">
        <v>56</v>
      </c>
      <c r="F29" s="2"/>
      <c r="G29" s="3">
        <f>SUM(G30)</f>
        <v>0</v>
      </c>
      <c r="H29" s="8"/>
    </row>
    <row r="30" spans="1:8" s="9" customFormat="1" ht="24" customHeight="1" hidden="1">
      <c r="A30" s="10"/>
      <c r="B30" s="7" t="s">
        <v>205</v>
      </c>
      <c r="C30" s="2" t="s">
        <v>220</v>
      </c>
      <c r="D30" s="2" t="s">
        <v>223</v>
      </c>
      <c r="E30" s="126" t="s">
        <v>56</v>
      </c>
      <c r="F30" s="2" t="s">
        <v>287</v>
      </c>
      <c r="G30" s="3"/>
      <c r="H30" s="8"/>
    </row>
    <row r="31" spans="1:8" s="9" customFormat="1" ht="61.5" customHeight="1">
      <c r="A31" s="10"/>
      <c r="B31" s="7" t="s">
        <v>372</v>
      </c>
      <c r="C31" s="2" t="s">
        <v>220</v>
      </c>
      <c r="D31" s="2" t="s">
        <v>223</v>
      </c>
      <c r="E31" s="126" t="s">
        <v>92</v>
      </c>
      <c r="F31" s="2"/>
      <c r="G31" s="3">
        <f>SUM(G32)</f>
        <v>915</v>
      </c>
      <c r="H31" s="8"/>
    </row>
    <row r="32" spans="1:8" s="9" customFormat="1" ht="102.75" customHeight="1">
      <c r="A32" s="10"/>
      <c r="B32" s="7" t="s">
        <v>376</v>
      </c>
      <c r="C32" s="2" t="s">
        <v>220</v>
      </c>
      <c r="D32" s="2" t="s">
        <v>223</v>
      </c>
      <c r="E32" s="126" t="s">
        <v>93</v>
      </c>
      <c r="F32" s="2"/>
      <c r="G32" s="3">
        <f>SUM(G33)</f>
        <v>915</v>
      </c>
      <c r="H32" s="8"/>
    </row>
    <row r="33" spans="1:8" s="9" customFormat="1" ht="53.25" customHeight="1">
      <c r="A33" s="10"/>
      <c r="B33" s="7" t="s">
        <v>373</v>
      </c>
      <c r="C33" s="2" t="s">
        <v>220</v>
      </c>
      <c r="D33" s="2" t="s">
        <v>223</v>
      </c>
      <c r="E33" s="126" t="s">
        <v>94</v>
      </c>
      <c r="F33" s="2"/>
      <c r="G33" s="3">
        <f>SUM(G34)</f>
        <v>915</v>
      </c>
      <c r="H33" s="8"/>
    </row>
    <row r="34" spans="1:8" s="9" customFormat="1" ht="33" customHeight="1">
      <c r="A34" s="10"/>
      <c r="B34" s="7" t="s">
        <v>276</v>
      </c>
      <c r="C34" s="2" t="s">
        <v>220</v>
      </c>
      <c r="D34" s="2" t="s">
        <v>223</v>
      </c>
      <c r="E34" s="126" t="s">
        <v>94</v>
      </c>
      <c r="F34" s="2" t="s">
        <v>277</v>
      </c>
      <c r="G34" s="3">
        <v>915</v>
      </c>
      <c r="H34" s="8"/>
    </row>
    <row r="35" spans="1:7" s="84" customFormat="1" ht="37.5" customHeight="1">
      <c r="A35" s="14"/>
      <c r="B35" s="7" t="s">
        <v>272</v>
      </c>
      <c r="C35" s="2" t="s">
        <v>220</v>
      </c>
      <c r="D35" s="2" t="s">
        <v>223</v>
      </c>
      <c r="E35" s="126" t="s">
        <v>95</v>
      </c>
      <c r="F35" s="2"/>
      <c r="G35" s="3">
        <f>SUM(G36)</f>
        <v>16960.7</v>
      </c>
    </row>
    <row r="36" spans="1:7" s="9" customFormat="1" ht="47.25" customHeight="1">
      <c r="A36" s="10"/>
      <c r="B36" s="7" t="s">
        <v>284</v>
      </c>
      <c r="C36" s="2" t="s">
        <v>220</v>
      </c>
      <c r="D36" s="2" t="s">
        <v>223</v>
      </c>
      <c r="E36" s="126" t="s">
        <v>96</v>
      </c>
      <c r="F36" s="2"/>
      <c r="G36" s="3">
        <f>SUM(G37+G39+G43)</f>
        <v>16960.7</v>
      </c>
    </row>
    <row r="37" spans="1:7" s="9" customFormat="1" ht="35.25" customHeight="1">
      <c r="A37" s="10"/>
      <c r="B37" s="7" t="s">
        <v>240</v>
      </c>
      <c r="C37" s="2" t="s">
        <v>220</v>
      </c>
      <c r="D37" s="2" t="s">
        <v>223</v>
      </c>
      <c r="E37" s="126" t="s">
        <v>97</v>
      </c>
      <c r="F37" s="2"/>
      <c r="G37" s="3">
        <f>SUM(G38)</f>
        <v>1262.9</v>
      </c>
    </row>
    <row r="38" spans="1:7" s="9" customFormat="1" ht="36.75" customHeight="1">
      <c r="A38" s="10"/>
      <c r="B38" s="7" t="s">
        <v>274</v>
      </c>
      <c r="C38" s="2" t="s">
        <v>220</v>
      </c>
      <c r="D38" s="2" t="s">
        <v>223</v>
      </c>
      <c r="E38" s="126" t="s">
        <v>97</v>
      </c>
      <c r="F38" s="2" t="s">
        <v>275</v>
      </c>
      <c r="G38" s="3">
        <v>1262.9</v>
      </c>
    </row>
    <row r="39" spans="1:7" s="9" customFormat="1" ht="30" customHeight="1">
      <c r="A39" s="10"/>
      <c r="B39" s="7" t="s">
        <v>238</v>
      </c>
      <c r="C39" s="2" t="s">
        <v>220</v>
      </c>
      <c r="D39" s="2" t="s">
        <v>223</v>
      </c>
      <c r="E39" s="126" t="s">
        <v>98</v>
      </c>
      <c r="F39" s="2"/>
      <c r="G39" s="3">
        <f>SUM(G40:G42)</f>
        <v>15567.8</v>
      </c>
    </row>
    <row r="40" spans="1:7" s="9" customFormat="1" ht="29.25" customHeight="1">
      <c r="A40" s="10"/>
      <c r="B40" s="7" t="s">
        <v>274</v>
      </c>
      <c r="C40" s="2" t="s">
        <v>220</v>
      </c>
      <c r="D40" s="2" t="s">
        <v>223</v>
      </c>
      <c r="E40" s="126" t="s">
        <v>98</v>
      </c>
      <c r="F40" s="2" t="s">
        <v>275</v>
      </c>
      <c r="G40" s="3">
        <v>8747</v>
      </c>
    </row>
    <row r="41" spans="1:7" s="9" customFormat="1" ht="36" customHeight="1">
      <c r="A41" s="10"/>
      <c r="B41" s="7" t="s">
        <v>276</v>
      </c>
      <c r="C41" s="2" t="s">
        <v>220</v>
      </c>
      <c r="D41" s="2" t="s">
        <v>223</v>
      </c>
      <c r="E41" s="126" t="s">
        <v>98</v>
      </c>
      <c r="F41" s="2" t="s">
        <v>277</v>
      </c>
      <c r="G41" s="3">
        <v>6799.8</v>
      </c>
    </row>
    <row r="42" spans="1:7" s="9" customFormat="1" ht="26.25" customHeight="1">
      <c r="A42" s="10"/>
      <c r="B42" s="7" t="s">
        <v>278</v>
      </c>
      <c r="C42" s="2" t="s">
        <v>220</v>
      </c>
      <c r="D42" s="2" t="s">
        <v>223</v>
      </c>
      <c r="E42" s="126" t="s">
        <v>98</v>
      </c>
      <c r="F42" s="2" t="s">
        <v>279</v>
      </c>
      <c r="G42" s="3">
        <v>21</v>
      </c>
    </row>
    <row r="43" spans="1:7" s="9" customFormat="1" ht="115.5" customHeight="1">
      <c r="A43" s="10"/>
      <c r="B43" s="49" t="s">
        <v>196</v>
      </c>
      <c r="C43" s="2" t="s">
        <v>220</v>
      </c>
      <c r="D43" s="2" t="s">
        <v>223</v>
      </c>
      <c r="E43" s="126" t="s">
        <v>103</v>
      </c>
      <c r="F43" s="20"/>
      <c r="G43" s="3">
        <f>SUM(G44)</f>
        <v>130</v>
      </c>
    </row>
    <row r="44" spans="1:7" s="9" customFormat="1" ht="49.5" customHeight="1">
      <c r="A44" s="10"/>
      <c r="B44" s="49" t="s">
        <v>235</v>
      </c>
      <c r="C44" s="20" t="s">
        <v>220</v>
      </c>
      <c r="D44" s="20" t="s">
        <v>223</v>
      </c>
      <c r="E44" s="127" t="s">
        <v>104</v>
      </c>
      <c r="F44" s="20"/>
      <c r="G44" s="3">
        <f>SUM(G45)</f>
        <v>130</v>
      </c>
    </row>
    <row r="45" spans="1:7" s="9" customFormat="1" ht="19.5" customHeight="1">
      <c r="A45" s="10"/>
      <c r="B45" s="49" t="s">
        <v>195</v>
      </c>
      <c r="C45" s="2" t="s">
        <v>220</v>
      </c>
      <c r="D45" s="2" t="s">
        <v>223</v>
      </c>
      <c r="E45" s="127" t="s">
        <v>104</v>
      </c>
      <c r="F45" s="2" t="s">
        <v>217</v>
      </c>
      <c r="G45" s="3">
        <v>130</v>
      </c>
    </row>
    <row r="46" spans="1:7" s="9" customFormat="1" ht="28.5" customHeight="1">
      <c r="A46" s="10"/>
      <c r="B46" s="62" t="s">
        <v>255</v>
      </c>
      <c r="C46" s="6" t="s">
        <v>220</v>
      </c>
      <c r="D46" s="6" t="s">
        <v>232</v>
      </c>
      <c r="E46" s="125"/>
      <c r="F46" s="6"/>
      <c r="G46" s="5">
        <f>SUM(G47)</f>
        <v>380</v>
      </c>
    </row>
    <row r="47" spans="1:7" s="9" customFormat="1" ht="33.75" customHeight="1">
      <c r="A47" s="10"/>
      <c r="B47" s="7" t="s">
        <v>272</v>
      </c>
      <c r="C47" s="2" t="s">
        <v>220</v>
      </c>
      <c r="D47" s="2" t="s">
        <v>232</v>
      </c>
      <c r="E47" s="126" t="s">
        <v>95</v>
      </c>
      <c r="F47" s="2"/>
      <c r="G47" s="3">
        <f>SUM(G48)</f>
        <v>380</v>
      </c>
    </row>
    <row r="48" spans="1:7" s="9" customFormat="1" ht="47.25" customHeight="1">
      <c r="A48" s="10"/>
      <c r="B48" s="7" t="s">
        <v>284</v>
      </c>
      <c r="C48" s="2" t="s">
        <v>220</v>
      </c>
      <c r="D48" s="2" t="s">
        <v>232</v>
      </c>
      <c r="E48" s="126" t="s">
        <v>96</v>
      </c>
      <c r="F48" s="2"/>
      <c r="G48" s="3">
        <f>SUM(G49)</f>
        <v>380</v>
      </c>
    </row>
    <row r="49" spans="1:7" s="9" customFormat="1" ht="34.5" customHeight="1">
      <c r="A49" s="10"/>
      <c r="B49" s="7" t="s">
        <v>280</v>
      </c>
      <c r="C49" s="2" t="s">
        <v>220</v>
      </c>
      <c r="D49" s="2" t="s">
        <v>232</v>
      </c>
      <c r="E49" s="126" t="s">
        <v>101</v>
      </c>
      <c r="F49" s="6"/>
      <c r="G49" s="3">
        <f>SUM(G50)</f>
        <v>380</v>
      </c>
    </row>
    <row r="50" spans="1:7" s="9" customFormat="1" ht="27.75" customHeight="1">
      <c r="A50" s="10"/>
      <c r="B50" s="7" t="s">
        <v>239</v>
      </c>
      <c r="C50" s="2" t="s">
        <v>220</v>
      </c>
      <c r="D50" s="2" t="s">
        <v>232</v>
      </c>
      <c r="E50" s="126" t="s">
        <v>101</v>
      </c>
      <c r="F50" s="2" t="s">
        <v>277</v>
      </c>
      <c r="G50" s="3">
        <v>380</v>
      </c>
    </row>
    <row r="51" spans="1:7" s="9" customFormat="1" ht="19.5" customHeight="1">
      <c r="A51" s="10"/>
      <c r="B51" s="62" t="s">
        <v>248</v>
      </c>
      <c r="C51" s="6" t="s">
        <v>220</v>
      </c>
      <c r="D51" s="6" t="s">
        <v>224</v>
      </c>
      <c r="E51" s="125"/>
      <c r="F51" s="6"/>
      <c r="G51" s="5">
        <f>SUM(G52)</f>
        <v>100</v>
      </c>
    </row>
    <row r="52" spans="1:7" s="9" customFormat="1" ht="36" customHeight="1">
      <c r="A52" s="10"/>
      <c r="B52" s="7" t="s">
        <v>272</v>
      </c>
      <c r="C52" s="2" t="s">
        <v>220</v>
      </c>
      <c r="D52" s="2" t="s">
        <v>224</v>
      </c>
      <c r="E52" s="126" t="s">
        <v>95</v>
      </c>
      <c r="F52" s="2"/>
      <c r="G52" s="3">
        <f>SUM(G53)</f>
        <v>100</v>
      </c>
    </row>
    <row r="53" spans="1:7" s="9" customFormat="1" ht="47.25" customHeight="1">
      <c r="A53" s="10"/>
      <c r="B53" s="7" t="s">
        <v>284</v>
      </c>
      <c r="C53" s="2" t="s">
        <v>220</v>
      </c>
      <c r="D53" s="2" t="s">
        <v>224</v>
      </c>
      <c r="E53" s="126" t="s">
        <v>96</v>
      </c>
      <c r="F53" s="2"/>
      <c r="G53" s="3">
        <f>SUM(G54)</f>
        <v>100</v>
      </c>
    </row>
    <row r="54" spans="1:7" s="9" customFormat="1" ht="32.25" customHeight="1">
      <c r="A54" s="10"/>
      <c r="B54" s="7" t="s">
        <v>280</v>
      </c>
      <c r="C54" s="2" t="s">
        <v>220</v>
      </c>
      <c r="D54" s="2" t="s">
        <v>224</v>
      </c>
      <c r="E54" s="126" t="s">
        <v>101</v>
      </c>
      <c r="F54" s="6"/>
      <c r="G54" s="3">
        <f>SUM(G55)</f>
        <v>100</v>
      </c>
    </row>
    <row r="55" spans="1:7" s="9" customFormat="1" ht="19.5" customHeight="1">
      <c r="A55" s="10"/>
      <c r="B55" s="7" t="s">
        <v>249</v>
      </c>
      <c r="C55" s="2" t="s">
        <v>220</v>
      </c>
      <c r="D55" s="2" t="s">
        <v>224</v>
      </c>
      <c r="E55" s="126" t="s">
        <v>101</v>
      </c>
      <c r="F55" s="2" t="s">
        <v>250</v>
      </c>
      <c r="G55" s="3">
        <v>100</v>
      </c>
    </row>
    <row r="56" spans="1:7" s="9" customFormat="1" ht="19.5" customHeight="1">
      <c r="A56" s="10"/>
      <c r="B56" s="62" t="s">
        <v>242</v>
      </c>
      <c r="C56" s="6" t="s">
        <v>220</v>
      </c>
      <c r="D56" s="6" t="s">
        <v>226</v>
      </c>
      <c r="E56" s="125"/>
      <c r="F56" s="6"/>
      <c r="G56" s="5">
        <f>SUM(G57+G64+G68)</f>
        <v>3025.5</v>
      </c>
    </row>
    <row r="57" spans="1:8" s="9" customFormat="1" ht="68.25" customHeight="1">
      <c r="A57" s="10"/>
      <c r="B57" s="1" t="s">
        <v>302</v>
      </c>
      <c r="C57" s="2" t="s">
        <v>220</v>
      </c>
      <c r="D57" s="2" t="s">
        <v>226</v>
      </c>
      <c r="E57" s="126" t="s">
        <v>53</v>
      </c>
      <c r="F57" s="2"/>
      <c r="G57" s="3">
        <f>SUM(G58+G61)</f>
        <v>850</v>
      </c>
      <c r="H57" s="8"/>
    </row>
    <row r="58" spans="1:8" s="9" customFormat="1" ht="94.5" customHeight="1">
      <c r="A58" s="10"/>
      <c r="B58" s="1" t="s">
        <v>325</v>
      </c>
      <c r="C58" s="2" t="s">
        <v>220</v>
      </c>
      <c r="D58" s="2" t="s">
        <v>226</v>
      </c>
      <c r="E58" s="126" t="s">
        <v>57</v>
      </c>
      <c r="F58" s="2"/>
      <c r="G58" s="3">
        <f>SUM(G59)</f>
        <v>500</v>
      </c>
      <c r="H58" s="8"/>
    </row>
    <row r="59" spans="1:8" s="9" customFormat="1" ht="95.25" customHeight="1">
      <c r="A59" s="10"/>
      <c r="B59" s="1" t="s">
        <v>354</v>
      </c>
      <c r="C59" s="2" t="s">
        <v>220</v>
      </c>
      <c r="D59" s="2" t="s">
        <v>226</v>
      </c>
      <c r="E59" s="126" t="s">
        <v>58</v>
      </c>
      <c r="F59" s="2"/>
      <c r="G59" s="3">
        <f>SUM(G60)</f>
        <v>500</v>
      </c>
      <c r="H59" s="8"/>
    </row>
    <row r="60" spans="1:8" s="9" customFormat="1" ht="37.5" customHeight="1">
      <c r="A60" s="10"/>
      <c r="B60" s="7" t="s">
        <v>276</v>
      </c>
      <c r="C60" s="2" t="s">
        <v>220</v>
      </c>
      <c r="D60" s="2" t="s">
        <v>226</v>
      </c>
      <c r="E60" s="126" t="s">
        <v>58</v>
      </c>
      <c r="F60" s="2" t="s">
        <v>277</v>
      </c>
      <c r="G60" s="3">
        <v>500</v>
      </c>
      <c r="H60" s="8"/>
    </row>
    <row r="61" spans="1:8" s="9" customFormat="1" ht="80.25" customHeight="1">
      <c r="A61" s="10"/>
      <c r="B61" s="1" t="s">
        <v>177</v>
      </c>
      <c r="C61" s="2" t="s">
        <v>220</v>
      </c>
      <c r="D61" s="2" t="s">
        <v>226</v>
      </c>
      <c r="E61" s="126" t="s">
        <v>175</v>
      </c>
      <c r="F61" s="2"/>
      <c r="G61" s="3">
        <f>SUM(G62)</f>
        <v>350</v>
      </c>
      <c r="H61" s="8"/>
    </row>
    <row r="62" spans="1:8" s="9" customFormat="1" ht="123" customHeight="1">
      <c r="A62" s="10"/>
      <c r="B62" s="7" t="s">
        <v>178</v>
      </c>
      <c r="C62" s="2" t="s">
        <v>220</v>
      </c>
      <c r="D62" s="2" t="s">
        <v>226</v>
      </c>
      <c r="E62" s="126" t="s">
        <v>176</v>
      </c>
      <c r="F62" s="2"/>
      <c r="G62" s="3">
        <f>SUM(G63)</f>
        <v>350</v>
      </c>
      <c r="H62" s="8"/>
    </row>
    <row r="63" spans="1:8" s="9" customFormat="1" ht="37.5" customHeight="1">
      <c r="A63" s="10"/>
      <c r="B63" s="7" t="s">
        <v>301</v>
      </c>
      <c r="C63" s="2" t="s">
        <v>220</v>
      </c>
      <c r="D63" s="2" t="s">
        <v>226</v>
      </c>
      <c r="E63" s="126" t="s">
        <v>176</v>
      </c>
      <c r="F63" s="2" t="s">
        <v>287</v>
      </c>
      <c r="G63" s="3">
        <v>350</v>
      </c>
      <c r="H63" s="8"/>
    </row>
    <row r="64" spans="1:7" s="9" customFormat="1" ht="38.25" customHeight="1">
      <c r="A64" s="10"/>
      <c r="B64" s="7" t="s">
        <v>272</v>
      </c>
      <c r="C64" s="2" t="s">
        <v>220</v>
      </c>
      <c r="D64" s="2" t="s">
        <v>226</v>
      </c>
      <c r="E64" s="126" t="s">
        <v>95</v>
      </c>
      <c r="F64" s="2"/>
      <c r="G64" s="3">
        <f>SUM(G65)</f>
        <v>1614.7</v>
      </c>
    </row>
    <row r="65" spans="1:7" s="9" customFormat="1" ht="48.75" customHeight="1">
      <c r="A65" s="10"/>
      <c r="B65" s="7" t="s">
        <v>284</v>
      </c>
      <c r="C65" s="2" t="s">
        <v>220</v>
      </c>
      <c r="D65" s="2" t="s">
        <v>226</v>
      </c>
      <c r="E65" s="126" t="s">
        <v>96</v>
      </c>
      <c r="F65" s="2"/>
      <c r="G65" s="3">
        <f>SUM(G66)</f>
        <v>1614.7</v>
      </c>
    </row>
    <row r="66" spans="1:7" s="9" customFormat="1" ht="34.5" customHeight="1">
      <c r="A66" s="10"/>
      <c r="B66" s="7" t="s">
        <v>280</v>
      </c>
      <c r="C66" s="2" t="s">
        <v>220</v>
      </c>
      <c r="D66" s="2" t="s">
        <v>226</v>
      </c>
      <c r="E66" s="126" t="s">
        <v>101</v>
      </c>
      <c r="F66" s="2"/>
      <c r="G66" s="3">
        <f>SUM(G67)</f>
        <v>1614.7</v>
      </c>
    </row>
    <row r="67" spans="1:7" s="9" customFormat="1" ht="34.5" customHeight="1">
      <c r="A67" s="10"/>
      <c r="B67" s="7" t="s">
        <v>276</v>
      </c>
      <c r="C67" s="2" t="s">
        <v>220</v>
      </c>
      <c r="D67" s="2" t="s">
        <v>226</v>
      </c>
      <c r="E67" s="126" t="s">
        <v>101</v>
      </c>
      <c r="F67" s="20" t="s">
        <v>277</v>
      </c>
      <c r="G67" s="3">
        <v>1614.7</v>
      </c>
    </row>
    <row r="68" spans="1:7" s="9" customFormat="1" ht="48.75" customHeight="1">
      <c r="A68" s="10"/>
      <c r="B68" s="7" t="s">
        <v>254</v>
      </c>
      <c r="C68" s="2" t="s">
        <v>220</v>
      </c>
      <c r="D68" s="2" t="s">
        <v>226</v>
      </c>
      <c r="E68" s="126" t="s">
        <v>107</v>
      </c>
      <c r="F68" s="2"/>
      <c r="G68" s="3">
        <f>SUM(G69+G70)</f>
        <v>560.8000000000001</v>
      </c>
    </row>
    <row r="69" spans="1:7" s="9" customFormat="1" ht="34.5" customHeight="1">
      <c r="A69" s="10"/>
      <c r="B69" s="7" t="s">
        <v>274</v>
      </c>
      <c r="C69" s="2" t="s">
        <v>220</v>
      </c>
      <c r="D69" s="2" t="s">
        <v>226</v>
      </c>
      <c r="E69" s="126" t="s">
        <v>107</v>
      </c>
      <c r="F69" s="2" t="s">
        <v>275</v>
      </c>
      <c r="G69" s="3">
        <v>524.6</v>
      </c>
    </row>
    <row r="70" spans="1:7" s="9" customFormat="1" ht="34.5" customHeight="1">
      <c r="A70" s="10"/>
      <c r="B70" s="7" t="s">
        <v>276</v>
      </c>
      <c r="C70" s="2" t="s">
        <v>220</v>
      </c>
      <c r="D70" s="2" t="s">
        <v>226</v>
      </c>
      <c r="E70" s="126" t="s">
        <v>107</v>
      </c>
      <c r="F70" s="20" t="s">
        <v>277</v>
      </c>
      <c r="G70" s="3">
        <v>36.2</v>
      </c>
    </row>
    <row r="71" spans="1:7" s="9" customFormat="1" ht="19.5" customHeight="1">
      <c r="A71" s="10"/>
      <c r="B71" s="62" t="s">
        <v>212</v>
      </c>
      <c r="C71" s="6" t="s">
        <v>225</v>
      </c>
      <c r="D71" s="6" t="s">
        <v>221</v>
      </c>
      <c r="E71" s="126"/>
      <c r="F71" s="20"/>
      <c r="G71" s="5">
        <f>SUM(G72)</f>
        <v>195.1</v>
      </c>
    </row>
    <row r="72" spans="1:7" s="9" customFormat="1" ht="19.5" customHeight="1">
      <c r="A72" s="10"/>
      <c r="B72" s="62" t="s">
        <v>211</v>
      </c>
      <c r="C72" s="6" t="s">
        <v>225</v>
      </c>
      <c r="D72" s="6" t="s">
        <v>222</v>
      </c>
      <c r="E72" s="124"/>
      <c r="F72" s="35"/>
      <c r="G72" s="5">
        <f>SUM(G73)</f>
        <v>195.1</v>
      </c>
    </row>
    <row r="73" spans="1:7" s="9" customFormat="1" ht="32.25" customHeight="1">
      <c r="A73" s="10"/>
      <c r="B73" s="7" t="s">
        <v>272</v>
      </c>
      <c r="C73" s="2" t="s">
        <v>225</v>
      </c>
      <c r="D73" s="2" t="s">
        <v>222</v>
      </c>
      <c r="E73" s="127" t="s">
        <v>95</v>
      </c>
      <c r="F73" s="20"/>
      <c r="G73" s="3">
        <f>SUM(G74)</f>
        <v>195.1</v>
      </c>
    </row>
    <row r="74" spans="1:7" s="9" customFormat="1" ht="45.75" customHeight="1">
      <c r="A74" s="10"/>
      <c r="B74" s="7" t="s">
        <v>284</v>
      </c>
      <c r="C74" s="2" t="s">
        <v>225</v>
      </c>
      <c r="D74" s="2" t="s">
        <v>222</v>
      </c>
      <c r="E74" s="127" t="s">
        <v>96</v>
      </c>
      <c r="F74" s="20"/>
      <c r="G74" s="3">
        <f>SUM(G75)</f>
        <v>195.1</v>
      </c>
    </row>
    <row r="75" spans="1:7" s="9" customFormat="1" ht="35.25" customHeight="1">
      <c r="A75" s="10"/>
      <c r="B75" s="7" t="s">
        <v>213</v>
      </c>
      <c r="C75" s="2" t="s">
        <v>225</v>
      </c>
      <c r="D75" s="2" t="s">
        <v>222</v>
      </c>
      <c r="E75" s="127" t="s">
        <v>106</v>
      </c>
      <c r="F75" s="20"/>
      <c r="G75" s="3">
        <f>SUM(G76:G77)</f>
        <v>195.1</v>
      </c>
    </row>
    <row r="76" spans="1:7" s="9" customFormat="1" ht="39" customHeight="1">
      <c r="A76" s="10"/>
      <c r="B76" s="7" t="s">
        <v>274</v>
      </c>
      <c r="C76" s="2" t="s">
        <v>225</v>
      </c>
      <c r="D76" s="2" t="s">
        <v>222</v>
      </c>
      <c r="E76" s="127" t="s">
        <v>106</v>
      </c>
      <c r="F76" s="20" t="s">
        <v>275</v>
      </c>
      <c r="G76" s="3">
        <v>195.1</v>
      </c>
    </row>
    <row r="77" spans="1:7" s="9" customFormat="1" ht="37.5" customHeight="1" hidden="1">
      <c r="A77" s="10"/>
      <c r="B77" s="7" t="s">
        <v>276</v>
      </c>
      <c r="C77" s="2" t="s">
        <v>225</v>
      </c>
      <c r="D77" s="2" t="s">
        <v>222</v>
      </c>
      <c r="E77" s="127" t="s">
        <v>106</v>
      </c>
      <c r="F77" s="20" t="s">
        <v>277</v>
      </c>
      <c r="G77" s="3"/>
    </row>
    <row r="78" spans="1:7" s="9" customFormat="1" ht="36.75" customHeight="1">
      <c r="A78" s="10"/>
      <c r="B78" s="62" t="s">
        <v>193</v>
      </c>
      <c r="C78" s="6" t="s">
        <v>222</v>
      </c>
      <c r="D78" s="6" t="s">
        <v>221</v>
      </c>
      <c r="E78" s="125"/>
      <c r="F78" s="6"/>
      <c r="G78" s="5">
        <f>SUM(G79+G90)</f>
        <v>1408</v>
      </c>
    </row>
    <row r="79" spans="1:7" s="27" customFormat="1" ht="55.5" customHeight="1">
      <c r="A79" s="10"/>
      <c r="B79" s="62" t="s">
        <v>209</v>
      </c>
      <c r="C79" s="6" t="s">
        <v>222</v>
      </c>
      <c r="D79" s="6" t="s">
        <v>227</v>
      </c>
      <c r="E79" s="125"/>
      <c r="F79" s="6"/>
      <c r="G79" s="5">
        <f>SUM(G80)</f>
        <v>1241.5</v>
      </c>
    </row>
    <row r="80" spans="1:7" s="84" customFormat="1" ht="19.5" customHeight="1">
      <c r="A80" s="85"/>
      <c r="B80" s="64" t="s">
        <v>281</v>
      </c>
      <c r="C80" s="2" t="s">
        <v>222</v>
      </c>
      <c r="D80" s="2" t="s">
        <v>227</v>
      </c>
      <c r="E80" s="126" t="s">
        <v>37</v>
      </c>
      <c r="F80" s="2"/>
      <c r="G80" s="3">
        <f>SUM(G81+G84+G87)</f>
        <v>1241.5</v>
      </c>
    </row>
    <row r="81" spans="1:7" ht="69.75" customHeight="1">
      <c r="A81" s="19"/>
      <c r="B81" s="1" t="s">
        <v>316</v>
      </c>
      <c r="C81" s="2" t="s">
        <v>222</v>
      </c>
      <c r="D81" s="2" t="s">
        <v>227</v>
      </c>
      <c r="E81" s="126" t="s">
        <v>38</v>
      </c>
      <c r="F81" s="2"/>
      <c r="G81" s="3">
        <f>SUM(G82)</f>
        <v>569.1</v>
      </c>
    </row>
    <row r="82" spans="1:7" ht="98.25" customHeight="1">
      <c r="A82" s="8"/>
      <c r="B82" s="7" t="s">
        <v>317</v>
      </c>
      <c r="C82" s="2" t="s">
        <v>222</v>
      </c>
      <c r="D82" s="2" t="s">
        <v>227</v>
      </c>
      <c r="E82" s="126" t="s">
        <v>39</v>
      </c>
      <c r="F82" s="2"/>
      <c r="G82" s="3">
        <f>SUM(G83)</f>
        <v>569.1</v>
      </c>
    </row>
    <row r="83" spans="1:7" ht="39" customHeight="1">
      <c r="A83" s="8"/>
      <c r="B83" s="7" t="s">
        <v>276</v>
      </c>
      <c r="C83" s="2" t="s">
        <v>222</v>
      </c>
      <c r="D83" s="2" t="s">
        <v>227</v>
      </c>
      <c r="E83" s="126" t="s">
        <v>39</v>
      </c>
      <c r="F83" s="2" t="s">
        <v>277</v>
      </c>
      <c r="G83" s="3">
        <v>569.1</v>
      </c>
    </row>
    <row r="84" spans="1:7" ht="64.5" customHeight="1">
      <c r="A84" s="8"/>
      <c r="B84" s="1" t="s">
        <v>319</v>
      </c>
      <c r="C84" s="2" t="s">
        <v>222</v>
      </c>
      <c r="D84" s="2" t="s">
        <v>227</v>
      </c>
      <c r="E84" s="126" t="s">
        <v>42</v>
      </c>
      <c r="F84" s="2"/>
      <c r="G84" s="3">
        <f>SUM(G85)</f>
        <v>672.4</v>
      </c>
    </row>
    <row r="85" spans="1:7" ht="83.25" customHeight="1">
      <c r="A85" s="8"/>
      <c r="B85" s="7" t="s">
        <v>320</v>
      </c>
      <c r="C85" s="2" t="s">
        <v>222</v>
      </c>
      <c r="D85" s="2" t="s">
        <v>227</v>
      </c>
      <c r="E85" s="126" t="s">
        <v>43</v>
      </c>
      <c r="F85" s="2"/>
      <c r="G85" s="3">
        <f>SUM(G86)</f>
        <v>672.4</v>
      </c>
    </row>
    <row r="86" spans="1:7" ht="34.5" customHeight="1">
      <c r="A86" s="8"/>
      <c r="B86" s="7" t="s">
        <v>276</v>
      </c>
      <c r="C86" s="2" t="s">
        <v>222</v>
      </c>
      <c r="D86" s="2" t="s">
        <v>227</v>
      </c>
      <c r="E86" s="126" t="s">
        <v>43</v>
      </c>
      <c r="F86" s="2" t="s">
        <v>277</v>
      </c>
      <c r="G86" s="3">
        <v>672.4</v>
      </c>
    </row>
    <row r="87" spans="1:7" ht="85.5" customHeight="1" hidden="1">
      <c r="A87" s="8"/>
      <c r="B87" s="1" t="s">
        <v>321</v>
      </c>
      <c r="C87" s="2" t="s">
        <v>222</v>
      </c>
      <c r="D87" s="2" t="s">
        <v>227</v>
      </c>
      <c r="E87" s="126" t="s">
        <v>44</v>
      </c>
      <c r="F87" s="2"/>
      <c r="G87" s="3">
        <f>SUM(G88)</f>
        <v>0</v>
      </c>
    </row>
    <row r="88" spans="1:7" ht="111" customHeight="1" hidden="1">
      <c r="A88" s="8"/>
      <c r="B88" s="7" t="s">
        <v>322</v>
      </c>
      <c r="C88" s="2" t="s">
        <v>222</v>
      </c>
      <c r="D88" s="2" t="s">
        <v>227</v>
      </c>
      <c r="E88" s="126" t="s">
        <v>45</v>
      </c>
      <c r="F88" s="2"/>
      <c r="G88" s="3">
        <f>SUM(G89)</f>
        <v>0</v>
      </c>
    </row>
    <row r="89" spans="1:7" ht="34.5" customHeight="1" hidden="1">
      <c r="A89" s="8"/>
      <c r="B89" s="7" t="s">
        <v>276</v>
      </c>
      <c r="C89" s="2" t="s">
        <v>222</v>
      </c>
      <c r="D89" s="2" t="s">
        <v>227</v>
      </c>
      <c r="E89" s="126" t="s">
        <v>45</v>
      </c>
      <c r="F89" s="2" t="s">
        <v>277</v>
      </c>
      <c r="G89" s="3">
        <v>0</v>
      </c>
    </row>
    <row r="90" spans="1:7" s="27" customFormat="1" ht="34.5" customHeight="1">
      <c r="A90" s="10"/>
      <c r="B90" s="62" t="s">
        <v>207</v>
      </c>
      <c r="C90" s="6" t="s">
        <v>222</v>
      </c>
      <c r="D90" s="6" t="s">
        <v>229</v>
      </c>
      <c r="E90" s="125"/>
      <c r="F90" s="86"/>
      <c r="G90" s="5">
        <f>SUM(G91)</f>
        <v>166.5</v>
      </c>
    </row>
    <row r="91" spans="1:7" s="27" customFormat="1" ht="34.5" customHeight="1">
      <c r="A91" s="10"/>
      <c r="B91" s="7" t="s">
        <v>272</v>
      </c>
      <c r="C91" s="2" t="s">
        <v>222</v>
      </c>
      <c r="D91" s="2" t="s">
        <v>229</v>
      </c>
      <c r="E91" s="126" t="s">
        <v>95</v>
      </c>
      <c r="F91" s="86"/>
      <c r="G91" s="3">
        <f>SUM(G92)</f>
        <v>166.5</v>
      </c>
    </row>
    <row r="92" spans="1:7" ht="43.5" customHeight="1">
      <c r="A92" s="19"/>
      <c r="B92" s="7" t="s">
        <v>284</v>
      </c>
      <c r="C92" s="2" t="s">
        <v>222</v>
      </c>
      <c r="D92" s="2" t="s">
        <v>229</v>
      </c>
      <c r="E92" s="126" t="s">
        <v>96</v>
      </c>
      <c r="F92" s="2"/>
      <c r="G92" s="3">
        <f>SUM(G93)</f>
        <v>166.5</v>
      </c>
    </row>
    <row r="93" spans="1:7" ht="33.75" customHeight="1">
      <c r="A93" s="19"/>
      <c r="B93" s="1" t="s">
        <v>280</v>
      </c>
      <c r="C93" s="2" t="s">
        <v>222</v>
      </c>
      <c r="D93" s="2" t="s">
        <v>229</v>
      </c>
      <c r="E93" s="126" t="s">
        <v>101</v>
      </c>
      <c r="F93" s="2"/>
      <c r="G93" s="3">
        <f>SUM(G94)</f>
        <v>166.5</v>
      </c>
    </row>
    <row r="94" spans="1:7" ht="35.25" customHeight="1">
      <c r="A94" s="19"/>
      <c r="B94" s="7" t="s">
        <v>276</v>
      </c>
      <c r="C94" s="2" t="s">
        <v>222</v>
      </c>
      <c r="D94" s="2" t="s">
        <v>229</v>
      </c>
      <c r="E94" s="126" t="s">
        <v>101</v>
      </c>
      <c r="F94" s="2" t="s">
        <v>277</v>
      </c>
      <c r="G94" s="3">
        <v>166.5</v>
      </c>
    </row>
    <row r="95" spans="1:7" s="9" customFormat="1" ht="19.5" customHeight="1">
      <c r="A95" s="10"/>
      <c r="B95" s="62" t="s">
        <v>194</v>
      </c>
      <c r="C95" s="6" t="s">
        <v>223</v>
      </c>
      <c r="D95" s="6" t="s">
        <v>221</v>
      </c>
      <c r="E95" s="125"/>
      <c r="F95" s="6"/>
      <c r="G95" s="5">
        <f>SUM(G96+G128)</f>
        <v>27878.100000000002</v>
      </c>
    </row>
    <row r="96" spans="1:7" s="24" customFormat="1" ht="19.5" customHeight="1">
      <c r="A96" s="14"/>
      <c r="B96" s="62" t="s">
        <v>256</v>
      </c>
      <c r="C96" s="6" t="s">
        <v>223</v>
      </c>
      <c r="D96" s="6" t="s">
        <v>227</v>
      </c>
      <c r="E96" s="125"/>
      <c r="F96" s="6"/>
      <c r="G96" s="5">
        <f>SUM(G97+G101+G108)</f>
        <v>27118.7</v>
      </c>
    </row>
    <row r="97" spans="1:7" s="84" customFormat="1" ht="19.5" customHeight="1">
      <c r="A97" s="85"/>
      <c r="B97" s="64" t="s">
        <v>281</v>
      </c>
      <c r="C97" s="2" t="s">
        <v>223</v>
      </c>
      <c r="D97" s="2" t="s">
        <v>227</v>
      </c>
      <c r="E97" s="126" t="s">
        <v>37</v>
      </c>
      <c r="F97" s="2"/>
      <c r="G97" s="3">
        <f>SUM(G98)</f>
        <v>875</v>
      </c>
    </row>
    <row r="98" spans="1:7" ht="80.25" customHeight="1">
      <c r="A98" s="8"/>
      <c r="B98" s="1" t="s">
        <v>318</v>
      </c>
      <c r="C98" s="2" t="s">
        <v>223</v>
      </c>
      <c r="D98" s="2" t="s">
        <v>227</v>
      </c>
      <c r="E98" s="126" t="s">
        <v>40</v>
      </c>
      <c r="F98" s="2"/>
      <c r="G98" s="3">
        <f>SUM(G99)</f>
        <v>875</v>
      </c>
    </row>
    <row r="99" spans="1:7" ht="109.5" customHeight="1">
      <c r="A99" s="8"/>
      <c r="B99" s="7" t="s">
        <v>370</v>
      </c>
      <c r="C99" s="2" t="s">
        <v>223</v>
      </c>
      <c r="D99" s="2" t="s">
        <v>227</v>
      </c>
      <c r="E99" s="126" t="s">
        <v>41</v>
      </c>
      <c r="F99" s="2"/>
      <c r="G99" s="3">
        <f>SUM(G100)</f>
        <v>875</v>
      </c>
    </row>
    <row r="100" spans="1:7" ht="35.25" customHeight="1">
      <c r="A100" s="8"/>
      <c r="B100" s="7" t="s">
        <v>276</v>
      </c>
      <c r="C100" s="2" t="s">
        <v>223</v>
      </c>
      <c r="D100" s="2" t="s">
        <v>227</v>
      </c>
      <c r="E100" s="126" t="s">
        <v>41</v>
      </c>
      <c r="F100" s="2" t="s">
        <v>277</v>
      </c>
      <c r="G100" s="3">
        <v>875</v>
      </c>
    </row>
    <row r="101" spans="1:7" s="9" customFormat="1" ht="72" customHeight="1">
      <c r="A101" s="10"/>
      <c r="B101" s="1" t="s">
        <v>285</v>
      </c>
      <c r="C101" s="2" t="s">
        <v>223</v>
      </c>
      <c r="D101" s="2" t="s">
        <v>227</v>
      </c>
      <c r="E101" s="126" t="s">
        <v>46</v>
      </c>
      <c r="F101" s="2"/>
      <c r="G101" s="3">
        <f>SUM(G102)</f>
        <v>849.8</v>
      </c>
    </row>
    <row r="102" spans="1:7" s="9" customFormat="1" ht="47.25" customHeight="1">
      <c r="A102" s="10"/>
      <c r="B102" s="7" t="s">
        <v>257</v>
      </c>
      <c r="C102" s="2" t="s">
        <v>223</v>
      </c>
      <c r="D102" s="2" t="s">
        <v>227</v>
      </c>
      <c r="E102" s="126" t="s">
        <v>47</v>
      </c>
      <c r="F102" s="2"/>
      <c r="G102" s="3">
        <f>SUM(G103+G105)</f>
        <v>849.8</v>
      </c>
    </row>
    <row r="103" spans="1:7" s="9" customFormat="1" ht="144" customHeight="1">
      <c r="A103" s="10"/>
      <c r="B103" s="55" t="s">
        <v>378</v>
      </c>
      <c r="C103" s="2" t="s">
        <v>223</v>
      </c>
      <c r="D103" s="2" t="s">
        <v>227</v>
      </c>
      <c r="E103" s="126" t="s">
        <v>48</v>
      </c>
      <c r="F103" s="2"/>
      <c r="G103" s="3">
        <f>SUM(G104)</f>
        <v>772.5</v>
      </c>
    </row>
    <row r="104" spans="1:7" s="9" customFormat="1" ht="36.75" customHeight="1">
      <c r="A104" s="10"/>
      <c r="B104" s="7" t="s">
        <v>276</v>
      </c>
      <c r="C104" s="2" t="s">
        <v>223</v>
      </c>
      <c r="D104" s="2" t="s">
        <v>227</v>
      </c>
      <c r="E104" s="126" t="s">
        <v>48</v>
      </c>
      <c r="F104" s="2" t="s">
        <v>277</v>
      </c>
      <c r="G104" s="3">
        <v>772.5</v>
      </c>
    </row>
    <row r="105" spans="1:7" s="9" customFormat="1" ht="54" customHeight="1">
      <c r="A105" s="10"/>
      <c r="B105" s="7" t="s">
        <v>127</v>
      </c>
      <c r="C105" s="2" t="s">
        <v>223</v>
      </c>
      <c r="D105" s="2" t="s">
        <v>227</v>
      </c>
      <c r="E105" s="126" t="s">
        <v>166</v>
      </c>
      <c r="F105" s="40"/>
      <c r="G105" s="3">
        <f>SUM(G106)</f>
        <v>77.3</v>
      </c>
    </row>
    <row r="106" spans="1:7" s="9" customFormat="1" ht="138" customHeight="1">
      <c r="A106" s="10"/>
      <c r="B106" s="55" t="s">
        <v>138</v>
      </c>
      <c r="C106" s="2" t="s">
        <v>223</v>
      </c>
      <c r="D106" s="2" t="s">
        <v>227</v>
      </c>
      <c r="E106" s="126" t="s">
        <v>167</v>
      </c>
      <c r="F106" s="40"/>
      <c r="G106" s="3">
        <f>SUM(G107)</f>
        <v>77.3</v>
      </c>
    </row>
    <row r="107" spans="1:7" s="9" customFormat="1" ht="39.75" customHeight="1">
      <c r="A107" s="10"/>
      <c r="B107" s="7" t="s">
        <v>276</v>
      </c>
      <c r="C107" s="2" t="s">
        <v>223</v>
      </c>
      <c r="D107" s="2" t="s">
        <v>227</v>
      </c>
      <c r="E107" s="126" t="s">
        <v>167</v>
      </c>
      <c r="F107" s="40">
        <v>240</v>
      </c>
      <c r="G107" s="3">
        <v>77.3</v>
      </c>
    </row>
    <row r="108" spans="1:7" s="24" customFormat="1" ht="84.75" customHeight="1">
      <c r="A108" s="14"/>
      <c r="B108" s="1" t="s">
        <v>3</v>
      </c>
      <c r="C108" s="2" t="s">
        <v>223</v>
      </c>
      <c r="D108" s="2" t="s">
        <v>227</v>
      </c>
      <c r="E108" s="126" t="s">
        <v>61</v>
      </c>
      <c r="F108" s="2"/>
      <c r="G108" s="3">
        <f>SUM(G109+G123)</f>
        <v>25393.9</v>
      </c>
    </row>
    <row r="109" spans="1:7" s="9" customFormat="1" ht="180.75" customHeight="1">
      <c r="A109" s="10"/>
      <c r="B109" s="7" t="s">
        <v>2</v>
      </c>
      <c r="C109" s="2" t="s">
        <v>223</v>
      </c>
      <c r="D109" s="2" t="s">
        <v>227</v>
      </c>
      <c r="E109" s="126" t="s">
        <v>62</v>
      </c>
      <c r="F109" s="2"/>
      <c r="G109" s="3">
        <f>SUM(G110+G112+G114+G116+G119+G121)</f>
        <v>9682.4</v>
      </c>
    </row>
    <row r="110" spans="1:7" s="9" customFormat="1" ht="139.5" customHeight="1">
      <c r="A110" s="10"/>
      <c r="B110" s="1" t="s">
        <v>4</v>
      </c>
      <c r="C110" s="2" t="s">
        <v>223</v>
      </c>
      <c r="D110" s="2" t="s">
        <v>227</v>
      </c>
      <c r="E110" s="126" t="s">
        <v>63</v>
      </c>
      <c r="F110" s="2"/>
      <c r="G110" s="3">
        <f>SUM(G111)</f>
        <v>7587.2</v>
      </c>
    </row>
    <row r="111" spans="1:7" s="9" customFormat="1" ht="38.25" customHeight="1">
      <c r="A111" s="10"/>
      <c r="B111" s="7" t="s">
        <v>276</v>
      </c>
      <c r="C111" s="2" t="s">
        <v>223</v>
      </c>
      <c r="D111" s="2" t="s">
        <v>227</v>
      </c>
      <c r="E111" s="126" t="s">
        <v>63</v>
      </c>
      <c r="F111" s="2" t="s">
        <v>277</v>
      </c>
      <c r="G111" s="3">
        <v>7587.2</v>
      </c>
    </row>
    <row r="112" spans="1:7" s="9" customFormat="1" ht="22.5" customHeight="1">
      <c r="A112" s="10"/>
      <c r="B112" s="7" t="s">
        <v>120</v>
      </c>
      <c r="C112" s="2" t="s">
        <v>223</v>
      </c>
      <c r="D112" s="2" t="s">
        <v>227</v>
      </c>
      <c r="E112" s="126" t="s">
        <v>121</v>
      </c>
      <c r="F112" s="2"/>
      <c r="G112" s="3">
        <f>SUM(G113)</f>
        <v>750</v>
      </c>
    </row>
    <row r="113" spans="1:7" s="9" customFormat="1" ht="38.25" customHeight="1">
      <c r="A113" s="10"/>
      <c r="B113" s="7" t="s">
        <v>276</v>
      </c>
      <c r="C113" s="2" t="s">
        <v>223</v>
      </c>
      <c r="D113" s="2" t="s">
        <v>227</v>
      </c>
      <c r="E113" s="126" t="s">
        <v>121</v>
      </c>
      <c r="F113" s="2" t="s">
        <v>277</v>
      </c>
      <c r="G113" s="3">
        <v>750</v>
      </c>
    </row>
    <row r="114" spans="1:7" s="9" customFormat="1" ht="143.25" customHeight="1" hidden="1">
      <c r="A114" s="10"/>
      <c r="B114" s="55" t="s">
        <v>270</v>
      </c>
      <c r="C114" s="2" t="s">
        <v>223</v>
      </c>
      <c r="D114" s="2" t="s">
        <v>227</v>
      </c>
      <c r="E114" s="126" t="s">
        <v>64</v>
      </c>
      <c r="F114" s="2"/>
      <c r="G114" s="3">
        <f>G115</f>
        <v>0</v>
      </c>
    </row>
    <row r="115" spans="1:7" s="9" customFormat="1" ht="39" customHeight="1" hidden="1">
      <c r="A115" s="10"/>
      <c r="B115" s="7" t="s">
        <v>276</v>
      </c>
      <c r="C115" s="2" t="s">
        <v>223</v>
      </c>
      <c r="D115" s="2" t="s">
        <v>227</v>
      </c>
      <c r="E115" s="126" t="s">
        <v>64</v>
      </c>
      <c r="F115" s="2" t="s">
        <v>277</v>
      </c>
      <c r="G115" s="3"/>
    </row>
    <row r="116" spans="1:7" s="9" customFormat="1" ht="118.5" customHeight="1">
      <c r="A116" s="10"/>
      <c r="B116" s="1" t="s">
        <v>142</v>
      </c>
      <c r="C116" s="2" t="s">
        <v>223</v>
      </c>
      <c r="D116" s="2" t="s">
        <v>227</v>
      </c>
      <c r="E116" s="126" t="s">
        <v>65</v>
      </c>
      <c r="F116" s="2"/>
      <c r="G116" s="3">
        <f>G117</f>
        <v>1094.4</v>
      </c>
    </row>
    <row r="117" spans="1:7" s="9" customFormat="1" ht="38.25" customHeight="1">
      <c r="A117" s="10"/>
      <c r="B117" s="7" t="s">
        <v>276</v>
      </c>
      <c r="C117" s="2" t="s">
        <v>223</v>
      </c>
      <c r="D117" s="2" t="s">
        <v>227</v>
      </c>
      <c r="E117" s="126" t="s">
        <v>65</v>
      </c>
      <c r="F117" s="2" t="s">
        <v>277</v>
      </c>
      <c r="G117" s="3">
        <v>1094.4</v>
      </c>
    </row>
    <row r="118" spans="1:7" s="9" customFormat="1" ht="50.25" customHeight="1">
      <c r="A118" s="10"/>
      <c r="B118" s="7" t="s">
        <v>127</v>
      </c>
      <c r="C118" s="2" t="s">
        <v>223</v>
      </c>
      <c r="D118" s="2" t="s">
        <v>227</v>
      </c>
      <c r="E118" s="126" t="s">
        <v>172</v>
      </c>
      <c r="F118" s="2"/>
      <c r="G118" s="3">
        <f>G119+G121</f>
        <v>250.8</v>
      </c>
    </row>
    <row r="119" spans="1:7" s="9" customFormat="1" ht="149.25" customHeight="1" hidden="1">
      <c r="A119" s="10"/>
      <c r="B119" s="65" t="s">
        <v>1</v>
      </c>
      <c r="C119" s="2" t="s">
        <v>223</v>
      </c>
      <c r="D119" s="2" t="s">
        <v>227</v>
      </c>
      <c r="E119" s="126" t="s">
        <v>174</v>
      </c>
      <c r="F119" s="2"/>
      <c r="G119" s="3">
        <f>G120</f>
        <v>0</v>
      </c>
    </row>
    <row r="120" spans="1:7" s="9" customFormat="1" ht="35.25" customHeight="1" hidden="1">
      <c r="A120" s="10"/>
      <c r="B120" s="7" t="s">
        <v>276</v>
      </c>
      <c r="C120" s="2" t="s">
        <v>223</v>
      </c>
      <c r="D120" s="2" t="s">
        <v>227</v>
      </c>
      <c r="E120" s="126" t="s">
        <v>174</v>
      </c>
      <c r="F120" s="2" t="s">
        <v>277</v>
      </c>
      <c r="G120" s="3"/>
    </row>
    <row r="121" spans="1:7" s="9" customFormat="1" ht="118.5" customHeight="1">
      <c r="A121" s="10"/>
      <c r="B121" s="1" t="s">
        <v>144</v>
      </c>
      <c r="C121" s="2" t="s">
        <v>223</v>
      </c>
      <c r="D121" s="2" t="s">
        <v>227</v>
      </c>
      <c r="E121" s="126" t="s">
        <v>173</v>
      </c>
      <c r="F121" s="2"/>
      <c r="G121" s="3">
        <f>SUM(G122)</f>
        <v>250.8</v>
      </c>
    </row>
    <row r="122" spans="1:7" s="9" customFormat="1" ht="32.25" customHeight="1">
      <c r="A122" s="10"/>
      <c r="B122" s="7" t="s">
        <v>276</v>
      </c>
      <c r="C122" s="2" t="s">
        <v>223</v>
      </c>
      <c r="D122" s="2" t="s">
        <v>227</v>
      </c>
      <c r="E122" s="126" t="s">
        <v>173</v>
      </c>
      <c r="F122" s="2" t="s">
        <v>277</v>
      </c>
      <c r="G122" s="3">
        <v>250.8</v>
      </c>
    </row>
    <row r="123" spans="1:7" s="9" customFormat="1" ht="117" customHeight="1">
      <c r="A123" s="10"/>
      <c r="B123" s="7" t="s">
        <v>6</v>
      </c>
      <c r="C123" s="2" t="s">
        <v>223</v>
      </c>
      <c r="D123" s="2" t="s">
        <v>227</v>
      </c>
      <c r="E123" s="126" t="s">
        <v>66</v>
      </c>
      <c r="F123" s="2"/>
      <c r="G123" s="147">
        <f>SUM(G124+G126)</f>
        <v>15711.5</v>
      </c>
    </row>
    <row r="124" spans="1:7" s="9" customFormat="1" ht="132.75" customHeight="1">
      <c r="A124" s="10"/>
      <c r="B124" s="63" t="s">
        <v>5</v>
      </c>
      <c r="C124" s="2" t="s">
        <v>223</v>
      </c>
      <c r="D124" s="2" t="s">
        <v>227</v>
      </c>
      <c r="E124" s="126" t="s">
        <v>67</v>
      </c>
      <c r="F124" s="2"/>
      <c r="G124" s="147">
        <f>SUM(G125)</f>
        <v>15711.5</v>
      </c>
    </row>
    <row r="125" spans="1:7" s="9" customFormat="1" ht="24" customHeight="1">
      <c r="A125" s="10"/>
      <c r="B125" s="7" t="s">
        <v>205</v>
      </c>
      <c r="C125" s="2" t="s">
        <v>223</v>
      </c>
      <c r="D125" s="2" t="s">
        <v>227</v>
      </c>
      <c r="E125" s="126" t="s">
        <v>67</v>
      </c>
      <c r="F125" s="2" t="s">
        <v>287</v>
      </c>
      <c r="G125" s="147">
        <v>15711.5</v>
      </c>
    </row>
    <row r="126" spans="1:7" s="9" customFormat="1" ht="132.75" customHeight="1" hidden="1">
      <c r="A126" s="10"/>
      <c r="B126" s="63" t="s">
        <v>5</v>
      </c>
      <c r="C126" s="2" t="s">
        <v>223</v>
      </c>
      <c r="D126" s="2" t="s">
        <v>227</v>
      </c>
      <c r="E126" s="126" t="s">
        <v>68</v>
      </c>
      <c r="F126" s="2"/>
      <c r="G126" s="145">
        <f>SUM(G127)</f>
        <v>0</v>
      </c>
    </row>
    <row r="127" spans="1:7" s="9" customFormat="1" ht="24" customHeight="1" hidden="1">
      <c r="A127" s="10"/>
      <c r="B127" s="7" t="s">
        <v>205</v>
      </c>
      <c r="C127" s="2" t="s">
        <v>223</v>
      </c>
      <c r="D127" s="2" t="s">
        <v>227</v>
      </c>
      <c r="E127" s="126" t="s">
        <v>68</v>
      </c>
      <c r="F127" s="2" t="s">
        <v>287</v>
      </c>
      <c r="G127" s="145"/>
    </row>
    <row r="128" spans="1:7" s="9" customFormat="1" ht="36" customHeight="1">
      <c r="A128" s="10"/>
      <c r="B128" s="62" t="s">
        <v>246</v>
      </c>
      <c r="C128" s="6" t="s">
        <v>223</v>
      </c>
      <c r="D128" s="6" t="s">
        <v>230</v>
      </c>
      <c r="E128" s="125"/>
      <c r="F128" s="6"/>
      <c r="G128" s="146">
        <f>SUM(G129)</f>
        <v>759.4</v>
      </c>
    </row>
    <row r="129" spans="1:7" s="9" customFormat="1" ht="37.5" customHeight="1">
      <c r="A129" s="10"/>
      <c r="B129" s="7" t="s">
        <v>272</v>
      </c>
      <c r="C129" s="2" t="s">
        <v>223</v>
      </c>
      <c r="D129" s="2" t="s">
        <v>230</v>
      </c>
      <c r="E129" s="126" t="s">
        <v>95</v>
      </c>
      <c r="F129" s="2"/>
      <c r="G129" s="3">
        <f>SUM(G130)</f>
        <v>759.4</v>
      </c>
    </row>
    <row r="130" spans="1:7" s="9" customFormat="1" ht="51.75" customHeight="1">
      <c r="A130" s="10"/>
      <c r="B130" s="7" t="s">
        <v>284</v>
      </c>
      <c r="C130" s="2" t="s">
        <v>223</v>
      </c>
      <c r="D130" s="2" t="s">
        <v>230</v>
      </c>
      <c r="E130" s="126" t="s">
        <v>96</v>
      </c>
      <c r="F130" s="2"/>
      <c r="G130" s="3">
        <f>SUM(G131)</f>
        <v>759.4</v>
      </c>
    </row>
    <row r="131" spans="1:7" s="9" customFormat="1" ht="36.75" customHeight="1">
      <c r="A131" s="10"/>
      <c r="B131" s="1" t="s">
        <v>280</v>
      </c>
      <c r="C131" s="2" t="s">
        <v>223</v>
      </c>
      <c r="D131" s="2" t="s">
        <v>230</v>
      </c>
      <c r="E131" s="126" t="s">
        <v>101</v>
      </c>
      <c r="F131" s="2"/>
      <c r="G131" s="3">
        <f>SUM(G132)</f>
        <v>759.4</v>
      </c>
    </row>
    <row r="132" spans="1:7" s="9" customFormat="1" ht="39" customHeight="1">
      <c r="A132" s="10"/>
      <c r="B132" s="7" t="s">
        <v>276</v>
      </c>
      <c r="C132" s="2" t="s">
        <v>223</v>
      </c>
      <c r="D132" s="2" t="s">
        <v>230</v>
      </c>
      <c r="E132" s="126" t="s">
        <v>101</v>
      </c>
      <c r="F132" s="2" t="s">
        <v>277</v>
      </c>
      <c r="G132" s="3">
        <v>759.4</v>
      </c>
    </row>
    <row r="133" spans="1:7" s="9" customFormat="1" ht="19.5" customHeight="1">
      <c r="A133" s="10"/>
      <c r="B133" s="4" t="s">
        <v>189</v>
      </c>
      <c r="C133" s="6" t="s">
        <v>231</v>
      </c>
      <c r="D133" s="6" t="s">
        <v>221</v>
      </c>
      <c r="E133" s="125"/>
      <c r="F133" s="6"/>
      <c r="G133" s="5">
        <f>SUM(G134+G167+G182)</f>
        <v>45451.399999999994</v>
      </c>
    </row>
    <row r="134" spans="1:7" s="9" customFormat="1" ht="19.5" customHeight="1">
      <c r="A134" s="10"/>
      <c r="B134" s="4" t="s">
        <v>198</v>
      </c>
      <c r="C134" s="6" t="s">
        <v>231</v>
      </c>
      <c r="D134" s="6" t="s">
        <v>220</v>
      </c>
      <c r="E134" s="125"/>
      <c r="F134" s="6"/>
      <c r="G134" s="5">
        <f>SUM(G135+G154)</f>
        <v>20746.3</v>
      </c>
    </row>
    <row r="135" spans="1:8" s="9" customFormat="1" ht="85.5" customHeight="1">
      <c r="A135" s="10"/>
      <c r="B135" s="1" t="s">
        <v>132</v>
      </c>
      <c r="C135" s="2" t="s">
        <v>231</v>
      </c>
      <c r="D135" s="2" t="s">
        <v>220</v>
      </c>
      <c r="E135" s="126" t="s">
        <v>17</v>
      </c>
      <c r="F135" s="2"/>
      <c r="G135" s="3">
        <f>SUM(G136+G142)</f>
        <v>9990.5</v>
      </c>
      <c r="H135" s="8"/>
    </row>
    <row r="136" spans="1:8" s="9" customFormat="1" ht="117" customHeight="1">
      <c r="A136" s="10"/>
      <c r="B136" s="15" t="s">
        <v>135</v>
      </c>
      <c r="C136" s="2" t="s">
        <v>231</v>
      </c>
      <c r="D136" s="2" t="s">
        <v>220</v>
      </c>
      <c r="E136" s="126" t="s">
        <v>29</v>
      </c>
      <c r="F136" s="2"/>
      <c r="G136" s="3">
        <f>SUM(G137+G139)</f>
        <v>9990.5</v>
      </c>
      <c r="H136" s="8"/>
    </row>
    <row r="137" spans="1:7" s="8" customFormat="1" ht="134.25" customHeight="1">
      <c r="A137" s="19"/>
      <c r="B137" s="1" t="s">
        <v>179</v>
      </c>
      <c r="C137" s="2" t="s">
        <v>231</v>
      </c>
      <c r="D137" s="2" t="s">
        <v>220</v>
      </c>
      <c r="E137" s="126" t="s">
        <v>180</v>
      </c>
      <c r="F137" s="2"/>
      <c r="G137" s="3">
        <f>SUM(G138)</f>
        <v>6990.5</v>
      </c>
    </row>
    <row r="138" spans="1:8" s="9" customFormat="1" ht="24.75" customHeight="1">
      <c r="A138" s="10"/>
      <c r="B138" s="7" t="s">
        <v>301</v>
      </c>
      <c r="C138" s="2" t="s">
        <v>231</v>
      </c>
      <c r="D138" s="2" t="s">
        <v>220</v>
      </c>
      <c r="E138" s="126" t="s">
        <v>180</v>
      </c>
      <c r="F138" s="2" t="s">
        <v>287</v>
      </c>
      <c r="G138" s="3">
        <v>6990.5</v>
      </c>
      <c r="H138" s="8"/>
    </row>
    <row r="139" spans="1:8" s="9" customFormat="1" ht="50.25" customHeight="1">
      <c r="A139" s="10"/>
      <c r="B139" s="7" t="s">
        <v>127</v>
      </c>
      <c r="C139" s="2" t="s">
        <v>231</v>
      </c>
      <c r="D139" s="2" t="s">
        <v>220</v>
      </c>
      <c r="E139" s="126" t="s">
        <v>164</v>
      </c>
      <c r="F139" s="2"/>
      <c r="G139" s="3">
        <f>G140</f>
        <v>3000</v>
      </c>
      <c r="H139" s="8"/>
    </row>
    <row r="140" spans="1:8" s="9" customFormat="1" ht="82.5" customHeight="1">
      <c r="A140" s="10"/>
      <c r="B140" s="7" t="s">
        <v>349</v>
      </c>
      <c r="C140" s="2" t="s">
        <v>231</v>
      </c>
      <c r="D140" s="2" t="s">
        <v>220</v>
      </c>
      <c r="E140" s="126" t="s">
        <v>165</v>
      </c>
      <c r="F140" s="2"/>
      <c r="G140" s="3">
        <f>G141</f>
        <v>3000</v>
      </c>
      <c r="H140" s="8"/>
    </row>
    <row r="141" spans="1:8" s="9" customFormat="1" ht="24.75" customHeight="1">
      <c r="A141" s="10"/>
      <c r="B141" s="7" t="s">
        <v>301</v>
      </c>
      <c r="C141" s="2" t="s">
        <v>231</v>
      </c>
      <c r="D141" s="2" t="s">
        <v>220</v>
      </c>
      <c r="E141" s="126" t="s">
        <v>165</v>
      </c>
      <c r="F141" s="2" t="s">
        <v>287</v>
      </c>
      <c r="G141" s="3">
        <v>3000</v>
      </c>
      <c r="H141" s="8"/>
    </row>
    <row r="142" spans="1:8" s="9" customFormat="1" ht="141.75" customHeight="1" hidden="1">
      <c r="A142" s="10"/>
      <c r="B142" s="1" t="s">
        <v>310</v>
      </c>
      <c r="C142" s="2" t="s">
        <v>231</v>
      </c>
      <c r="D142" s="2" t="s">
        <v>220</v>
      </c>
      <c r="E142" s="126" t="s">
        <v>20</v>
      </c>
      <c r="F142" s="2"/>
      <c r="G142" s="3">
        <f>SUM(G143+G145+G147+G149)</f>
        <v>0</v>
      </c>
      <c r="H142" s="8"/>
    </row>
    <row r="143" spans="1:8" s="9" customFormat="1" ht="115.5" customHeight="1" hidden="1">
      <c r="A143" s="10"/>
      <c r="B143" s="50" t="s">
        <v>374</v>
      </c>
      <c r="C143" s="2" t="s">
        <v>231</v>
      </c>
      <c r="D143" s="2" t="s">
        <v>220</v>
      </c>
      <c r="E143" s="126" t="s">
        <v>21</v>
      </c>
      <c r="F143" s="2"/>
      <c r="G143" s="3">
        <f>SUM(G144)</f>
        <v>0</v>
      </c>
      <c r="H143" s="8"/>
    </row>
    <row r="144" spans="1:8" s="9" customFormat="1" ht="27" customHeight="1" hidden="1">
      <c r="A144" s="10"/>
      <c r="B144" s="7" t="s">
        <v>301</v>
      </c>
      <c r="C144" s="2" t="s">
        <v>231</v>
      </c>
      <c r="D144" s="2" t="s">
        <v>220</v>
      </c>
      <c r="E144" s="126" t="s">
        <v>21</v>
      </c>
      <c r="F144" s="2" t="s">
        <v>287</v>
      </c>
      <c r="G144" s="3"/>
      <c r="H144" s="8"/>
    </row>
    <row r="145" spans="1:8" s="9" customFormat="1" ht="131.25" customHeight="1" hidden="1">
      <c r="A145" s="10"/>
      <c r="B145" s="76" t="s">
        <v>346</v>
      </c>
      <c r="C145" s="2" t="s">
        <v>231</v>
      </c>
      <c r="D145" s="2" t="s">
        <v>220</v>
      </c>
      <c r="E145" s="126" t="s">
        <v>22</v>
      </c>
      <c r="F145" s="2"/>
      <c r="G145" s="3">
        <f>PRODUCT(G146)</f>
        <v>0</v>
      </c>
      <c r="H145" s="8"/>
    </row>
    <row r="146" spans="1:8" s="9" customFormat="1" ht="23.25" customHeight="1" hidden="1">
      <c r="A146" s="10"/>
      <c r="B146" s="7" t="s">
        <v>301</v>
      </c>
      <c r="C146" s="2" t="s">
        <v>231</v>
      </c>
      <c r="D146" s="2" t="s">
        <v>220</v>
      </c>
      <c r="E146" s="126" t="s">
        <v>22</v>
      </c>
      <c r="F146" s="2" t="s">
        <v>287</v>
      </c>
      <c r="G146" s="3"/>
      <c r="H146" s="8"/>
    </row>
    <row r="147" spans="1:8" s="9" customFormat="1" ht="124.5" customHeight="1" hidden="1">
      <c r="A147" s="10"/>
      <c r="B147" s="76" t="s">
        <v>345</v>
      </c>
      <c r="C147" s="2" t="s">
        <v>231</v>
      </c>
      <c r="D147" s="2" t="s">
        <v>220</v>
      </c>
      <c r="E147" s="126" t="s">
        <v>23</v>
      </c>
      <c r="F147" s="2"/>
      <c r="G147" s="3">
        <f>PRODUCT(G148)</f>
        <v>0</v>
      </c>
      <c r="H147" s="8"/>
    </row>
    <row r="148" spans="1:8" s="9" customFormat="1" ht="19.5" customHeight="1" hidden="1">
      <c r="A148" s="10"/>
      <c r="B148" s="7" t="s">
        <v>301</v>
      </c>
      <c r="C148" s="2" t="s">
        <v>231</v>
      </c>
      <c r="D148" s="2" t="s">
        <v>220</v>
      </c>
      <c r="E148" s="126" t="s">
        <v>23</v>
      </c>
      <c r="F148" s="2" t="s">
        <v>287</v>
      </c>
      <c r="G148" s="3"/>
      <c r="H148" s="8"/>
    </row>
    <row r="149" spans="1:8" s="9" customFormat="1" ht="55.5" customHeight="1" hidden="1">
      <c r="A149" s="10"/>
      <c r="B149" s="7" t="s">
        <v>241</v>
      </c>
      <c r="C149" s="2" t="s">
        <v>231</v>
      </c>
      <c r="D149" s="2" t="s">
        <v>220</v>
      </c>
      <c r="E149" s="126" t="s">
        <v>33</v>
      </c>
      <c r="F149" s="2"/>
      <c r="G149" s="3">
        <f>SUM(G150+G152)</f>
        <v>0</v>
      </c>
      <c r="H149" s="8"/>
    </row>
    <row r="150" spans="1:8" s="9" customFormat="1" ht="122.25" customHeight="1" hidden="1">
      <c r="A150" s="10"/>
      <c r="B150" s="55" t="s">
        <v>347</v>
      </c>
      <c r="C150" s="2" t="s">
        <v>231</v>
      </c>
      <c r="D150" s="2" t="s">
        <v>220</v>
      </c>
      <c r="E150" s="126" t="s">
        <v>23</v>
      </c>
      <c r="F150" s="2"/>
      <c r="G150" s="3">
        <f>SUM(G151)</f>
        <v>0</v>
      </c>
      <c r="H150" s="8"/>
    </row>
    <row r="151" spans="1:8" s="9" customFormat="1" ht="19.5" customHeight="1" hidden="1">
      <c r="A151" s="10"/>
      <c r="B151" s="7" t="s">
        <v>301</v>
      </c>
      <c r="C151" s="2" t="s">
        <v>231</v>
      </c>
      <c r="D151" s="2" t="s">
        <v>220</v>
      </c>
      <c r="E151" s="126" t="s">
        <v>23</v>
      </c>
      <c r="F151" s="2" t="s">
        <v>287</v>
      </c>
      <c r="G151" s="3"/>
      <c r="H151" s="8"/>
    </row>
    <row r="152" spans="1:8" s="9" customFormat="1" ht="133.5" customHeight="1" hidden="1">
      <c r="A152" s="10"/>
      <c r="B152" s="55" t="s">
        <v>379</v>
      </c>
      <c r="C152" s="2" t="s">
        <v>231</v>
      </c>
      <c r="D152" s="2" t="s">
        <v>220</v>
      </c>
      <c r="E152" s="126" t="s">
        <v>24</v>
      </c>
      <c r="F152" s="2"/>
      <c r="G152" s="3">
        <f>SUM(G153)</f>
        <v>0</v>
      </c>
      <c r="H152" s="8"/>
    </row>
    <row r="153" spans="1:8" s="9" customFormat="1" ht="19.5" customHeight="1" hidden="1">
      <c r="A153" s="10"/>
      <c r="B153" s="7" t="s">
        <v>301</v>
      </c>
      <c r="C153" s="2" t="s">
        <v>231</v>
      </c>
      <c r="D153" s="2" t="s">
        <v>220</v>
      </c>
      <c r="E153" s="126" t="s">
        <v>24</v>
      </c>
      <c r="F153" s="2" t="s">
        <v>287</v>
      </c>
      <c r="G153" s="3"/>
      <c r="H153" s="8"/>
    </row>
    <row r="154" spans="1:8" s="9" customFormat="1" ht="68.25" customHeight="1">
      <c r="A154" s="10"/>
      <c r="B154" s="1" t="s">
        <v>302</v>
      </c>
      <c r="C154" s="2" t="s">
        <v>231</v>
      </c>
      <c r="D154" s="2" t="s">
        <v>220</v>
      </c>
      <c r="E154" s="126" t="s">
        <v>53</v>
      </c>
      <c r="F154" s="2"/>
      <c r="G154" s="3">
        <f>SUM(G155+G160)</f>
        <v>10755.8</v>
      </c>
      <c r="H154" s="8"/>
    </row>
    <row r="155" spans="1:8" s="9" customFormat="1" ht="107.25" customHeight="1">
      <c r="A155" s="10"/>
      <c r="B155" s="1" t="s">
        <v>323</v>
      </c>
      <c r="C155" s="2" t="s">
        <v>231</v>
      </c>
      <c r="D155" s="2" t="s">
        <v>220</v>
      </c>
      <c r="E155" s="126" t="s">
        <v>54</v>
      </c>
      <c r="F155" s="2"/>
      <c r="G155" s="3">
        <f>SUM(G156+G158)</f>
        <v>1600</v>
      </c>
      <c r="H155" s="8"/>
    </row>
    <row r="156" spans="1:8" s="9" customFormat="1" ht="139.5" customHeight="1">
      <c r="A156" s="10"/>
      <c r="B156" s="7" t="s">
        <v>324</v>
      </c>
      <c r="C156" s="2" t="s">
        <v>231</v>
      </c>
      <c r="D156" s="2" t="s">
        <v>220</v>
      </c>
      <c r="E156" s="126" t="s">
        <v>55</v>
      </c>
      <c r="F156" s="2"/>
      <c r="G156" s="3">
        <f>SUM(G157)</f>
        <v>800</v>
      </c>
      <c r="H156" s="8"/>
    </row>
    <row r="157" spans="1:8" s="9" customFormat="1" ht="37.5" customHeight="1">
      <c r="A157" s="10"/>
      <c r="B157" s="7" t="s">
        <v>276</v>
      </c>
      <c r="C157" s="2" t="s">
        <v>231</v>
      </c>
      <c r="D157" s="2" t="s">
        <v>220</v>
      </c>
      <c r="E157" s="126" t="s">
        <v>55</v>
      </c>
      <c r="F157" s="2" t="s">
        <v>277</v>
      </c>
      <c r="G157" s="3">
        <v>800</v>
      </c>
      <c r="H157" s="8"/>
    </row>
    <row r="158" spans="1:8" s="9" customFormat="1" ht="139.5" customHeight="1">
      <c r="A158" s="10"/>
      <c r="B158" s="7" t="s">
        <v>122</v>
      </c>
      <c r="C158" s="2" t="s">
        <v>231</v>
      </c>
      <c r="D158" s="2" t="s">
        <v>220</v>
      </c>
      <c r="E158" s="126" t="s">
        <v>123</v>
      </c>
      <c r="F158" s="2"/>
      <c r="G158" s="3">
        <f>SUM(G159)</f>
        <v>800</v>
      </c>
      <c r="H158" s="8"/>
    </row>
    <row r="159" spans="1:8" s="9" customFormat="1" ht="37.5" customHeight="1">
      <c r="A159" s="10"/>
      <c r="B159" s="7" t="s">
        <v>276</v>
      </c>
      <c r="C159" s="2" t="s">
        <v>231</v>
      </c>
      <c r="D159" s="2" t="s">
        <v>220</v>
      </c>
      <c r="E159" s="126" t="s">
        <v>123</v>
      </c>
      <c r="F159" s="2" t="s">
        <v>277</v>
      </c>
      <c r="G159" s="3">
        <v>800</v>
      </c>
      <c r="H159" s="8"/>
    </row>
    <row r="160" spans="1:8" s="9" customFormat="1" ht="96.75" customHeight="1">
      <c r="A160" s="10"/>
      <c r="B160" s="1" t="s">
        <v>325</v>
      </c>
      <c r="C160" s="2" t="s">
        <v>231</v>
      </c>
      <c r="D160" s="2" t="s">
        <v>220</v>
      </c>
      <c r="E160" s="126" t="s">
        <v>57</v>
      </c>
      <c r="F160" s="2"/>
      <c r="G160" s="3">
        <f>SUM(G161+G163+G165)</f>
        <v>9155.8</v>
      </c>
      <c r="H160" s="8"/>
    </row>
    <row r="161" spans="1:8" s="9" customFormat="1" ht="87" customHeight="1">
      <c r="A161" s="10"/>
      <c r="B161" s="1" t="s">
        <v>354</v>
      </c>
      <c r="C161" s="2" t="s">
        <v>231</v>
      </c>
      <c r="D161" s="2" t="s">
        <v>220</v>
      </c>
      <c r="E161" s="126" t="s">
        <v>58</v>
      </c>
      <c r="F161" s="2"/>
      <c r="G161" s="3">
        <f>SUM(G162)</f>
        <v>974</v>
      </c>
      <c r="H161" s="8"/>
    </row>
    <row r="162" spans="1:8" s="9" customFormat="1" ht="34.5" customHeight="1">
      <c r="A162" s="10"/>
      <c r="B162" s="7" t="s">
        <v>276</v>
      </c>
      <c r="C162" s="2" t="s">
        <v>231</v>
      </c>
      <c r="D162" s="2" t="s">
        <v>220</v>
      </c>
      <c r="E162" s="126" t="s">
        <v>58</v>
      </c>
      <c r="F162" s="2" t="s">
        <v>277</v>
      </c>
      <c r="G162" s="3">
        <v>974</v>
      </c>
      <c r="H162" s="8"/>
    </row>
    <row r="163" spans="1:8" s="9" customFormat="1" ht="70.5" customHeight="1">
      <c r="A163" s="10"/>
      <c r="B163" s="7" t="s">
        <v>355</v>
      </c>
      <c r="C163" s="2" t="s">
        <v>231</v>
      </c>
      <c r="D163" s="2" t="s">
        <v>220</v>
      </c>
      <c r="E163" s="126" t="s">
        <v>59</v>
      </c>
      <c r="F163" s="2"/>
      <c r="G163" s="3">
        <f>SUM(G164)</f>
        <v>1150</v>
      </c>
      <c r="H163" s="8"/>
    </row>
    <row r="164" spans="1:8" s="9" customFormat="1" ht="38.25" customHeight="1">
      <c r="A164" s="10"/>
      <c r="B164" s="7" t="s">
        <v>276</v>
      </c>
      <c r="C164" s="2" t="s">
        <v>231</v>
      </c>
      <c r="D164" s="2" t="s">
        <v>220</v>
      </c>
      <c r="E164" s="126" t="s">
        <v>59</v>
      </c>
      <c r="F164" s="2" t="s">
        <v>277</v>
      </c>
      <c r="G164" s="3">
        <v>1150</v>
      </c>
      <c r="H164" s="8"/>
    </row>
    <row r="165" spans="1:8" s="9" customFormat="1" ht="78.75" customHeight="1">
      <c r="A165" s="10"/>
      <c r="B165" s="7" t="s">
        <v>356</v>
      </c>
      <c r="C165" s="2" t="s">
        <v>231</v>
      </c>
      <c r="D165" s="2" t="s">
        <v>220</v>
      </c>
      <c r="E165" s="126" t="s">
        <v>60</v>
      </c>
      <c r="F165" s="2"/>
      <c r="G165" s="3">
        <f>SUM(G166)</f>
        <v>7031.8</v>
      </c>
      <c r="H165" s="8"/>
    </row>
    <row r="166" spans="1:8" s="9" customFormat="1" ht="45" customHeight="1">
      <c r="A166" s="10"/>
      <c r="B166" s="7" t="s">
        <v>265</v>
      </c>
      <c r="C166" s="2" t="s">
        <v>231</v>
      </c>
      <c r="D166" s="2" t="s">
        <v>220</v>
      </c>
      <c r="E166" s="126" t="s">
        <v>60</v>
      </c>
      <c r="F166" s="2" t="s">
        <v>245</v>
      </c>
      <c r="G166" s="3">
        <v>7031.8</v>
      </c>
      <c r="H166" s="8"/>
    </row>
    <row r="167" spans="1:7" s="9" customFormat="1" ht="19.5" customHeight="1">
      <c r="A167" s="10"/>
      <c r="B167" s="62" t="s">
        <v>199</v>
      </c>
      <c r="C167" s="6" t="s">
        <v>231</v>
      </c>
      <c r="D167" s="6" t="s">
        <v>225</v>
      </c>
      <c r="E167" s="125"/>
      <c r="F167" s="6"/>
      <c r="G167" s="5">
        <f>SUM(G168+G177)</f>
        <v>3790</v>
      </c>
    </row>
    <row r="168" spans="1:7" s="9" customFormat="1" ht="71.25" customHeight="1">
      <c r="A168" s="10"/>
      <c r="B168" s="1" t="s">
        <v>286</v>
      </c>
      <c r="C168" s="2" t="s">
        <v>231</v>
      </c>
      <c r="D168" s="2" t="s">
        <v>225</v>
      </c>
      <c r="E168" s="126" t="s">
        <v>88</v>
      </c>
      <c r="F168" s="2"/>
      <c r="G168" s="3">
        <f>SUM(G169)</f>
        <v>3690</v>
      </c>
    </row>
    <row r="169" spans="1:7" s="9" customFormat="1" ht="79.5" customHeight="1">
      <c r="A169" s="10"/>
      <c r="B169" s="49" t="s">
        <v>343</v>
      </c>
      <c r="C169" s="2" t="s">
        <v>231</v>
      </c>
      <c r="D169" s="2" t="s">
        <v>225</v>
      </c>
      <c r="E169" s="126" t="s">
        <v>89</v>
      </c>
      <c r="F169" s="2"/>
      <c r="G169" s="3">
        <f>SUM(G170+G172+G174)</f>
        <v>3690</v>
      </c>
    </row>
    <row r="170" spans="1:7" s="9" customFormat="1" ht="108" customHeight="1">
      <c r="A170" s="10"/>
      <c r="B170" s="63" t="s">
        <v>367</v>
      </c>
      <c r="C170" s="2" t="s">
        <v>231</v>
      </c>
      <c r="D170" s="2" t="s">
        <v>225</v>
      </c>
      <c r="E170" s="126" t="s">
        <v>90</v>
      </c>
      <c r="F170" s="2"/>
      <c r="G170" s="3">
        <f>SUM(G171)</f>
        <v>3490</v>
      </c>
    </row>
    <row r="171" spans="1:7" s="9" customFormat="1" ht="21.75" customHeight="1">
      <c r="A171" s="10"/>
      <c r="B171" s="7" t="s">
        <v>205</v>
      </c>
      <c r="C171" s="2" t="s">
        <v>231</v>
      </c>
      <c r="D171" s="2" t="s">
        <v>225</v>
      </c>
      <c r="E171" s="126" t="s">
        <v>90</v>
      </c>
      <c r="F171" s="2" t="s">
        <v>287</v>
      </c>
      <c r="G171" s="3">
        <v>3490</v>
      </c>
    </row>
    <row r="172" spans="1:7" s="9" customFormat="1" ht="78.75" customHeight="1">
      <c r="A172" s="10"/>
      <c r="B172" s="1" t="s">
        <v>336</v>
      </c>
      <c r="C172" s="2" t="s">
        <v>231</v>
      </c>
      <c r="D172" s="2" t="s">
        <v>225</v>
      </c>
      <c r="E172" s="126" t="s">
        <v>91</v>
      </c>
      <c r="F172" s="2"/>
      <c r="G172" s="3">
        <f>SUM(G173)</f>
        <v>200</v>
      </c>
    </row>
    <row r="173" spans="1:7" s="9" customFormat="1" ht="40.5" customHeight="1">
      <c r="A173" s="10"/>
      <c r="B173" s="7" t="s">
        <v>276</v>
      </c>
      <c r="C173" s="2" t="s">
        <v>231</v>
      </c>
      <c r="D173" s="2" t="s">
        <v>225</v>
      </c>
      <c r="E173" s="126" t="s">
        <v>91</v>
      </c>
      <c r="F173" s="2" t="s">
        <v>277</v>
      </c>
      <c r="G173" s="3">
        <v>200</v>
      </c>
    </row>
    <row r="174" spans="1:7" s="9" customFormat="1" ht="37.5" customHeight="1" hidden="1">
      <c r="A174" s="10"/>
      <c r="B174" s="7" t="s">
        <v>243</v>
      </c>
      <c r="C174" s="2" t="s">
        <v>231</v>
      </c>
      <c r="D174" s="2" t="s">
        <v>225</v>
      </c>
      <c r="E174" s="126" t="s">
        <v>111</v>
      </c>
      <c r="F174" s="2"/>
      <c r="G174" s="3">
        <f>SUM(G175)</f>
        <v>0</v>
      </c>
    </row>
    <row r="175" spans="1:7" s="9" customFormat="1" ht="28.5" customHeight="1" hidden="1">
      <c r="A175" s="10"/>
      <c r="B175" s="7" t="s">
        <v>244</v>
      </c>
      <c r="C175" s="2" t="s">
        <v>231</v>
      </c>
      <c r="D175" s="2" t="s">
        <v>225</v>
      </c>
      <c r="E175" s="126"/>
      <c r="F175" s="2"/>
      <c r="G175" s="3">
        <f>SUM(G176)</f>
        <v>0</v>
      </c>
    </row>
    <row r="176" spans="1:7" s="9" customFormat="1" ht="37.5" customHeight="1" hidden="1">
      <c r="A176" s="10"/>
      <c r="B176" s="7" t="s">
        <v>276</v>
      </c>
      <c r="C176" s="2" t="s">
        <v>231</v>
      </c>
      <c r="D176" s="2" t="s">
        <v>225</v>
      </c>
      <c r="E176" s="126"/>
      <c r="F176" s="2" t="s">
        <v>277</v>
      </c>
      <c r="G176" s="3"/>
    </row>
    <row r="177" spans="1:7" s="9" customFormat="1" ht="41.25" customHeight="1">
      <c r="A177" s="10"/>
      <c r="B177" s="7" t="s">
        <v>272</v>
      </c>
      <c r="C177" s="2" t="s">
        <v>231</v>
      </c>
      <c r="D177" s="2" t="s">
        <v>225</v>
      </c>
      <c r="E177" s="126" t="s">
        <v>95</v>
      </c>
      <c r="F177" s="86"/>
      <c r="G177" s="3">
        <f>SUM(G178)</f>
        <v>100</v>
      </c>
    </row>
    <row r="178" spans="1:7" s="9" customFormat="1" ht="45.75" customHeight="1">
      <c r="A178" s="10"/>
      <c r="B178" s="7" t="s">
        <v>284</v>
      </c>
      <c r="C178" s="2" t="s">
        <v>231</v>
      </c>
      <c r="D178" s="2" t="s">
        <v>225</v>
      </c>
      <c r="E178" s="126" t="s">
        <v>96</v>
      </c>
      <c r="F178" s="2"/>
      <c r="G178" s="3">
        <f>SUM(G179)</f>
        <v>100</v>
      </c>
    </row>
    <row r="179" spans="1:7" s="9" customFormat="1" ht="30" customHeight="1">
      <c r="A179" s="10"/>
      <c r="B179" s="1" t="s">
        <v>280</v>
      </c>
      <c r="C179" s="2" t="s">
        <v>231</v>
      </c>
      <c r="D179" s="2" t="s">
        <v>225</v>
      </c>
      <c r="E179" s="126" t="s">
        <v>101</v>
      </c>
      <c r="F179" s="2"/>
      <c r="G179" s="3">
        <f>SUM(G180+G181)</f>
        <v>100</v>
      </c>
    </row>
    <row r="180" spans="1:7" s="9" customFormat="1" ht="30" customHeight="1">
      <c r="A180" s="10"/>
      <c r="B180" s="7" t="s">
        <v>276</v>
      </c>
      <c r="C180" s="2" t="s">
        <v>231</v>
      </c>
      <c r="D180" s="2" t="s">
        <v>225</v>
      </c>
      <c r="E180" s="126" t="s">
        <v>101</v>
      </c>
      <c r="F180" s="2" t="s">
        <v>277</v>
      </c>
      <c r="G180" s="3">
        <v>100</v>
      </c>
    </row>
    <row r="181" spans="1:7" s="9" customFormat="1" ht="48.75" customHeight="1" hidden="1">
      <c r="A181" s="10"/>
      <c r="B181" s="7" t="s">
        <v>265</v>
      </c>
      <c r="C181" s="2" t="s">
        <v>231</v>
      </c>
      <c r="D181" s="2" t="s">
        <v>225</v>
      </c>
      <c r="E181" s="126" t="s">
        <v>101</v>
      </c>
      <c r="F181" s="2" t="s">
        <v>245</v>
      </c>
      <c r="G181" s="3">
        <v>0</v>
      </c>
    </row>
    <row r="182" spans="1:7" s="9" customFormat="1" ht="19.5" customHeight="1">
      <c r="A182" s="10"/>
      <c r="B182" s="62" t="s">
        <v>258</v>
      </c>
      <c r="C182" s="6" t="s">
        <v>231</v>
      </c>
      <c r="D182" s="6" t="s">
        <v>222</v>
      </c>
      <c r="E182" s="126"/>
      <c r="F182" s="2"/>
      <c r="G182" s="5">
        <f>SUM(G183+G196+G228)</f>
        <v>20915.1</v>
      </c>
    </row>
    <row r="183" spans="1:7" ht="63.75" customHeight="1">
      <c r="A183" s="8"/>
      <c r="B183" s="1" t="s">
        <v>285</v>
      </c>
      <c r="C183" s="2" t="s">
        <v>231</v>
      </c>
      <c r="D183" s="2" t="s">
        <v>222</v>
      </c>
      <c r="E183" s="126" t="s">
        <v>46</v>
      </c>
      <c r="F183" s="2"/>
      <c r="G183" s="3">
        <f>SUM(G184+G190)</f>
        <v>461.6</v>
      </c>
    </row>
    <row r="184" spans="1:7" ht="36" customHeight="1">
      <c r="A184" s="8"/>
      <c r="B184" s="7" t="s">
        <v>375</v>
      </c>
      <c r="C184" s="2" t="s">
        <v>231</v>
      </c>
      <c r="D184" s="2" t="s">
        <v>222</v>
      </c>
      <c r="E184" s="126" t="s">
        <v>49</v>
      </c>
      <c r="F184" s="2"/>
      <c r="G184" s="3">
        <f>SUM(G185+G187)</f>
        <v>75.10000000000001</v>
      </c>
    </row>
    <row r="185" spans="1:7" ht="150" customHeight="1">
      <c r="A185" s="8"/>
      <c r="B185" s="55" t="s">
        <v>380</v>
      </c>
      <c r="C185" s="2" t="s">
        <v>231</v>
      </c>
      <c r="D185" s="2" t="s">
        <v>222</v>
      </c>
      <c r="E185" s="126" t="s">
        <v>50</v>
      </c>
      <c r="F185" s="2"/>
      <c r="G185" s="3">
        <f>SUM(G186)</f>
        <v>68.2</v>
      </c>
    </row>
    <row r="186" spans="1:7" ht="36" customHeight="1">
      <c r="A186" s="8"/>
      <c r="B186" s="7" t="s">
        <v>276</v>
      </c>
      <c r="C186" s="2" t="s">
        <v>231</v>
      </c>
      <c r="D186" s="2" t="s">
        <v>222</v>
      </c>
      <c r="E186" s="126" t="s">
        <v>50</v>
      </c>
      <c r="F186" s="2" t="s">
        <v>277</v>
      </c>
      <c r="G186" s="3">
        <v>68.2</v>
      </c>
    </row>
    <row r="187" spans="1:7" ht="51.75" customHeight="1">
      <c r="A187" s="8"/>
      <c r="B187" s="7" t="s">
        <v>127</v>
      </c>
      <c r="C187" s="2" t="s">
        <v>231</v>
      </c>
      <c r="D187" s="2" t="s">
        <v>222</v>
      </c>
      <c r="E187" s="126" t="s">
        <v>168</v>
      </c>
      <c r="F187" s="2"/>
      <c r="G187" s="3">
        <f>SUM(G188)</f>
        <v>6.9</v>
      </c>
    </row>
    <row r="188" spans="1:7" ht="136.5" customHeight="1">
      <c r="A188" s="8"/>
      <c r="B188" s="55" t="s">
        <v>140</v>
      </c>
      <c r="C188" s="2" t="s">
        <v>231</v>
      </c>
      <c r="D188" s="2" t="s">
        <v>222</v>
      </c>
      <c r="E188" s="126" t="s">
        <v>169</v>
      </c>
      <c r="F188" s="2"/>
      <c r="G188" s="3">
        <f>SUM(G189)</f>
        <v>6.9</v>
      </c>
    </row>
    <row r="189" spans="1:7" ht="33" customHeight="1">
      <c r="A189" s="8"/>
      <c r="B189" s="7" t="s">
        <v>276</v>
      </c>
      <c r="C189" s="2" t="s">
        <v>231</v>
      </c>
      <c r="D189" s="2" t="s">
        <v>222</v>
      </c>
      <c r="E189" s="126" t="s">
        <v>169</v>
      </c>
      <c r="F189" s="2" t="s">
        <v>277</v>
      </c>
      <c r="G189" s="3">
        <v>6.9</v>
      </c>
    </row>
    <row r="190" spans="1:7" ht="33" customHeight="1">
      <c r="A190" s="8"/>
      <c r="B190" s="7" t="s">
        <v>377</v>
      </c>
      <c r="C190" s="2" t="s">
        <v>231</v>
      </c>
      <c r="D190" s="2" t="s">
        <v>222</v>
      </c>
      <c r="E190" s="126" t="s">
        <v>51</v>
      </c>
      <c r="F190" s="2"/>
      <c r="G190" s="3">
        <f>SUM(G191+G193)</f>
        <v>386.5</v>
      </c>
    </row>
    <row r="191" spans="1:7" ht="138" customHeight="1">
      <c r="A191" s="8"/>
      <c r="B191" s="55" t="s">
        <v>0</v>
      </c>
      <c r="C191" s="2" t="s">
        <v>231</v>
      </c>
      <c r="D191" s="2" t="s">
        <v>222</v>
      </c>
      <c r="E191" s="126" t="s">
        <v>52</v>
      </c>
      <c r="F191" s="2"/>
      <c r="G191" s="3">
        <f>SUM(G192)</f>
        <v>351.3</v>
      </c>
    </row>
    <row r="192" spans="1:7" ht="36" customHeight="1">
      <c r="A192" s="8"/>
      <c r="B192" s="7" t="s">
        <v>276</v>
      </c>
      <c r="C192" s="2" t="s">
        <v>231</v>
      </c>
      <c r="D192" s="2" t="s">
        <v>222</v>
      </c>
      <c r="E192" s="126" t="s">
        <v>52</v>
      </c>
      <c r="F192" s="2" t="s">
        <v>277</v>
      </c>
      <c r="G192" s="3">
        <v>351.3</v>
      </c>
    </row>
    <row r="193" spans="1:7" ht="52.5" customHeight="1">
      <c r="A193" s="8"/>
      <c r="B193" s="7" t="s">
        <v>127</v>
      </c>
      <c r="C193" s="2" t="s">
        <v>231</v>
      </c>
      <c r="D193" s="2" t="s">
        <v>222</v>
      </c>
      <c r="E193" s="126" t="s">
        <v>170</v>
      </c>
      <c r="F193" s="2"/>
      <c r="G193" s="3">
        <f>SUM(G194)</f>
        <v>35.2</v>
      </c>
    </row>
    <row r="194" spans="1:7" ht="147" customHeight="1">
      <c r="A194" s="8"/>
      <c r="B194" s="55" t="s">
        <v>141</v>
      </c>
      <c r="C194" s="2" t="s">
        <v>231</v>
      </c>
      <c r="D194" s="2" t="s">
        <v>222</v>
      </c>
      <c r="E194" s="126" t="s">
        <v>171</v>
      </c>
      <c r="F194" s="2"/>
      <c r="G194" s="3">
        <f>SUM(G195)</f>
        <v>35.2</v>
      </c>
    </row>
    <row r="195" spans="1:7" ht="37.5" customHeight="1">
      <c r="A195" s="8"/>
      <c r="B195" s="7" t="s">
        <v>276</v>
      </c>
      <c r="C195" s="2" t="s">
        <v>231</v>
      </c>
      <c r="D195" s="2" t="s">
        <v>222</v>
      </c>
      <c r="E195" s="126" t="s">
        <v>171</v>
      </c>
      <c r="F195" s="2" t="s">
        <v>277</v>
      </c>
      <c r="G195" s="3">
        <v>35.2</v>
      </c>
    </row>
    <row r="196" spans="1:7" s="9" customFormat="1" ht="35.25" customHeight="1">
      <c r="A196" s="10"/>
      <c r="B196" s="64" t="s">
        <v>288</v>
      </c>
      <c r="C196" s="2" t="s">
        <v>231</v>
      </c>
      <c r="D196" s="2" t="s">
        <v>222</v>
      </c>
      <c r="E196" s="126" t="s">
        <v>69</v>
      </c>
      <c r="F196" s="2"/>
      <c r="G196" s="3">
        <f>SUM(G197+G200+G203+G206+G212+G216+G219+G222+G225)</f>
        <v>20415</v>
      </c>
    </row>
    <row r="197" spans="1:7" s="9" customFormat="1" ht="62.25" customHeight="1">
      <c r="A197" s="10"/>
      <c r="B197" s="1" t="s">
        <v>328</v>
      </c>
      <c r="C197" s="2" t="s">
        <v>231</v>
      </c>
      <c r="D197" s="2" t="s">
        <v>222</v>
      </c>
      <c r="E197" s="126" t="s">
        <v>70</v>
      </c>
      <c r="F197" s="2"/>
      <c r="G197" s="3">
        <f>SUM(G198)</f>
        <v>1600</v>
      </c>
    </row>
    <row r="198" spans="1:7" s="9" customFormat="1" ht="63.75" customHeight="1">
      <c r="A198" s="10"/>
      <c r="B198" s="1" t="s">
        <v>365</v>
      </c>
      <c r="C198" s="2" t="s">
        <v>231</v>
      </c>
      <c r="D198" s="2" t="s">
        <v>222</v>
      </c>
      <c r="E198" s="126" t="s">
        <v>71</v>
      </c>
      <c r="F198" s="2"/>
      <c r="G198" s="3">
        <f>SUM(G199)</f>
        <v>1600</v>
      </c>
    </row>
    <row r="199" spans="1:7" s="9" customFormat="1" ht="36" customHeight="1">
      <c r="A199" s="10"/>
      <c r="B199" s="7" t="s">
        <v>276</v>
      </c>
      <c r="C199" s="2" t="s">
        <v>231</v>
      </c>
      <c r="D199" s="2" t="s">
        <v>222</v>
      </c>
      <c r="E199" s="126" t="s">
        <v>71</v>
      </c>
      <c r="F199" s="2" t="s">
        <v>277</v>
      </c>
      <c r="G199" s="3">
        <v>1600</v>
      </c>
    </row>
    <row r="200" spans="1:7" s="9" customFormat="1" ht="66" customHeight="1">
      <c r="A200" s="10"/>
      <c r="B200" s="1" t="s">
        <v>327</v>
      </c>
      <c r="C200" s="2" t="s">
        <v>231</v>
      </c>
      <c r="D200" s="2" t="s">
        <v>222</v>
      </c>
      <c r="E200" s="126" t="s">
        <v>72</v>
      </c>
      <c r="F200" s="2"/>
      <c r="G200" s="3">
        <f>SUM(G201)</f>
        <v>8300</v>
      </c>
    </row>
    <row r="201" spans="1:7" s="9" customFormat="1" ht="46.5" customHeight="1">
      <c r="A201" s="10"/>
      <c r="B201" s="7" t="s">
        <v>364</v>
      </c>
      <c r="C201" s="2" t="s">
        <v>231</v>
      </c>
      <c r="D201" s="2" t="s">
        <v>222</v>
      </c>
      <c r="E201" s="126" t="s">
        <v>73</v>
      </c>
      <c r="F201" s="2"/>
      <c r="G201" s="3">
        <f>SUM(G202)</f>
        <v>8300</v>
      </c>
    </row>
    <row r="202" spans="1:7" s="9" customFormat="1" ht="33.75" customHeight="1">
      <c r="A202" s="10"/>
      <c r="B202" s="7" t="s">
        <v>276</v>
      </c>
      <c r="C202" s="2" t="s">
        <v>231</v>
      </c>
      <c r="D202" s="2" t="s">
        <v>222</v>
      </c>
      <c r="E202" s="126" t="s">
        <v>73</v>
      </c>
      <c r="F202" s="2" t="s">
        <v>277</v>
      </c>
      <c r="G202" s="3">
        <v>8300</v>
      </c>
    </row>
    <row r="203" spans="1:7" s="9" customFormat="1" ht="48" customHeight="1">
      <c r="A203" s="10"/>
      <c r="B203" s="1" t="s">
        <v>329</v>
      </c>
      <c r="C203" s="2" t="s">
        <v>231</v>
      </c>
      <c r="D203" s="2" t="s">
        <v>222</v>
      </c>
      <c r="E203" s="126" t="s">
        <v>74</v>
      </c>
      <c r="F203" s="2"/>
      <c r="G203" s="3">
        <f>SUM(G204)</f>
        <v>1056</v>
      </c>
    </row>
    <row r="204" spans="1:7" s="9" customFormat="1" ht="39.75" customHeight="1">
      <c r="A204" s="10"/>
      <c r="B204" s="1" t="s">
        <v>363</v>
      </c>
      <c r="C204" s="2" t="s">
        <v>231</v>
      </c>
      <c r="D204" s="2" t="s">
        <v>222</v>
      </c>
      <c r="E204" s="126" t="s">
        <v>75</v>
      </c>
      <c r="F204" s="2"/>
      <c r="G204" s="3">
        <f>SUM(G205)</f>
        <v>1056</v>
      </c>
    </row>
    <row r="205" spans="1:7" s="9" customFormat="1" ht="33.75" customHeight="1">
      <c r="A205" s="10"/>
      <c r="B205" s="7" t="s">
        <v>276</v>
      </c>
      <c r="C205" s="2" t="s">
        <v>231</v>
      </c>
      <c r="D205" s="2" t="s">
        <v>222</v>
      </c>
      <c r="E205" s="126" t="s">
        <v>75</v>
      </c>
      <c r="F205" s="2" t="s">
        <v>277</v>
      </c>
      <c r="G205" s="3">
        <v>1056</v>
      </c>
    </row>
    <row r="206" spans="1:7" s="9" customFormat="1" ht="61.5" customHeight="1">
      <c r="A206" s="10"/>
      <c r="B206" s="1" t="s">
        <v>330</v>
      </c>
      <c r="C206" s="2" t="s">
        <v>231</v>
      </c>
      <c r="D206" s="2" t="s">
        <v>222</v>
      </c>
      <c r="E206" s="126" t="s">
        <v>76</v>
      </c>
      <c r="F206" s="2"/>
      <c r="G206" s="3">
        <f>SUM(G207+G210)</f>
        <v>4760</v>
      </c>
    </row>
    <row r="207" spans="1:7" s="9" customFormat="1" ht="66.75" customHeight="1">
      <c r="A207" s="10"/>
      <c r="B207" s="7" t="s">
        <v>362</v>
      </c>
      <c r="C207" s="2" t="s">
        <v>231</v>
      </c>
      <c r="D207" s="2" t="s">
        <v>222</v>
      </c>
      <c r="E207" s="126" t="s">
        <v>77</v>
      </c>
      <c r="F207" s="2"/>
      <c r="G207" s="3">
        <f>SUM(G208+G209)</f>
        <v>4760</v>
      </c>
    </row>
    <row r="208" spans="1:7" s="9" customFormat="1" ht="33.75" customHeight="1">
      <c r="A208" s="10"/>
      <c r="B208" s="7" t="s">
        <v>276</v>
      </c>
      <c r="C208" s="2" t="s">
        <v>231</v>
      </c>
      <c r="D208" s="2" t="s">
        <v>222</v>
      </c>
      <c r="E208" s="126" t="s">
        <v>77</v>
      </c>
      <c r="F208" s="2" t="s">
        <v>277</v>
      </c>
      <c r="G208" s="3">
        <v>4757.9</v>
      </c>
    </row>
    <row r="209" spans="1:7" s="9" customFormat="1" ht="18" customHeight="1">
      <c r="A209" s="10"/>
      <c r="B209" s="1" t="s">
        <v>278</v>
      </c>
      <c r="C209" s="2" t="s">
        <v>231</v>
      </c>
      <c r="D209" s="2" t="s">
        <v>222</v>
      </c>
      <c r="E209" s="126" t="s">
        <v>77</v>
      </c>
      <c r="F209" s="2" t="s">
        <v>279</v>
      </c>
      <c r="G209" s="3">
        <v>2.1</v>
      </c>
    </row>
    <row r="210" spans="1:7" s="9" customFormat="1" ht="67.5" customHeight="1" hidden="1">
      <c r="A210" s="10"/>
      <c r="B210" s="7" t="s">
        <v>125</v>
      </c>
      <c r="C210" s="2" t="s">
        <v>231</v>
      </c>
      <c r="D210" s="2" t="s">
        <v>222</v>
      </c>
      <c r="E210" s="126" t="s">
        <v>124</v>
      </c>
      <c r="F210" s="2"/>
      <c r="G210" s="3">
        <f>SUM(G211)</f>
        <v>0</v>
      </c>
    </row>
    <row r="211" spans="1:7" s="9" customFormat="1" ht="49.5" customHeight="1" hidden="1">
      <c r="A211" s="10"/>
      <c r="B211" s="7" t="s">
        <v>276</v>
      </c>
      <c r="C211" s="2" t="s">
        <v>231</v>
      </c>
      <c r="D211" s="2" t="s">
        <v>222</v>
      </c>
      <c r="E211" s="126" t="s">
        <v>124</v>
      </c>
      <c r="F211" s="2" t="s">
        <v>277</v>
      </c>
      <c r="G211" s="3">
        <v>0</v>
      </c>
    </row>
    <row r="212" spans="1:7" s="9" customFormat="1" ht="66.75" customHeight="1">
      <c r="A212" s="10"/>
      <c r="B212" s="1" t="s">
        <v>331</v>
      </c>
      <c r="C212" s="2" t="s">
        <v>231</v>
      </c>
      <c r="D212" s="2" t="s">
        <v>222</v>
      </c>
      <c r="E212" s="126" t="s">
        <v>78</v>
      </c>
      <c r="F212" s="2"/>
      <c r="G212" s="3">
        <f>SUM(G213)</f>
        <v>3799</v>
      </c>
    </row>
    <row r="213" spans="1:7" s="9" customFormat="1" ht="64.5" customHeight="1">
      <c r="A213" s="10"/>
      <c r="B213" s="1" t="s">
        <v>361</v>
      </c>
      <c r="C213" s="2" t="s">
        <v>231</v>
      </c>
      <c r="D213" s="2" t="s">
        <v>222</v>
      </c>
      <c r="E213" s="126" t="s">
        <v>79</v>
      </c>
      <c r="F213" s="2"/>
      <c r="G213" s="3">
        <f>SUM(G214+G215)</f>
        <v>3799</v>
      </c>
    </row>
    <row r="214" spans="1:7" s="9" customFormat="1" ht="31.5" customHeight="1">
      <c r="A214" s="10"/>
      <c r="B214" s="7" t="s">
        <v>276</v>
      </c>
      <c r="C214" s="2" t="s">
        <v>231</v>
      </c>
      <c r="D214" s="2" t="s">
        <v>222</v>
      </c>
      <c r="E214" s="126" t="s">
        <v>79</v>
      </c>
      <c r="F214" s="2" t="s">
        <v>277</v>
      </c>
      <c r="G214" s="3">
        <v>3797</v>
      </c>
    </row>
    <row r="215" spans="1:7" s="9" customFormat="1" ht="21" customHeight="1">
      <c r="A215" s="10"/>
      <c r="B215" s="1" t="s">
        <v>278</v>
      </c>
      <c r="C215" s="2" t="s">
        <v>231</v>
      </c>
      <c r="D215" s="2" t="s">
        <v>222</v>
      </c>
      <c r="E215" s="126" t="s">
        <v>79</v>
      </c>
      <c r="F215" s="2" t="s">
        <v>279</v>
      </c>
      <c r="G215" s="3">
        <v>2</v>
      </c>
    </row>
    <row r="216" spans="1:7" s="9" customFormat="1" ht="81" customHeight="1">
      <c r="A216" s="10"/>
      <c r="B216" s="1" t="s">
        <v>332</v>
      </c>
      <c r="C216" s="2" t="s">
        <v>231</v>
      </c>
      <c r="D216" s="2" t="s">
        <v>222</v>
      </c>
      <c r="E216" s="126" t="s">
        <v>80</v>
      </c>
      <c r="F216" s="2"/>
      <c r="G216" s="3">
        <f>SUM(G217)</f>
        <v>300</v>
      </c>
    </row>
    <row r="217" spans="1:7" s="9" customFormat="1" ht="78" customHeight="1">
      <c r="A217" s="10"/>
      <c r="B217" s="1" t="s">
        <v>360</v>
      </c>
      <c r="C217" s="2" t="s">
        <v>231</v>
      </c>
      <c r="D217" s="2" t="s">
        <v>222</v>
      </c>
      <c r="E217" s="126" t="s">
        <v>81</v>
      </c>
      <c r="F217" s="2"/>
      <c r="G217" s="3">
        <f>SUM(G218)</f>
        <v>300</v>
      </c>
    </row>
    <row r="218" spans="1:7" s="9" customFormat="1" ht="35.25" customHeight="1">
      <c r="A218" s="10"/>
      <c r="B218" s="7" t="s">
        <v>276</v>
      </c>
      <c r="C218" s="2" t="s">
        <v>231</v>
      </c>
      <c r="D218" s="2" t="s">
        <v>222</v>
      </c>
      <c r="E218" s="126" t="s">
        <v>81</v>
      </c>
      <c r="F218" s="2" t="s">
        <v>277</v>
      </c>
      <c r="G218" s="3">
        <v>300</v>
      </c>
    </row>
    <row r="219" spans="1:7" s="9" customFormat="1" ht="64.5" customHeight="1">
      <c r="A219" s="10"/>
      <c r="B219" s="1" t="s">
        <v>333</v>
      </c>
      <c r="C219" s="2" t="s">
        <v>231</v>
      </c>
      <c r="D219" s="2" t="s">
        <v>222</v>
      </c>
      <c r="E219" s="126" t="s">
        <v>82</v>
      </c>
      <c r="F219" s="20"/>
      <c r="G219" s="3">
        <f>SUM(G220)</f>
        <v>100</v>
      </c>
    </row>
    <row r="220" spans="1:7" s="9" customFormat="1" ht="60" customHeight="1">
      <c r="A220" s="10"/>
      <c r="B220" s="1" t="s">
        <v>359</v>
      </c>
      <c r="C220" s="2" t="s">
        <v>231</v>
      </c>
      <c r="D220" s="2" t="s">
        <v>222</v>
      </c>
      <c r="E220" s="126" t="s">
        <v>83</v>
      </c>
      <c r="F220" s="2"/>
      <c r="G220" s="3">
        <f>SUM(G221)</f>
        <v>100</v>
      </c>
    </row>
    <row r="221" spans="1:7" s="9" customFormat="1" ht="35.25" customHeight="1">
      <c r="A221" s="10"/>
      <c r="B221" s="7" t="s">
        <v>276</v>
      </c>
      <c r="C221" s="2" t="s">
        <v>231</v>
      </c>
      <c r="D221" s="2" t="s">
        <v>222</v>
      </c>
      <c r="E221" s="126" t="s">
        <v>83</v>
      </c>
      <c r="F221" s="2" t="s">
        <v>277</v>
      </c>
      <c r="G221" s="3">
        <v>100</v>
      </c>
    </row>
    <row r="222" spans="1:7" s="9" customFormat="1" ht="67.5" customHeight="1">
      <c r="A222" s="10"/>
      <c r="B222" s="1" t="s">
        <v>334</v>
      </c>
      <c r="C222" s="2" t="s">
        <v>231</v>
      </c>
      <c r="D222" s="2" t="s">
        <v>222</v>
      </c>
      <c r="E222" s="126" t="s">
        <v>84</v>
      </c>
      <c r="F222" s="6"/>
      <c r="G222" s="3">
        <f>SUM(G223)</f>
        <v>450</v>
      </c>
    </row>
    <row r="223" spans="1:7" s="9" customFormat="1" ht="51.75" customHeight="1">
      <c r="A223" s="10"/>
      <c r="B223" s="1" t="s">
        <v>358</v>
      </c>
      <c r="C223" s="2" t="s">
        <v>231</v>
      </c>
      <c r="D223" s="2" t="s">
        <v>222</v>
      </c>
      <c r="E223" s="126" t="s">
        <v>85</v>
      </c>
      <c r="F223" s="2"/>
      <c r="G223" s="3">
        <f>SUM(G224)</f>
        <v>450</v>
      </c>
    </row>
    <row r="224" spans="1:7" s="9" customFormat="1" ht="34.5" customHeight="1">
      <c r="A224" s="10"/>
      <c r="B224" s="7" t="s">
        <v>276</v>
      </c>
      <c r="C224" s="2" t="s">
        <v>231</v>
      </c>
      <c r="D224" s="2" t="s">
        <v>222</v>
      </c>
      <c r="E224" s="126" t="s">
        <v>85</v>
      </c>
      <c r="F224" s="2" t="s">
        <v>277</v>
      </c>
      <c r="G224" s="3">
        <v>450</v>
      </c>
    </row>
    <row r="225" spans="1:7" s="9" customFormat="1" ht="69.75" customHeight="1">
      <c r="A225" s="10"/>
      <c r="B225" s="1" t="s">
        <v>344</v>
      </c>
      <c r="C225" s="2" t="s">
        <v>231</v>
      </c>
      <c r="D225" s="2" t="s">
        <v>222</v>
      </c>
      <c r="E225" s="126" t="s">
        <v>86</v>
      </c>
      <c r="F225" s="2"/>
      <c r="G225" s="3">
        <f>SUM(G226)</f>
        <v>50</v>
      </c>
    </row>
    <row r="226" spans="1:7" s="9" customFormat="1" ht="53.25" customHeight="1">
      <c r="A226" s="10"/>
      <c r="B226" s="1" t="s">
        <v>366</v>
      </c>
      <c r="C226" s="2" t="s">
        <v>231</v>
      </c>
      <c r="D226" s="2" t="s">
        <v>222</v>
      </c>
      <c r="E226" s="126" t="s">
        <v>87</v>
      </c>
      <c r="F226" s="2"/>
      <c r="G226" s="3">
        <f>SUM(G227)</f>
        <v>50</v>
      </c>
    </row>
    <row r="227" spans="1:7" s="9" customFormat="1" ht="34.5" customHeight="1">
      <c r="A227" s="10"/>
      <c r="B227" s="7" t="s">
        <v>276</v>
      </c>
      <c r="C227" s="2" t="s">
        <v>231</v>
      </c>
      <c r="D227" s="2" t="s">
        <v>222</v>
      </c>
      <c r="E227" s="126" t="s">
        <v>87</v>
      </c>
      <c r="F227" s="2" t="s">
        <v>277</v>
      </c>
      <c r="G227" s="3">
        <v>50</v>
      </c>
    </row>
    <row r="228" spans="1:7" s="9" customFormat="1" ht="41.25" customHeight="1">
      <c r="A228" s="10"/>
      <c r="B228" s="7" t="s">
        <v>272</v>
      </c>
      <c r="C228" s="2" t="s">
        <v>231</v>
      </c>
      <c r="D228" s="2" t="s">
        <v>222</v>
      </c>
      <c r="E228" s="126" t="s">
        <v>95</v>
      </c>
      <c r="F228" s="86"/>
      <c r="G228" s="3">
        <f>SUM(G229)</f>
        <v>38.5</v>
      </c>
    </row>
    <row r="229" spans="1:7" s="9" customFormat="1" ht="45.75" customHeight="1">
      <c r="A229" s="10"/>
      <c r="B229" s="7" t="s">
        <v>284</v>
      </c>
      <c r="C229" s="2" t="s">
        <v>231</v>
      </c>
      <c r="D229" s="2" t="s">
        <v>222</v>
      </c>
      <c r="E229" s="126" t="s">
        <v>96</v>
      </c>
      <c r="F229" s="2"/>
      <c r="G229" s="3">
        <f>G230+G232</f>
        <v>38.5</v>
      </c>
    </row>
    <row r="230" spans="1:7" s="9" customFormat="1" ht="33" customHeight="1">
      <c r="A230" s="10"/>
      <c r="B230" s="7" t="s">
        <v>185</v>
      </c>
      <c r="C230" s="2" t="s">
        <v>231</v>
      </c>
      <c r="D230" s="2" t="s">
        <v>222</v>
      </c>
      <c r="E230" s="126" t="s">
        <v>186</v>
      </c>
      <c r="F230" s="2"/>
      <c r="G230" s="147">
        <f>G231</f>
        <v>33.5</v>
      </c>
    </row>
    <row r="231" spans="1:7" s="9" customFormat="1" ht="18" customHeight="1">
      <c r="A231" s="10"/>
      <c r="B231" s="7" t="s">
        <v>278</v>
      </c>
      <c r="C231" s="2" t="s">
        <v>231</v>
      </c>
      <c r="D231" s="2" t="s">
        <v>222</v>
      </c>
      <c r="E231" s="126" t="s">
        <v>186</v>
      </c>
      <c r="F231" s="2" t="s">
        <v>279</v>
      </c>
      <c r="G231" s="147">
        <v>33.5</v>
      </c>
    </row>
    <row r="232" spans="1:7" s="9" customFormat="1" ht="30" customHeight="1">
      <c r="A232" s="10"/>
      <c r="B232" s="1" t="s">
        <v>280</v>
      </c>
      <c r="C232" s="2" t="s">
        <v>231</v>
      </c>
      <c r="D232" s="2" t="s">
        <v>222</v>
      </c>
      <c r="E232" s="126" t="s">
        <v>101</v>
      </c>
      <c r="F232" s="2"/>
      <c r="G232" s="3">
        <f>SUM(G233)</f>
        <v>5</v>
      </c>
    </row>
    <row r="233" spans="1:7" s="9" customFormat="1" ht="35.25" customHeight="1">
      <c r="A233" s="10"/>
      <c r="B233" s="7" t="s">
        <v>276</v>
      </c>
      <c r="C233" s="2" t="s">
        <v>231</v>
      </c>
      <c r="D233" s="2" t="s">
        <v>222</v>
      </c>
      <c r="E233" s="126" t="s">
        <v>101</v>
      </c>
      <c r="F233" s="2" t="s">
        <v>277</v>
      </c>
      <c r="G233" s="3">
        <v>5</v>
      </c>
    </row>
    <row r="234" spans="1:7" s="9" customFormat="1" ht="19.5" customHeight="1">
      <c r="A234" s="10"/>
      <c r="B234" s="60" t="s">
        <v>214</v>
      </c>
      <c r="C234" s="6" t="s">
        <v>232</v>
      </c>
      <c r="D234" s="6" t="s">
        <v>221</v>
      </c>
      <c r="E234" s="125"/>
      <c r="F234" s="6"/>
      <c r="G234" s="5">
        <f>SUM(G235)</f>
        <v>222</v>
      </c>
    </row>
    <row r="235" spans="1:7" s="9" customFormat="1" ht="19.5" customHeight="1">
      <c r="A235" s="10"/>
      <c r="B235" s="60" t="s">
        <v>215</v>
      </c>
      <c r="C235" s="6" t="s">
        <v>232</v>
      </c>
      <c r="D235" s="6" t="s">
        <v>232</v>
      </c>
      <c r="E235" s="125"/>
      <c r="F235" s="6"/>
      <c r="G235" s="5">
        <f>SUM(G236)</f>
        <v>222</v>
      </c>
    </row>
    <row r="236" spans="1:7" s="9" customFormat="1" ht="82.5" customHeight="1">
      <c r="A236" s="10"/>
      <c r="B236" s="1" t="s">
        <v>289</v>
      </c>
      <c r="C236" s="2" t="s">
        <v>232</v>
      </c>
      <c r="D236" s="2" t="s">
        <v>232</v>
      </c>
      <c r="E236" s="126" t="s">
        <v>25</v>
      </c>
      <c r="F236" s="2"/>
      <c r="G236" s="3">
        <f>SUM(G237)</f>
        <v>222</v>
      </c>
    </row>
    <row r="237" spans="1:7" s="9" customFormat="1" ht="92.25" customHeight="1">
      <c r="A237" s="10"/>
      <c r="B237" s="1" t="s">
        <v>339</v>
      </c>
      <c r="C237" s="2" t="s">
        <v>232</v>
      </c>
      <c r="D237" s="2" t="s">
        <v>232</v>
      </c>
      <c r="E237" s="126" t="s">
        <v>10</v>
      </c>
      <c r="F237" s="2"/>
      <c r="G237" s="3">
        <f>SUM(G238)</f>
        <v>222</v>
      </c>
    </row>
    <row r="238" spans="1:7" s="9" customFormat="1" ht="140.25" customHeight="1">
      <c r="A238" s="10"/>
      <c r="B238" s="1" t="s">
        <v>311</v>
      </c>
      <c r="C238" s="2" t="s">
        <v>232</v>
      </c>
      <c r="D238" s="2" t="s">
        <v>232</v>
      </c>
      <c r="E238" s="126" t="s">
        <v>27</v>
      </c>
      <c r="F238" s="2"/>
      <c r="G238" s="3">
        <f>SUM(G239)</f>
        <v>222</v>
      </c>
    </row>
    <row r="239" spans="1:7" s="9" customFormat="1" ht="31.5" customHeight="1">
      <c r="A239" s="10"/>
      <c r="B239" s="7" t="s">
        <v>276</v>
      </c>
      <c r="C239" s="2" t="s">
        <v>232</v>
      </c>
      <c r="D239" s="2" t="s">
        <v>232</v>
      </c>
      <c r="E239" s="126" t="s">
        <v>27</v>
      </c>
      <c r="F239" s="2" t="s">
        <v>277</v>
      </c>
      <c r="G239" s="3">
        <v>222</v>
      </c>
    </row>
    <row r="240" spans="1:7" s="9" customFormat="1" ht="19.5" customHeight="1">
      <c r="A240" s="10"/>
      <c r="B240" s="62" t="s">
        <v>259</v>
      </c>
      <c r="C240" s="6" t="s">
        <v>233</v>
      </c>
      <c r="D240" s="6" t="s">
        <v>221</v>
      </c>
      <c r="E240" s="125"/>
      <c r="F240" s="6"/>
      <c r="G240" s="5">
        <f>SUM(G241+G270)</f>
        <v>72990</v>
      </c>
    </row>
    <row r="241" spans="1:7" s="9" customFormat="1" ht="19.5" customHeight="1">
      <c r="A241" s="10"/>
      <c r="B241" s="62" t="s">
        <v>192</v>
      </c>
      <c r="C241" s="6" t="s">
        <v>233</v>
      </c>
      <c r="D241" s="6" t="s">
        <v>220</v>
      </c>
      <c r="E241" s="125"/>
      <c r="F241" s="6"/>
      <c r="G241" s="5">
        <f>SUM(G242+G249)</f>
        <v>71774.2</v>
      </c>
    </row>
    <row r="242" spans="1:7" s="8" customFormat="1" ht="85.5" customHeight="1">
      <c r="A242" s="19"/>
      <c r="B242" s="1" t="s">
        <v>292</v>
      </c>
      <c r="C242" s="2" t="s">
        <v>233</v>
      </c>
      <c r="D242" s="2" t="s">
        <v>220</v>
      </c>
      <c r="E242" s="126" t="s">
        <v>12</v>
      </c>
      <c r="F242" s="2"/>
      <c r="G242" s="3">
        <f>SUM(G243)</f>
        <v>52755</v>
      </c>
    </row>
    <row r="243" spans="1:7" s="8" customFormat="1" ht="99" customHeight="1">
      <c r="A243" s="19"/>
      <c r="B243" s="49" t="s">
        <v>128</v>
      </c>
      <c r="C243" s="2" t="s">
        <v>233</v>
      </c>
      <c r="D243" s="2" t="s">
        <v>220</v>
      </c>
      <c r="E243" s="126" t="s">
        <v>15</v>
      </c>
      <c r="F243" s="2"/>
      <c r="G243" s="3">
        <f>SUM(G244+G246)</f>
        <v>52755</v>
      </c>
    </row>
    <row r="244" spans="1:7" s="8" customFormat="1" ht="112.5" customHeight="1">
      <c r="A244" s="19"/>
      <c r="B244" s="139" t="s">
        <v>145</v>
      </c>
      <c r="C244" s="2" t="s">
        <v>233</v>
      </c>
      <c r="D244" s="2" t="s">
        <v>220</v>
      </c>
      <c r="E244" s="126" t="s">
        <v>16</v>
      </c>
      <c r="F244" s="2"/>
      <c r="G244" s="3">
        <f>SUM(G245)</f>
        <v>50000</v>
      </c>
    </row>
    <row r="245" spans="1:7" s="8" customFormat="1" ht="27" customHeight="1">
      <c r="A245" s="19"/>
      <c r="B245" s="7" t="s">
        <v>205</v>
      </c>
      <c r="C245" s="2" t="s">
        <v>233</v>
      </c>
      <c r="D245" s="2" t="s">
        <v>220</v>
      </c>
      <c r="E245" s="126" t="s">
        <v>16</v>
      </c>
      <c r="F245" s="2" t="s">
        <v>287</v>
      </c>
      <c r="G245" s="3">
        <v>50000</v>
      </c>
    </row>
    <row r="246" spans="1:7" s="8" customFormat="1" ht="46.5" customHeight="1">
      <c r="A246" s="19"/>
      <c r="B246" s="7" t="s">
        <v>127</v>
      </c>
      <c r="C246" s="2" t="s">
        <v>233</v>
      </c>
      <c r="D246" s="2" t="s">
        <v>220</v>
      </c>
      <c r="E246" s="127" t="s">
        <v>158</v>
      </c>
      <c r="F246" s="2"/>
      <c r="G246" s="3">
        <f>SUM(G247)</f>
        <v>2755</v>
      </c>
    </row>
    <row r="247" spans="1:7" s="8" customFormat="1" ht="96.75" customHeight="1">
      <c r="A247" s="19"/>
      <c r="B247" s="66" t="s">
        <v>130</v>
      </c>
      <c r="C247" s="2" t="s">
        <v>233</v>
      </c>
      <c r="D247" s="2" t="s">
        <v>220</v>
      </c>
      <c r="E247" s="126" t="s">
        <v>159</v>
      </c>
      <c r="F247" s="2"/>
      <c r="G247" s="3">
        <f>SUM(G248)</f>
        <v>2755</v>
      </c>
    </row>
    <row r="248" spans="1:7" s="8" customFormat="1" ht="19.5" customHeight="1">
      <c r="A248" s="19"/>
      <c r="B248" s="7" t="s">
        <v>205</v>
      </c>
      <c r="C248" s="2" t="s">
        <v>233</v>
      </c>
      <c r="D248" s="2" t="s">
        <v>220</v>
      </c>
      <c r="E248" s="126" t="s">
        <v>159</v>
      </c>
      <c r="F248" s="2" t="s">
        <v>287</v>
      </c>
      <c r="G248" s="3">
        <v>2755</v>
      </c>
    </row>
    <row r="249" spans="1:7" s="9" customFormat="1" ht="81.75" customHeight="1">
      <c r="A249" s="10"/>
      <c r="B249" s="1" t="s">
        <v>289</v>
      </c>
      <c r="C249" s="2" t="s">
        <v>233</v>
      </c>
      <c r="D249" s="2" t="s">
        <v>220</v>
      </c>
      <c r="E249" s="126" t="s">
        <v>25</v>
      </c>
      <c r="F249" s="6"/>
      <c r="G249" s="3">
        <f>SUM(G250)</f>
        <v>19019.2</v>
      </c>
    </row>
    <row r="250" spans="1:7" s="9" customFormat="1" ht="78" customHeight="1">
      <c r="A250" s="10"/>
      <c r="B250" s="1" t="s">
        <v>337</v>
      </c>
      <c r="C250" s="2" t="s">
        <v>233</v>
      </c>
      <c r="D250" s="2" t="s">
        <v>220</v>
      </c>
      <c r="E250" s="126" t="s">
        <v>8</v>
      </c>
      <c r="F250" s="2"/>
      <c r="G250" s="3">
        <f>SUM(G251+G256+G261+G264+G266)</f>
        <v>19019.2</v>
      </c>
    </row>
    <row r="251" spans="1:7" s="9" customFormat="1" ht="35.25" customHeight="1">
      <c r="A251" s="10"/>
      <c r="B251" s="49" t="s">
        <v>147</v>
      </c>
      <c r="C251" s="2" t="s">
        <v>233</v>
      </c>
      <c r="D251" s="2" t="s">
        <v>220</v>
      </c>
      <c r="E251" s="127" t="s">
        <v>150</v>
      </c>
      <c r="F251" s="20" t="s">
        <v>219</v>
      </c>
      <c r="G251" s="3">
        <f>SUM(G252+G254)</f>
        <v>1340</v>
      </c>
    </row>
    <row r="252" spans="1:7" s="9" customFormat="1" ht="66" customHeight="1">
      <c r="A252" s="10"/>
      <c r="B252" s="49" t="s">
        <v>350</v>
      </c>
      <c r="C252" s="2" t="s">
        <v>233</v>
      </c>
      <c r="D252" s="2" t="s">
        <v>220</v>
      </c>
      <c r="E252" s="127" t="s">
        <v>151</v>
      </c>
      <c r="F252" s="20"/>
      <c r="G252" s="3">
        <f>SUM(G253)</f>
        <v>1150</v>
      </c>
    </row>
    <row r="253" spans="1:7" s="9" customFormat="1" ht="21.75" customHeight="1">
      <c r="A253" s="10"/>
      <c r="B253" s="49" t="s">
        <v>290</v>
      </c>
      <c r="C253" s="2" t="s">
        <v>233</v>
      </c>
      <c r="D253" s="2" t="s">
        <v>220</v>
      </c>
      <c r="E253" s="127" t="s">
        <v>151</v>
      </c>
      <c r="F253" s="20" t="s">
        <v>291</v>
      </c>
      <c r="G253" s="3">
        <v>1150</v>
      </c>
    </row>
    <row r="254" spans="1:7" s="9" customFormat="1" ht="84.75" customHeight="1">
      <c r="A254" s="10"/>
      <c r="B254" s="49" t="s">
        <v>183</v>
      </c>
      <c r="C254" s="2" t="s">
        <v>233</v>
      </c>
      <c r="D254" s="2" t="s">
        <v>220</v>
      </c>
      <c r="E254" s="127" t="s">
        <v>182</v>
      </c>
      <c r="F254" s="20"/>
      <c r="G254" s="3">
        <f>SUM(G255)</f>
        <v>190</v>
      </c>
    </row>
    <row r="255" spans="1:7" s="9" customFormat="1" ht="17.25" customHeight="1">
      <c r="A255" s="10"/>
      <c r="B255" s="49" t="s">
        <v>290</v>
      </c>
      <c r="C255" s="2" t="s">
        <v>233</v>
      </c>
      <c r="D255" s="2" t="s">
        <v>220</v>
      </c>
      <c r="E255" s="127" t="s">
        <v>182</v>
      </c>
      <c r="F255" s="20" t="s">
        <v>291</v>
      </c>
      <c r="G255" s="3">
        <v>190</v>
      </c>
    </row>
    <row r="256" spans="1:7" s="9" customFormat="1" ht="36" customHeight="1">
      <c r="A256" s="10"/>
      <c r="B256" s="7" t="s">
        <v>148</v>
      </c>
      <c r="C256" s="2" t="s">
        <v>233</v>
      </c>
      <c r="D256" s="2" t="s">
        <v>220</v>
      </c>
      <c r="E256" s="127" t="s">
        <v>152</v>
      </c>
      <c r="F256" s="20"/>
      <c r="G256" s="3">
        <f>SUM(G257+G259)</f>
        <v>16987.2</v>
      </c>
    </row>
    <row r="257" spans="1:7" s="9" customFormat="1" ht="68.25" customHeight="1">
      <c r="A257" s="10"/>
      <c r="B257" s="49" t="s">
        <v>351</v>
      </c>
      <c r="C257" s="2" t="s">
        <v>233</v>
      </c>
      <c r="D257" s="2" t="s">
        <v>220</v>
      </c>
      <c r="E257" s="127" t="s">
        <v>153</v>
      </c>
      <c r="F257" s="20"/>
      <c r="G257" s="3">
        <f>SUM(G258)</f>
        <v>16587.2</v>
      </c>
    </row>
    <row r="258" spans="1:7" s="9" customFormat="1" ht="17.25" customHeight="1">
      <c r="A258" s="10"/>
      <c r="B258" s="49" t="s">
        <v>290</v>
      </c>
      <c r="C258" s="2" t="s">
        <v>233</v>
      </c>
      <c r="D258" s="2" t="s">
        <v>220</v>
      </c>
      <c r="E258" s="127" t="s">
        <v>153</v>
      </c>
      <c r="F258" s="20" t="s">
        <v>291</v>
      </c>
      <c r="G258" s="3">
        <v>16587.2</v>
      </c>
    </row>
    <row r="259" spans="1:7" s="9" customFormat="1" ht="84.75" customHeight="1">
      <c r="A259" s="10"/>
      <c r="B259" s="49" t="s">
        <v>268</v>
      </c>
      <c r="C259" s="2" t="s">
        <v>233</v>
      </c>
      <c r="D259" s="2" t="s">
        <v>220</v>
      </c>
      <c r="E259" s="127" t="s">
        <v>181</v>
      </c>
      <c r="F259" s="20"/>
      <c r="G259" s="3">
        <f>SUM(G260)</f>
        <v>400</v>
      </c>
    </row>
    <row r="260" spans="1:7" s="9" customFormat="1" ht="17.25" customHeight="1">
      <c r="A260" s="10"/>
      <c r="B260" s="49" t="s">
        <v>290</v>
      </c>
      <c r="C260" s="2" t="s">
        <v>233</v>
      </c>
      <c r="D260" s="2" t="s">
        <v>220</v>
      </c>
      <c r="E260" s="127" t="s">
        <v>181</v>
      </c>
      <c r="F260" s="20" t="s">
        <v>291</v>
      </c>
      <c r="G260" s="3">
        <v>400</v>
      </c>
    </row>
    <row r="261" spans="1:7" s="9" customFormat="1" ht="36.75" customHeight="1" hidden="1">
      <c r="A261" s="10"/>
      <c r="B261" s="7" t="s">
        <v>149</v>
      </c>
      <c r="C261" s="2" t="s">
        <v>233</v>
      </c>
      <c r="D261" s="2" t="s">
        <v>220</v>
      </c>
      <c r="E261" s="127" t="s">
        <v>155</v>
      </c>
      <c r="F261" s="20"/>
      <c r="G261" s="3">
        <f>SUM(G262)</f>
        <v>0</v>
      </c>
    </row>
    <row r="262" spans="1:7" s="9" customFormat="1" ht="60" customHeight="1" hidden="1">
      <c r="A262" s="10"/>
      <c r="B262" s="49" t="s">
        <v>368</v>
      </c>
      <c r="C262" s="2" t="s">
        <v>233</v>
      </c>
      <c r="D262" s="2" t="s">
        <v>220</v>
      </c>
      <c r="E262" s="127" t="s">
        <v>154</v>
      </c>
      <c r="F262" s="20"/>
      <c r="G262" s="3">
        <f>SUM(G263)</f>
        <v>0</v>
      </c>
    </row>
    <row r="263" spans="1:7" s="9" customFormat="1" ht="29.25" customHeight="1" hidden="1">
      <c r="A263" s="10"/>
      <c r="B263" s="49" t="s">
        <v>290</v>
      </c>
      <c r="C263" s="2" t="s">
        <v>233</v>
      </c>
      <c r="D263" s="2" t="s">
        <v>220</v>
      </c>
      <c r="E263" s="127" t="s">
        <v>154</v>
      </c>
      <c r="F263" s="20" t="s">
        <v>291</v>
      </c>
      <c r="G263" s="3">
        <v>0</v>
      </c>
    </row>
    <row r="264" spans="1:7" s="8" customFormat="1" ht="122.25" customHeight="1" hidden="1">
      <c r="A264" s="19"/>
      <c r="B264" s="67" t="s">
        <v>7</v>
      </c>
      <c r="C264" s="2" t="s">
        <v>233</v>
      </c>
      <c r="D264" s="2" t="s">
        <v>220</v>
      </c>
      <c r="E264" s="127" t="s">
        <v>14</v>
      </c>
      <c r="F264" s="20"/>
      <c r="G264" s="3">
        <f>G265</f>
        <v>0</v>
      </c>
    </row>
    <row r="265" spans="1:7" s="8" customFormat="1" ht="29.25" customHeight="1" hidden="1">
      <c r="A265" s="19"/>
      <c r="B265" s="49" t="s">
        <v>290</v>
      </c>
      <c r="C265" s="2" t="s">
        <v>233</v>
      </c>
      <c r="D265" s="2" t="s">
        <v>220</v>
      </c>
      <c r="E265" s="127" t="s">
        <v>14</v>
      </c>
      <c r="F265" s="20" t="s">
        <v>291</v>
      </c>
      <c r="G265" s="3"/>
    </row>
    <row r="266" spans="1:7" s="8" customFormat="1" ht="123.75" customHeight="1">
      <c r="A266" s="19"/>
      <c r="B266" s="67" t="s">
        <v>184</v>
      </c>
      <c r="C266" s="2" t="s">
        <v>233</v>
      </c>
      <c r="D266" s="2" t="s">
        <v>220</v>
      </c>
      <c r="E266" s="127" t="s">
        <v>14</v>
      </c>
      <c r="F266" s="20"/>
      <c r="G266" s="3">
        <f>G267</f>
        <v>692</v>
      </c>
    </row>
    <row r="267" spans="1:7" s="8" customFormat="1" ht="29.25" customHeight="1">
      <c r="A267" s="19"/>
      <c r="B267" s="49" t="s">
        <v>290</v>
      </c>
      <c r="C267" s="2" t="s">
        <v>233</v>
      </c>
      <c r="D267" s="2" t="s">
        <v>220</v>
      </c>
      <c r="E267" s="127" t="s">
        <v>14</v>
      </c>
      <c r="F267" s="20" t="s">
        <v>291</v>
      </c>
      <c r="G267" s="3">
        <v>692</v>
      </c>
    </row>
    <row r="268" spans="1:7" s="8" customFormat="1" ht="29.25" customHeight="1" hidden="1">
      <c r="A268" s="19"/>
      <c r="B268" s="1" t="s">
        <v>268</v>
      </c>
      <c r="C268" s="2" t="s">
        <v>233</v>
      </c>
      <c r="D268" s="2" t="s">
        <v>220</v>
      </c>
      <c r="E268" s="127" t="s">
        <v>34</v>
      </c>
      <c r="F268" s="20"/>
      <c r="G268" s="3">
        <f>SUM(G269)</f>
        <v>0</v>
      </c>
    </row>
    <row r="269" spans="1:7" s="8" customFormat="1" ht="29.25" customHeight="1" hidden="1">
      <c r="A269" s="19"/>
      <c r="B269" s="49" t="s">
        <v>290</v>
      </c>
      <c r="C269" s="2" t="s">
        <v>233</v>
      </c>
      <c r="D269" s="2" t="s">
        <v>220</v>
      </c>
      <c r="E269" s="127" t="s">
        <v>34</v>
      </c>
      <c r="F269" s="20" t="s">
        <v>291</v>
      </c>
      <c r="G269" s="3"/>
    </row>
    <row r="270" spans="1:7" s="8" customFormat="1" ht="29.25" customHeight="1">
      <c r="A270" s="19"/>
      <c r="B270" s="87" t="s">
        <v>369</v>
      </c>
      <c r="C270" s="6" t="s">
        <v>233</v>
      </c>
      <c r="D270" s="6" t="s">
        <v>223</v>
      </c>
      <c r="E270" s="125"/>
      <c r="F270" s="20"/>
      <c r="G270" s="3">
        <f>SUM(G271)</f>
        <v>1215.8</v>
      </c>
    </row>
    <row r="271" spans="1:7" s="8" customFormat="1" ht="40.5" customHeight="1">
      <c r="A271" s="19"/>
      <c r="B271" s="88" t="s">
        <v>272</v>
      </c>
      <c r="C271" s="2" t="s">
        <v>233</v>
      </c>
      <c r="D271" s="2" t="s">
        <v>223</v>
      </c>
      <c r="E271" s="126" t="s">
        <v>95</v>
      </c>
      <c r="F271" s="20"/>
      <c r="G271" s="3">
        <f>SUM(G272)</f>
        <v>1215.8</v>
      </c>
    </row>
    <row r="272" spans="1:7" s="8" customFormat="1" ht="49.5" customHeight="1">
      <c r="A272" s="19"/>
      <c r="B272" s="88" t="s">
        <v>284</v>
      </c>
      <c r="C272" s="2" t="s">
        <v>233</v>
      </c>
      <c r="D272" s="2" t="s">
        <v>223</v>
      </c>
      <c r="E272" s="126" t="s">
        <v>96</v>
      </c>
      <c r="F272" s="20"/>
      <c r="G272" s="3">
        <f>SUM(G273)</f>
        <v>1215.8</v>
      </c>
    </row>
    <row r="273" spans="1:7" s="8" customFormat="1" ht="29.25" customHeight="1">
      <c r="A273" s="19"/>
      <c r="B273" s="75" t="s">
        <v>371</v>
      </c>
      <c r="C273" s="2" t="s">
        <v>233</v>
      </c>
      <c r="D273" s="2" t="s">
        <v>223</v>
      </c>
      <c r="E273" s="127" t="s">
        <v>100</v>
      </c>
      <c r="F273" s="20"/>
      <c r="G273" s="3">
        <f>SUM(G274)</f>
        <v>1215.8</v>
      </c>
    </row>
    <row r="274" spans="1:7" s="8" customFormat="1" ht="29.25" customHeight="1">
      <c r="A274" s="19"/>
      <c r="B274" s="49" t="s">
        <v>290</v>
      </c>
      <c r="C274" s="2" t="s">
        <v>233</v>
      </c>
      <c r="D274" s="2" t="s">
        <v>223</v>
      </c>
      <c r="E274" s="127" t="s">
        <v>100</v>
      </c>
      <c r="F274" s="20" t="s">
        <v>291</v>
      </c>
      <c r="G274" s="3">
        <v>1215.8</v>
      </c>
    </row>
    <row r="275" spans="1:7" s="27" customFormat="1" ht="29.25" customHeight="1">
      <c r="A275" s="10"/>
      <c r="B275" s="62" t="s">
        <v>247</v>
      </c>
      <c r="C275" s="6" t="s">
        <v>228</v>
      </c>
      <c r="D275" s="6" t="s">
        <v>221</v>
      </c>
      <c r="E275" s="125"/>
      <c r="F275" s="6"/>
      <c r="G275" s="5">
        <f>SUM(G276+G281)</f>
        <v>2261.2</v>
      </c>
    </row>
    <row r="276" spans="1:7" s="27" customFormat="1" ht="19.5" customHeight="1">
      <c r="A276" s="10"/>
      <c r="B276" s="62" t="s">
        <v>190</v>
      </c>
      <c r="C276" s="6" t="s">
        <v>228</v>
      </c>
      <c r="D276" s="6" t="s">
        <v>220</v>
      </c>
      <c r="E276" s="125"/>
      <c r="F276" s="6"/>
      <c r="G276" s="5">
        <f>SUM(G277)</f>
        <v>996</v>
      </c>
    </row>
    <row r="277" spans="1:7" ht="37.5" customHeight="1">
      <c r="A277" s="19"/>
      <c r="B277" s="7" t="s">
        <v>272</v>
      </c>
      <c r="C277" s="2" t="s">
        <v>228</v>
      </c>
      <c r="D277" s="2" t="s">
        <v>220</v>
      </c>
      <c r="E277" s="126" t="s">
        <v>95</v>
      </c>
      <c r="F277" s="2"/>
      <c r="G277" s="3">
        <f>SUM(G278)</f>
        <v>996</v>
      </c>
    </row>
    <row r="278" spans="1:7" ht="48.75" customHeight="1">
      <c r="A278" s="19"/>
      <c r="B278" s="7" t="s">
        <v>284</v>
      </c>
      <c r="C278" s="20" t="s">
        <v>228</v>
      </c>
      <c r="D278" s="20" t="s">
        <v>220</v>
      </c>
      <c r="E278" s="127" t="s">
        <v>96</v>
      </c>
      <c r="F278" s="20"/>
      <c r="G278" s="3">
        <f>SUM(G279)</f>
        <v>996</v>
      </c>
    </row>
    <row r="279" spans="1:7" ht="19.5" customHeight="1">
      <c r="A279" s="19"/>
      <c r="B279" s="7" t="s">
        <v>295</v>
      </c>
      <c r="C279" s="2" t="s">
        <v>228</v>
      </c>
      <c r="D279" s="2" t="s">
        <v>220</v>
      </c>
      <c r="E279" s="126" t="s">
        <v>102</v>
      </c>
      <c r="F279" s="6"/>
      <c r="G279" s="3">
        <f>SUM(G280)</f>
        <v>996</v>
      </c>
    </row>
    <row r="280" spans="1:7" ht="30" customHeight="1">
      <c r="A280" s="19"/>
      <c r="B280" s="7" t="s">
        <v>293</v>
      </c>
      <c r="C280" s="2" t="s">
        <v>228</v>
      </c>
      <c r="D280" s="2" t="s">
        <v>220</v>
      </c>
      <c r="E280" s="126" t="s">
        <v>102</v>
      </c>
      <c r="F280" s="2" t="s">
        <v>294</v>
      </c>
      <c r="G280" s="3">
        <v>996</v>
      </c>
    </row>
    <row r="281" spans="1:7" s="27" customFormat="1" ht="19.5" customHeight="1">
      <c r="A281" s="10"/>
      <c r="B281" s="62" t="s">
        <v>188</v>
      </c>
      <c r="C281" s="6" t="s">
        <v>228</v>
      </c>
      <c r="D281" s="6" t="s">
        <v>222</v>
      </c>
      <c r="E281" s="125"/>
      <c r="F281" s="6"/>
      <c r="G281" s="5">
        <f>SUM(G282+G289+G300)</f>
        <v>1265.2</v>
      </c>
    </row>
    <row r="282" spans="1:7" ht="85.5" customHeight="1">
      <c r="A282" s="19"/>
      <c r="B282" s="1" t="s">
        <v>292</v>
      </c>
      <c r="C282" s="2" t="s">
        <v>228</v>
      </c>
      <c r="D282" s="2" t="s">
        <v>222</v>
      </c>
      <c r="E282" s="126" t="s">
        <v>12</v>
      </c>
      <c r="F282" s="2"/>
      <c r="G282" s="3">
        <f>SUM(G283)</f>
        <v>472.7</v>
      </c>
    </row>
    <row r="283" spans="1:7" ht="134.25" customHeight="1">
      <c r="A283" s="19"/>
      <c r="B283" s="50" t="s">
        <v>126</v>
      </c>
      <c r="C283" s="2" t="s">
        <v>228</v>
      </c>
      <c r="D283" s="2" t="s">
        <v>222</v>
      </c>
      <c r="E283" s="126" t="s">
        <v>13</v>
      </c>
      <c r="F283" s="2"/>
      <c r="G283" s="3">
        <f>SUM(G284+G286)</f>
        <v>472.7</v>
      </c>
    </row>
    <row r="284" spans="1:7" ht="96" customHeight="1" hidden="1">
      <c r="A284" s="19"/>
      <c r="B284" s="67" t="s">
        <v>298</v>
      </c>
      <c r="C284" s="20" t="s">
        <v>228</v>
      </c>
      <c r="D284" s="20" t="s">
        <v>222</v>
      </c>
      <c r="E284" s="127" t="s">
        <v>31</v>
      </c>
      <c r="F284" s="20"/>
      <c r="G284" s="3">
        <f>SUM(G285)</f>
        <v>0</v>
      </c>
    </row>
    <row r="285" spans="1:7" ht="45.75" customHeight="1" hidden="1">
      <c r="A285" s="19"/>
      <c r="B285" s="7" t="s">
        <v>296</v>
      </c>
      <c r="C285" s="20" t="s">
        <v>228</v>
      </c>
      <c r="D285" s="20" t="s">
        <v>222</v>
      </c>
      <c r="E285" s="127" t="s">
        <v>31</v>
      </c>
      <c r="F285" s="20" t="s">
        <v>297</v>
      </c>
      <c r="G285" s="3"/>
    </row>
    <row r="286" spans="1:7" ht="49.5" customHeight="1">
      <c r="A286" s="19"/>
      <c r="B286" s="7" t="s">
        <v>127</v>
      </c>
      <c r="C286" s="20" t="s">
        <v>228</v>
      </c>
      <c r="D286" s="20" t="s">
        <v>222</v>
      </c>
      <c r="E286" s="127" t="s">
        <v>156</v>
      </c>
      <c r="F286" s="20"/>
      <c r="G286" s="3">
        <f>SUM(G287)</f>
        <v>472.7</v>
      </c>
    </row>
    <row r="287" spans="1:7" ht="113.25" customHeight="1">
      <c r="A287" s="19"/>
      <c r="B287" s="134" t="s">
        <v>298</v>
      </c>
      <c r="C287" s="20" t="s">
        <v>228</v>
      </c>
      <c r="D287" s="20" t="s">
        <v>222</v>
      </c>
      <c r="E287" s="127" t="s">
        <v>157</v>
      </c>
      <c r="F287" s="20"/>
      <c r="G287" s="3">
        <f>SUM(G288)</f>
        <v>472.7</v>
      </c>
    </row>
    <row r="288" spans="1:7" ht="31.5" customHeight="1">
      <c r="A288" s="19"/>
      <c r="B288" s="7" t="s">
        <v>296</v>
      </c>
      <c r="C288" s="20" t="s">
        <v>228</v>
      </c>
      <c r="D288" s="20" t="s">
        <v>222</v>
      </c>
      <c r="E288" s="127" t="s">
        <v>157</v>
      </c>
      <c r="F288" s="20" t="s">
        <v>297</v>
      </c>
      <c r="G288" s="3">
        <v>472.7</v>
      </c>
    </row>
    <row r="289" spans="1:7" ht="78" customHeight="1">
      <c r="A289" s="19"/>
      <c r="B289" s="1" t="s">
        <v>132</v>
      </c>
      <c r="C289" s="20" t="s">
        <v>228</v>
      </c>
      <c r="D289" s="20" t="s">
        <v>222</v>
      </c>
      <c r="E289" s="127" t="s">
        <v>17</v>
      </c>
      <c r="F289" s="20"/>
      <c r="G289" s="3">
        <f>SUM(G290+G296)</f>
        <v>346.5</v>
      </c>
    </row>
    <row r="290" spans="1:7" ht="102" customHeight="1">
      <c r="A290" s="19"/>
      <c r="B290" s="1" t="s">
        <v>133</v>
      </c>
      <c r="C290" s="20" t="s">
        <v>228</v>
      </c>
      <c r="D290" s="20" t="s">
        <v>222</v>
      </c>
      <c r="E290" s="127" t="s">
        <v>18</v>
      </c>
      <c r="F290" s="20"/>
      <c r="G290" s="3">
        <f>SUM(G291+G293)</f>
        <v>346.5</v>
      </c>
    </row>
    <row r="291" spans="1:7" ht="69" customHeight="1" hidden="1">
      <c r="A291" s="19"/>
      <c r="B291" s="1" t="s">
        <v>131</v>
      </c>
      <c r="C291" s="20" t="s">
        <v>228</v>
      </c>
      <c r="D291" s="20" t="s">
        <v>222</v>
      </c>
      <c r="E291" s="127" t="s">
        <v>19</v>
      </c>
      <c r="F291" s="20"/>
      <c r="G291" s="3">
        <f>SUM(G292)</f>
        <v>0</v>
      </c>
    </row>
    <row r="292" spans="1:7" ht="43.5" customHeight="1" hidden="1">
      <c r="A292" s="19"/>
      <c r="B292" s="7" t="s">
        <v>296</v>
      </c>
      <c r="C292" s="20" t="s">
        <v>228</v>
      </c>
      <c r="D292" s="20" t="s">
        <v>222</v>
      </c>
      <c r="E292" s="127" t="s">
        <v>19</v>
      </c>
      <c r="F292" s="20" t="s">
        <v>297</v>
      </c>
      <c r="G292" s="3"/>
    </row>
    <row r="293" spans="1:7" ht="48.75" customHeight="1">
      <c r="A293" s="19"/>
      <c r="B293" s="7" t="s">
        <v>127</v>
      </c>
      <c r="C293" s="20" t="s">
        <v>228</v>
      </c>
      <c r="D293" s="20" t="s">
        <v>222</v>
      </c>
      <c r="E293" s="127" t="s">
        <v>160</v>
      </c>
      <c r="F293" s="20"/>
      <c r="G293" s="3">
        <f>SUM(G294)</f>
        <v>346.5</v>
      </c>
    </row>
    <row r="294" spans="1:7" ht="48.75" customHeight="1">
      <c r="A294" s="19"/>
      <c r="B294" s="7" t="s">
        <v>348</v>
      </c>
      <c r="C294" s="2" t="s">
        <v>228</v>
      </c>
      <c r="D294" s="2" t="s">
        <v>222</v>
      </c>
      <c r="E294" s="126" t="s">
        <v>161</v>
      </c>
      <c r="F294" s="2"/>
      <c r="G294" s="3">
        <f>SUM(G295)</f>
        <v>346.5</v>
      </c>
    </row>
    <row r="295" spans="1:7" ht="40.5" customHeight="1">
      <c r="A295" s="19"/>
      <c r="B295" s="7" t="s">
        <v>296</v>
      </c>
      <c r="C295" s="2" t="s">
        <v>228</v>
      </c>
      <c r="D295" s="2" t="s">
        <v>222</v>
      </c>
      <c r="E295" s="126" t="s">
        <v>161</v>
      </c>
      <c r="F295" s="2" t="s">
        <v>297</v>
      </c>
      <c r="G295" s="3">
        <v>346.5</v>
      </c>
    </row>
    <row r="296" spans="1:7" ht="129.75" customHeight="1" hidden="1">
      <c r="A296" s="19"/>
      <c r="B296" s="7" t="s">
        <v>134</v>
      </c>
      <c r="C296" s="2" t="s">
        <v>228</v>
      </c>
      <c r="D296" s="2" t="s">
        <v>222</v>
      </c>
      <c r="E296" s="126" t="s">
        <v>28</v>
      </c>
      <c r="F296" s="2"/>
      <c r="G296" s="3">
        <f>SUM(G297)</f>
        <v>0</v>
      </c>
    </row>
    <row r="297" spans="1:7" ht="52.5" customHeight="1" hidden="1">
      <c r="A297" s="19"/>
      <c r="B297" s="7" t="s">
        <v>127</v>
      </c>
      <c r="C297" s="2" t="s">
        <v>228</v>
      </c>
      <c r="D297" s="2" t="s">
        <v>222</v>
      </c>
      <c r="E297" s="126" t="s">
        <v>162</v>
      </c>
      <c r="F297" s="2"/>
      <c r="G297" s="3">
        <f>SUM(G298)</f>
        <v>0</v>
      </c>
    </row>
    <row r="298" spans="1:7" ht="102.75" customHeight="1" hidden="1">
      <c r="A298" s="19"/>
      <c r="B298" s="7" t="s">
        <v>32</v>
      </c>
      <c r="C298" s="2" t="s">
        <v>228</v>
      </c>
      <c r="D298" s="2" t="s">
        <v>222</v>
      </c>
      <c r="E298" s="126" t="s">
        <v>163</v>
      </c>
      <c r="F298" s="2"/>
      <c r="G298" s="3">
        <f>SUM(G299)</f>
        <v>0</v>
      </c>
    </row>
    <row r="299" spans="1:7" ht="39" customHeight="1" hidden="1">
      <c r="A299" s="19"/>
      <c r="B299" s="7" t="s">
        <v>296</v>
      </c>
      <c r="C299" s="2" t="s">
        <v>228</v>
      </c>
      <c r="D299" s="2" t="s">
        <v>222</v>
      </c>
      <c r="E299" s="126" t="s">
        <v>163</v>
      </c>
      <c r="F299" s="2" t="s">
        <v>297</v>
      </c>
      <c r="G299" s="3">
        <v>0</v>
      </c>
    </row>
    <row r="300" spans="1:7" ht="24" customHeight="1">
      <c r="A300" s="19"/>
      <c r="B300" s="1" t="s">
        <v>299</v>
      </c>
      <c r="C300" s="2" t="s">
        <v>228</v>
      </c>
      <c r="D300" s="2" t="s">
        <v>222</v>
      </c>
      <c r="E300" s="126" t="s">
        <v>11</v>
      </c>
      <c r="F300" s="2"/>
      <c r="G300" s="3">
        <f>SUM(G301+G303+G305)</f>
        <v>446</v>
      </c>
    </row>
    <row r="301" spans="1:7" ht="74.25" customHeight="1">
      <c r="A301" s="19"/>
      <c r="B301" s="1" t="s">
        <v>313</v>
      </c>
      <c r="C301" s="2" t="s">
        <v>228</v>
      </c>
      <c r="D301" s="2" t="s">
        <v>222</v>
      </c>
      <c r="E301" s="126" t="s">
        <v>108</v>
      </c>
      <c r="F301" s="2"/>
      <c r="G301" s="3">
        <f>SUM(G302)</f>
        <v>95</v>
      </c>
    </row>
    <row r="302" spans="1:7" ht="39" customHeight="1">
      <c r="A302" s="19"/>
      <c r="B302" s="7" t="s">
        <v>276</v>
      </c>
      <c r="C302" s="2" t="s">
        <v>228</v>
      </c>
      <c r="D302" s="2" t="s">
        <v>222</v>
      </c>
      <c r="E302" s="126" t="s">
        <v>108</v>
      </c>
      <c r="F302" s="2" t="s">
        <v>277</v>
      </c>
      <c r="G302" s="3">
        <v>95</v>
      </c>
    </row>
    <row r="303" spans="1:7" ht="86.25" customHeight="1">
      <c r="A303" s="19"/>
      <c r="B303" s="1" t="s">
        <v>314</v>
      </c>
      <c r="C303" s="2" t="s">
        <v>228</v>
      </c>
      <c r="D303" s="2" t="s">
        <v>222</v>
      </c>
      <c r="E303" s="126" t="s">
        <v>109</v>
      </c>
      <c r="F303" s="2"/>
      <c r="G303" s="3">
        <f>SUM(G304)</f>
        <v>186</v>
      </c>
    </row>
    <row r="304" spans="1:7" ht="39" customHeight="1">
      <c r="A304" s="19"/>
      <c r="B304" s="7" t="s">
        <v>276</v>
      </c>
      <c r="C304" s="2" t="s">
        <v>228</v>
      </c>
      <c r="D304" s="2" t="s">
        <v>222</v>
      </c>
      <c r="E304" s="126" t="s">
        <v>109</v>
      </c>
      <c r="F304" s="2" t="s">
        <v>277</v>
      </c>
      <c r="G304" s="3">
        <v>186</v>
      </c>
    </row>
    <row r="305" spans="1:7" ht="48.75" customHeight="1">
      <c r="A305" s="19"/>
      <c r="B305" s="1" t="s">
        <v>315</v>
      </c>
      <c r="C305" s="2" t="s">
        <v>228</v>
      </c>
      <c r="D305" s="2" t="s">
        <v>222</v>
      </c>
      <c r="E305" s="126" t="s">
        <v>110</v>
      </c>
      <c r="F305" s="2"/>
      <c r="G305" s="3">
        <f>SUM(G306)</f>
        <v>165</v>
      </c>
    </row>
    <row r="306" spans="1:7" ht="39" customHeight="1">
      <c r="A306" s="19"/>
      <c r="B306" s="7" t="s">
        <v>276</v>
      </c>
      <c r="C306" s="2" t="s">
        <v>228</v>
      </c>
      <c r="D306" s="2" t="s">
        <v>222</v>
      </c>
      <c r="E306" s="126" t="s">
        <v>110</v>
      </c>
      <c r="F306" s="2" t="s">
        <v>277</v>
      </c>
      <c r="G306" s="3">
        <v>165</v>
      </c>
    </row>
    <row r="307" spans="1:7" ht="19.5" customHeight="1" hidden="1">
      <c r="A307" s="19"/>
      <c r="B307" s="7" t="s">
        <v>200</v>
      </c>
      <c r="C307" s="2" t="s">
        <v>228</v>
      </c>
      <c r="D307" s="2" t="s">
        <v>222</v>
      </c>
      <c r="E307" s="126"/>
      <c r="F307" s="20"/>
      <c r="G307" s="3">
        <f>SUM(G308)</f>
        <v>0</v>
      </c>
    </row>
    <row r="308" spans="1:7" ht="27.75" customHeight="1" hidden="1">
      <c r="A308" s="19"/>
      <c r="B308" s="7" t="s">
        <v>244</v>
      </c>
      <c r="C308" s="2" t="s">
        <v>228</v>
      </c>
      <c r="D308" s="2" t="s">
        <v>222</v>
      </c>
      <c r="E308" s="126"/>
      <c r="F308" s="20"/>
      <c r="G308" s="3">
        <f>SUM(G309)</f>
        <v>0</v>
      </c>
    </row>
    <row r="309" spans="1:7" ht="19.5" customHeight="1" hidden="1">
      <c r="A309" s="19"/>
      <c r="B309" s="68" t="s">
        <v>260</v>
      </c>
      <c r="C309" s="2" t="s">
        <v>228</v>
      </c>
      <c r="D309" s="2" t="s">
        <v>222</v>
      </c>
      <c r="E309" s="126"/>
      <c r="F309" s="20" t="s">
        <v>261</v>
      </c>
      <c r="G309" s="3">
        <v>0</v>
      </c>
    </row>
    <row r="310" spans="1:7" s="27" customFormat="1" ht="19.5" customHeight="1">
      <c r="A310" s="10"/>
      <c r="B310" s="62" t="s">
        <v>191</v>
      </c>
      <c r="C310" s="6" t="s">
        <v>224</v>
      </c>
      <c r="D310" s="6" t="s">
        <v>221</v>
      </c>
      <c r="E310" s="125"/>
      <c r="F310" s="6"/>
      <c r="G310" s="5">
        <f>SUM(G311)</f>
        <v>9251.3</v>
      </c>
    </row>
    <row r="311" spans="1:7" s="27" customFormat="1" ht="19.5" customHeight="1">
      <c r="A311" s="10"/>
      <c r="B311" s="62" t="s">
        <v>262</v>
      </c>
      <c r="C311" s="6" t="s">
        <v>224</v>
      </c>
      <c r="D311" s="6" t="s">
        <v>220</v>
      </c>
      <c r="E311" s="125"/>
      <c r="F311" s="6"/>
      <c r="G311" s="5">
        <f>SUM(G312)</f>
        <v>9251.3</v>
      </c>
    </row>
    <row r="312" spans="1:7" ht="81.75" customHeight="1">
      <c r="A312" s="19"/>
      <c r="B312" s="1" t="s">
        <v>289</v>
      </c>
      <c r="C312" s="2" t="s">
        <v>224</v>
      </c>
      <c r="D312" s="2" t="s">
        <v>220</v>
      </c>
      <c r="E312" s="126" t="s">
        <v>25</v>
      </c>
      <c r="F312" s="2"/>
      <c r="G312" s="3">
        <f>SUM(G313)</f>
        <v>9251.3</v>
      </c>
    </row>
    <row r="313" spans="1:7" ht="100.5" customHeight="1">
      <c r="A313" s="19"/>
      <c r="B313" s="1" t="s">
        <v>338</v>
      </c>
      <c r="C313" s="2" t="s">
        <v>224</v>
      </c>
      <c r="D313" s="2" t="s">
        <v>220</v>
      </c>
      <c r="E313" s="126" t="s">
        <v>9</v>
      </c>
      <c r="F313" s="2"/>
      <c r="G313" s="3">
        <f>SUM(G314+G316+G318)</f>
        <v>9251.3</v>
      </c>
    </row>
    <row r="314" spans="1:7" ht="62.25" customHeight="1">
      <c r="A314" s="19"/>
      <c r="B314" s="49" t="s">
        <v>352</v>
      </c>
      <c r="C314" s="2" t="s">
        <v>224</v>
      </c>
      <c r="D314" s="2" t="s">
        <v>220</v>
      </c>
      <c r="E314" s="127" t="s">
        <v>26</v>
      </c>
      <c r="F314" s="20"/>
      <c r="G314" s="3">
        <f>SUM(G315)</f>
        <v>6251.3</v>
      </c>
    </row>
    <row r="315" spans="1:7" ht="24.75" customHeight="1">
      <c r="A315" s="19"/>
      <c r="B315" s="49" t="s">
        <v>290</v>
      </c>
      <c r="C315" s="2" t="s">
        <v>224</v>
      </c>
      <c r="D315" s="2" t="s">
        <v>220</v>
      </c>
      <c r="E315" s="127" t="s">
        <v>26</v>
      </c>
      <c r="F315" s="20" t="s">
        <v>291</v>
      </c>
      <c r="G315" s="3">
        <v>6251.3</v>
      </c>
    </row>
    <row r="316" spans="1:7" ht="72" customHeight="1">
      <c r="A316" s="19"/>
      <c r="B316" s="49" t="s">
        <v>118</v>
      </c>
      <c r="C316" s="2" t="s">
        <v>224</v>
      </c>
      <c r="D316" s="2" t="s">
        <v>220</v>
      </c>
      <c r="E316" s="127" t="s">
        <v>119</v>
      </c>
      <c r="F316" s="20"/>
      <c r="G316" s="3">
        <f>SUM(G317)</f>
        <v>3000</v>
      </c>
    </row>
    <row r="317" spans="1:7" ht="24.75" customHeight="1">
      <c r="A317" s="19"/>
      <c r="B317" s="7" t="s">
        <v>205</v>
      </c>
      <c r="C317" s="2" t="s">
        <v>224</v>
      </c>
      <c r="D317" s="2" t="s">
        <v>220</v>
      </c>
      <c r="E317" s="127" t="s">
        <v>119</v>
      </c>
      <c r="F317" s="20" t="s">
        <v>287</v>
      </c>
      <c r="G317" s="3">
        <v>3000</v>
      </c>
    </row>
    <row r="318" spans="1:7" ht="96" customHeight="1" hidden="1">
      <c r="A318" s="19"/>
      <c r="B318" s="1" t="s">
        <v>269</v>
      </c>
      <c r="C318" s="2" t="s">
        <v>224</v>
      </c>
      <c r="D318" s="2" t="s">
        <v>220</v>
      </c>
      <c r="E318" s="127" t="s">
        <v>35</v>
      </c>
      <c r="F318" s="20"/>
      <c r="G318" s="3">
        <f>SUM(G319)</f>
        <v>0</v>
      </c>
    </row>
    <row r="319" spans="1:7" ht="19.5" customHeight="1" hidden="1">
      <c r="A319" s="19"/>
      <c r="B319" s="49" t="s">
        <v>290</v>
      </c>
      <c r="C319" s="2" t="s">
        <v>224</v>
      </c>
      <c r="D319" s="2" t="s">
        <v>220</v>
      </c>
      <c r="E319" s="127" t="s">
        <v>35</v>
      </c>
      <c r="F319" s="20" t="s">
        <v>291</v>
      </c>
      <c r="G319" s="3"/>
    </row>
    <row r="320" spans="1:7" s="27" customFormat="1" ht="19.5" customHeight="1">
      <c r="A320" s="10"/>
      <c r="B320" s="62" t="s">
        <v>216</v>
      </c>
      <c r="C320" s="6" t="s">
        <v>230</v>
      </c>
      <c r="D320" s="6" t="s">
        <v>221</v>
      </c>
      <c r="E320" s="125"/>
      <c r="F320" s="6"/>
      <c r="G320" s="5">
        <f>SUM(G321)</f>
        <v>1260.3</v>
      </c>
    </row>
    <row r="321" spans="1:7" s="27" customFormat="1" ht="19.5" customHeight="1">
      <c r="A321" s="10"/>
      <c r="B321" s="69" t="s">
        <v>208</v>
      </c>
      <c r="C321" s="6" t="s">
        <v>230</v>
      </c>
      <c r="D321" s="6" t="s">
        <v>225</v>
      </c>
      <c r="E321" s="125"/>
      <c r="F321" s="6"/>
      <c r="G321" s="5">
        <f>SUM(G322)</f>
        <v>1260.3</v>
      </c>
    </row>
    <row r="322" spans="1:7" ht="32.25" customHeight="1">
      <c r="A322" s="19"/>
      <c r="B322" s="7" t="s">
        <v>272</v>
      </c>
      <c r="C322" s="2" t="s">
        <v>230</v>
      </c>
      <c r="D322" s="2" t="s">
        <v>225</v>
      </c>
      <c r="E322" s="126" t="s">
        <v>95</v>
      </c>
      <c r="F322" s="2"/>
      <c r="G322" s="3">
        <f>SUM(G323)</f>
        <v>1260.3</v>
      </c>
    </row>
    <row r="323" spans="1:7" ht="48" customHeight="1">
      <c r="A323" s="19"/>
      <c r="B323" s="7" t="s">
        <v>284</v>
      </c>
      <c r="C323" s="2" t="s">
        <v>230</v>
      </c>
      <c r="D323" s="2" t="s">
        <v>225</v>
      </c>
      <c r="E323" s="126" t="s">
        <v>96</v>
      </c>
      <c r="F323" s="2"/>
      <c r="G323" s="3">
        <f>SUM(G324)</f>
        <v>1260.3</v>
      </c>
    </row>
    <row r="324" spans="1:7" ht="32.25" customHeight="1">
      <c r="A324" s="19"/>
      <c r="B324" s="1" t="s">
        <v>280</v>
      </c>
      <c r="C324" s="2" t="s">
        <v>230</v>
      </c>
      <c r="D324" s="2" t="s">
        <v>225</v>
      </c>
      <c r="E324" s="126" t="s">
        <v>101</v>
      </c>
      <c r="F324" s="89"/>
      <c r="G324" s="3">
        <f>SUM(G325)</f>
        <v>1260.3</v>
      </c>
    </row>
    <row r="325" spans="1:7" ht="30" customHeight="1" thickBot="1">
      <c r="A325" s="45"/>
      <c r="B325" s="7" t="s">
        <v>276</v>
      </c>
      <c r="C325" s="2" t="s">
        <v>230</v>
      </c>
      <c r="D325" s="2" t="s">
        <v>225</v>
      </c>
      <c r="E325" s="126" t="s">
        <v>101</v>
      </c>
      <c r="F325" s="2" t="s">
        <v>277</v>
      </c>
      <c r="G325" s="3">
        <v>1260.3</v>
      </c>
    </row>
    <row r="326" spans="1:7" s="27" customFormat="1" ht="29.25" customHeight="1">
      <c r="A326" s="9"/>
      <c r="B326" s="62" t="s">
        <v>251</v>
      </c>
      <c r="C326" s="6" t="s">
        <v>226</v>
      </c>
      <c r="D326" s="6" t="s">
        <v>221</v>
      </c>
      <c r="E326" s="125"/>
      <c r="F326" s="6"/>
      <c r="G326" s="5">
        <f>SUM(G327)</f>
        <v>20</v>
      </c>
    </row>
    <row r="327" spans="1:7" s="27" customFormat="1" ht="30.75" customHeight="1">
      <c r="A327" s="9"/>
      <c r="B327" s="62" t="s">
        <v>263</v>
      </c>
      <c r="C327" s="6" t="s">
        <v>226</v>
      </c>
      <c r="D327" s="6" t="s">
        <v>220</v>
      </c>
      <c r="E327" s="125"/>
      <c r="F327" s="6"/>
      <c r="G327" s="5">
        <f>SUM(G328)</f>
        <v>20</v>
      </c>
    </row>
    <row r="328" spans="2:7" s="9" customFormat="1" ht="36.75" customHeight="1">
      <c r="B328" s="7" t="s">
        <v>272</v>
      </c>
      <c r="C328" s="2" t="s">
        <v>226</v>
      </c>
      <c r="D328" s="2" t="s">
        <v>220</v>
      </c>
      <c r="E328" s="126" t="s">
        <v>95</v>
      </c>
      <c r="F328" s="6"/>
      <c r="G328" s="3">
        <f>SUM(G329)</f>
        <v>20</v>
      </c>
    </row>
    <row r="329" spans="1:7" ht="50.25" customHeight="1">
      <c r="A329" s="8"/>
      <c r="B329" s="7" t="s">
        <v>284</v>
      </c>
      <c r="C329" s="2" t="s">
        <v>226</v>
      </c>
      <c r="D329" s="2" t="s">
        <v>220</v>
      </c>
      <c r="E329" s="126" t="s">
        <v>96</v>
      </c>
      <c r="F329" s="6"/>
      <c r="G329" s="3">
        <f>SUM(G330)</f>
        <v>20</v>
      </c>
    </row>
    <row r="330" spans="1:7" ht="39.75" customHeight="1">
      <c r="A330" s="8"/>
      <c r="B330" s="1" t="s">
        <v>280</v>
      </c>
      <c r="C330" s="2" t="s">
        <v>226</v>
      </c>
      <c r="D330" s="2" t="s">
        <v>220</v>
      </c>
      <c r="E330" s="126" t="s">
        <v>101</v>
      </c>
      <c r="F330" s="6"/>
      <c r="G330" s="3">
        <f>SUM(G331)</f>
        <v>20</v>
      </c>
    </row>
    <row r="331" spans="1:7" ht="20.25" customHeight="1">
      <c r="A331" s="8"/>
      <c r="B331" s="7" t="s">
        <v>252</v>
      </c>
      <c r="C331" s="2" t="s">
        <v>226</v>
      </c>
      <c r="D331" s="2" t="s">
        <v>220</v>
      </c>
      <c r="E331" s="126" t="s">
        <v>101</v>
      </c>
      <c r="F331" s="2" t="s">
        <v>253</v>
      </c>
      <c r="G331" s="3">
        <v>20</v>
      </c>
    </row>
    <row r="332" spans="1:6" ht="19.5" customHeight="1">
      <c r="A332" s="8"/>
      <c r="B332" s="70"/>
      <c r="C332" s="90"/>
      <c r="D332" s="90"/>
      <c r="E332" s="128"/>
      <c r="F332" s="90"/>
    </row>
    <row r="333" spans="1:6" ht="19.5" customHeight="1">
      <c r="A333" s="8"/>
      <c r="B333" s="70"/>
      <c r="C333" s="90"/>
      <c r="D333" s="90"/>
      <c r="E333" s="128"/>
      <c r="F333" s="90"/>
    </row>
    <row r="334" spans="1:6" ht="19.5" customHeight="1">
      <c r="A334" s="8"/>
      <c r="B334" s="70"/>
      <c r="C334" s="90"/>
      <c r="D334" s="90"/>
      <c r="E334" s="128"/>
      <c r="F334" s="90"/>
    </row>
    <row r="335" spans="2:6" s="8" customFormat="1" ht="19.5" customHeight="1">
      <c r="B335" s="71"/>
      <c r="C335" s="48"/>
      <c r="D335" s="48"/>
      <c r="E335" s="129"/>
      <c r="F335" s="48"/>
    </row>
    <row r="336" spans="1:6" ht="19.5" customHeight="1">
      <c r="A336" s="8"/>
      <c r="B336" s="70"/>
      <c r="C336" s="48"/>
      <c r="D336" s="48"/>
      <c r="E336" s="129"/>
      <c r="F336" s="48"/>
    </row>
    <row r="337" spans="1:6" ht="19.5" customHeight="1">
      <c r="A337" s="8"/>
      <c r="B337" s="71"/>
      <c r="C337" s="48"/>
      <c r="D337" s="48"/>
      <c r="E337" s="129"/>
      <c r="F337" s="48"/>
    </row>
    <row r="338" spans="1:6" ht="19.5" customHeight="1">
      <c r="A338" s="8"/>
      <c r="B338" s="71"/>
      <c r="C338" s="48"/>
      <c r="D338" s="48"/>
      <c r="E338" s="129"/>
      <c r="F338" s="48"/>
    </row>
    <row r="339" spans="1:6" ht="19.5" customHeight="1">
      <c r="A339" s="8"/>
      <c r="B339" s="71"/>
      <c r="C339" s="48"/>
      <c r="D339" s="48"/>
      <c r="E339" s="129"/>
      <c r="F339" s="48"/>
    </row>
    <row r="340" spans="1:6" ht="19.5" customHeight="1">
      <c r="A340" s="8"/>
      <c r="B340" s="71"/>
      <c r="C340" s="48"/>
      <c r="D340" s="48"/>
      <c r="E340" s="129"/>
      <c r="F340" s="48"/>
    </row>
    <row r="341" spans="1:6" ht="19.5" customHeight="1">
      <c r="A341" s="8"/>
      <c r="B341" s="71"/>
      <c r="C341" s="48"/>
      <c r="D341" s="48"/>
      <c r="E341" s="129"/>
      <c r="F341" s="48"/>
    </row>
    <row r="342" spans="1:213" ht="19.5" customHeight="1">
      <c r="A342" s="8"/>
      <c r="B342" s="70"/>
      <c r="C342" s="91"/>
      <c r="D342" s="91"/>
      <c r="E342" s="130"/>
      <c r="F342" s="91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</row>
    <row r="343" spans="1:213" ht="19.5" customHeight="1">
      <c r="A343" s="8"/>
      <c r="B343" s="70"/>
      <c r="C343" s="91"/>
      <c r="D343" s="91"/>
      <c r="E343" s="130"/>
      <c r="F343" s="91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</row>
    <row r="344" spans="1:213" ht="19.5" customHeight="1">
      <c r="A344" s="8"/>
      <c r="B344" s="70"/>
      <c r="C344" s="90"/>
      <c r="D344" s="90"/>
      <c r="E344" s="128"/>
      <c r="F344" s="90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</row>
    <row r="345" spans="1:213" ht="19.5" customHeight="1">
      <c r="A345" s="8"/>
      <c r="B345" s="70"/>
      <c r="C345" s="90"/>
      <c r="D345" s="90"/>
      <c r="E345" s="128"/>
      <c r="F345" s="90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</row>
    <row r="346" spans="1:213" ht="19.5" customHeight="1">
      <c r="A346" s="8"/>
      <c r="B346" s="70"/>
      <c r="C346" s="90"/>
      <c r="D346" s="90"/>
      <c r="E346" s="128"/>
      <c r="F346" s="90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</row>
    <row r="347" spans="1:213" ht="19.5" customHeight="1">
      <c r="A347" s="8"/>
      <c r="B347" s="70"/>
      <c r="C347" s="90"/>
      <c r="D347" s="90"/>
      <c r="E347" s="128"/>
      <c r="F347" s="90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</row>
    <row r="348" spans="1:213" ht="19.5" customHeight="1">
      <c r="A348" s="8"/>
      <c r="B348" s="71"/>
      <c r="C348" s="48"/>
      <c r="D348" s="48"/>
      <c r="E348" s="129"/>
      <c r="F348" s="4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</row>
    <row r="349" spans="2:6" s="8" customFormat="1" ht="19.5" customHeight="1">
      <c r="B349" s="71"/>
      <c r="C349" s="48"/>
      <c r="D349" s="48"/>
      <c r="E349" s="129"/>
      <c r="F349" s="48"/>
    </row>
    <row r="350" spans="2:6" s="8" customFormat="1" ht="19.5" customHeight="1">
      <c r="B350" s="71"/>
      <c r="C350" s="48"/>
      <c r="D350" s="48"/>
      <c r="E350" s="129"/>
      <c r="F350" s="48"/>
    </row>
    <row r="351" spans="2:6" s="8" customFormat="1" ht="19.5" customHeight="1">
      <c r="B351" s="71"/>
      <c r="C351" s="48"/>
      <c r="D351" s="48"/>
      <c r="E351" s="129"/>
      <c r="F351" s="48"/>
    </row>
    <row r="352" spans="2:6" s="8" customFormat="1" ht="19.5" customHeight="1">
      <c r="B352" s="71"/>
      <c r="C352" s="48"/>
      <c r="D352" s="48"/>
      <c r="E352" s="129"/>
      <c r="F352" s="48"/>
    </row>
    <row r="353" spans="2:6" s="8" customFormat="1" ht="19.5" customHeight="1">
      <c r="B353" s="71"/>
      <c r="C353" s="48"/>
      <c r="D353" s="48"/>
      <c r="E353" s="129"/>
      <c r="F353" s="48"/>
    </row>
    <row r="354" spans="2:6" s="8" customFormat="1" ht="19.5" customHeight="1">
      <c r="B354" s="71"/>
      <c r="C354" s="48"/>
      <c r="D354" s="48"/>
      <c r="E354" s="129"/>
      <c r="F354" s="48"/>
    </row>
    <row r="355" spans="2:6" s="8" customFormat="1" ht="19.5" customHeight="1">
      <c r="B355" s="71"/>
      <c r="C355" s="48"/>
      <c r="D355" s="48"/>
      <c r="E355" s="129"/>
      <c r="F355" s="48"/>
    </row>
    <row r="356" spans="2:6" s="8" customFormat="1" ht="19.5" customHeight="1">
      <c r="B356" s="71"/>
      <c r="C356" s="48"/>
      <c r="D356" s="48"/>
      <c r="E356" s="129"/>
      <c r="F356" s="48"/>
    </row>
    <row r="357" spans="2:6" s="8" customFormat="1" ht="19.5" customHeight="1">
      <c r="B357" s="71"/>
      <c r="C357" s="48"/>
      <c r="D357" s="48"/>
      <c r="E357" s="129"/>
      <c r="F357" s="48"/>
    </row>
    <row r="358" spans="2:6" s="8" customFormat="1" ht="19.5" customHeight="1">
      <c r="B358" s="71"/>
      <c r="C358" s="48"/>
      <c r="D358" s="48"/>
      <c r="E358" s="129"/>
      <c r="F358" s="48"/>
    </row>
    <row r="359" spans="2:6" s="8" customFormat="1" ht="19.5" customHeight="1">
      <c r="B359" s="71"/>
      <c r="C359" s="48"/>
      <c r="D359" s="48"/>
      <c r="E359" s="129"/>
      <c r="F359" s="48"/>
    </row>
    <row r="360" spans="2:6" s="8" customFormat="1" ht="19.5" customHeight="1">
      <c r="B360" s="71"/>
      <c r="C360" s="48"/>
      <c r="D360" s="48"/>
      <c r="E360" s="129"/>
      <c r="F360" s="48"/>
    </row>
    <row r="361" spans="2:6" s="8" customFormat="1" ht="19.5" customHeight="1">
      <c r="B361" s="71"/>
      <c r="C361" s="48"/>
      <c r="D361" s="48"/>
      <c r="E361" s="129"/>
      <c r="F361" s="48"/>
    </row>
    <row r="362" spans="2:6" s="8" customFormat="1" ht="19.5" customHeight="1">
      <c r="B362" s="71"/>
      <c r="C362" s="48"/>
      <c r="D362" s="48"/>
      <c r="E362" s="129"/>
      <c r="F362" s="48"/>
    </row>
    <row r="363" spans="2:6" s="8" customFormat="1" ht="19.5" customHeight="1">
      <c r="B363" s="71"/>
      <c r="C363" s="48"/>
      <c r="D363" s="48"/>
      <c r="E363" s="129"/>
      <c r="F363" s="48"/>
    </row>
    <row r="364" spans="2:6" s="8" customFormat="1" ht="19.5" customHeight="1">
      <c r="B364" s="71"/>
      <c r="C364" s="48"/>
      <c r="D364" s="48"/>
      <c r="E364" s="129"/>
      <c r="F364" s="48"/>
    </row>
    <row r="365" spans="1:213" ht="19.5" customHeight="1">
      <c r="A365" s="8"/>
      <c r="B365" s="71"/>
      <c r="C365" s="48"/>
      <c r="D365" s="48"/>
      <c r="E365" s="129"/>
      <c r="F365" s="4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</row>
    <row r="366" spans="1:213" ht="19.5" customHeight="1">
      <c r="A366" s="8"/>
      <c r="B366" s="71"/>
      <c r="C366" s="48"/>
      <c r="D366" s="48"/>
      <c r="E366" s="129"/>
      <c r="F366" s="4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</row>
    <row r="367" spans="1:213" ht="19.5" customHeight="1">
      <c r="A367" s="8"/>
      <c r="B367" s="71"/>
      <c r="C367" s="48"/>
      <c r="D367" s="48"/>
      <c r="E367" s="129"/>
      <c r="F367" s="4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</row>
    <row r="368" spans="1:213" ht="19.5" customHeight="1">
      <c r="A368" s="8"/>
      <c r="B368" s="71"/>
      <c r="C368" s="48"/>
      <c r="D368" s="48"/>
      <c r="E368" s="129"/>
      <c r="F368" s="4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</row>
    <row r="369" spans="1:213" ht="19.5" customHeight="1">
      <c r="A369" s="8"/>
      <c r="B369" s="71"/>
      <c r="C369" s="48"/>
      <c r="D369" s="48"/>
      <c r="E369" s="129"/>
      <c r="F369" s="4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</row>
    <row r="370" spans="1:213" ht="19.5" customHeight="1">
      <c r="A370" s="8"/>
      <c r="B370" s="71"/>
      <c r="C370" s="48"/>
      <c r="D370" s="48"/>
      <c r="E370" s="129"/>
      <c r="F370" s="4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</row>
    <row r="371" spans="1:213" ht="19.5" customHeight="1">
      <c r="A371" s="8"/>
      <c r="B371" s="71"/>
      <c r="C371" s="48"/>
      <c r="D371" s="48"/>
      <c r="E371" s="129"/>
      <c r="F371" s="4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</row>
    <row r="372" spans="1:213" ht="19.5" customHeight="1">
      <c r="A372" s="8"/>
      <c r="B372" s="71"/>
      <c r="C372" s="48"/>
      <c r="D372" s="48"/>
      <c r="E372" s="129"/>
      <c r="F372" s="4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</row>
    <row r="373" spans="1:213" ht="19.5" customHeight="1">
      <c r="A373" s="8"/>
      <c r="B373" s="71"/>
      <c r="C373" s="48"/>
      <c r="D373" s="48"/>
      <c r="E373" s="129"/>
      <c r="F373" s="4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</row>
    <row r="374" spans="1:6" ht="19.5" customHeight="1">
      <c r="A374" s="8"/>
      <c r="B374" s="71"/>
      <c r="C374" s="48"/>
      <c r="D374" s="48"/>
      <c r="E374" s="129"/>
      <c r="F374" s="48"/>
    </row>
    <row r="375" spans="1:6" ht="19.5" customHeight="1">
      <c r="A375" s="8"/>
      <c r="B375" s="71"/>
      <c r="C375" s="48"/>
      <c r="D375" s="48"/>
      <c r="E375" s="129"/>
      <c r="F375" s="48"/>
    </row>
    <row r="376" spans="1:6" ht="19.5" customHeight="1">
      <c r="A376" s="8"/>
      <c r="B376" s="71"/>
      <c r="C376" s="48"/>
      <c r="D376" s="48"/>
      <c r="E376" s="129"/>
      <c r="F376" s="48"/>
    </row>
    <row r="377" spans="1:6" ht="19.5" customHeight="1">
      <c r="A377" s="8"/>
      <c r="B377" s="71"/>
      <c r="C377" s="48"/>
      <c r="D377" s="48"/>
      <c r="E377" s="129"/>
      <c r="F377" s="48"/>
    </row>
    <row r="378" spans="1:6" ht="19.5" customHeight="1">
      <c r="A378" s="8"/>
      <c r="B378" s="71"/>
      <c r="C378" s="48"/>
      <c r="D378" s="48"/>
      <c r="E378" s="129"/>
      <c r="F378" s="48"/>
    </row>
    <row r="379" spans="1:6" ht="19.5" customHeight="1">
      <c r="A379" s="8"/>
      <c r="B379" s="71"/>
      <c r="C379" s="48"/>
      <c r="D379" s="48"/>
      <c r="E379" s="129"/>
      <c r="F379" s="48"/>
    </row>
    <row r="380" spans="1:6" ht="19.5" customHeight="1">
      <c r="A380" s="8"/>
      <c r="B380" s="71"/>
      <c r="C380" s="48"/>
      <c r="D380" s="48"/>
      <c r="E380" s="129"/>
      <c r="F380" s="48"/>
    </row>
    <row r="381" spans="1:6" ht="19.5" customHeight="1">
      <c r="A381" s="8"/>
      <c r="B381" s="71"/>
      <c r="C381" s="48"/>
      <c r="D381" s="48"/>
      <c r="E381" s="129"/>
      <c r="F381" s="48"/>
    </row>
    <row r="382" spans="1:6" ht="19.5" customHeight="1">
      <c r="A382" s="8"/>
      <c r="B382" s="71"/>
      <c r="C382" s="48"/>
      <c r="D382" s="48"/>
      <c r="E382" s="129"/>
      <c r="F382" s="48"/>
    </row>
    <row r="383" spans="1:6" ht="19.5" customHeight="1">
      <c r="A383" s="8"/>
      <c r="B383" s="71"/>
      <c r="C383" s="48"/>
      <c r="D383" s="48"/>
      <c r="E383" s="129"/>
      <c r="F383" s="48"/>
    </row>
    <row r="384" spans="1:6" ht="19.5" customHeight="1">
      <c r="A384" s="8"/>
      <c r="B384" s="71"/>
      <c r="C384" s="48"/>
      <c r="D384" s="48"/>
      <c r="E384" s="129"/>
      <c r="F384" s="48"/>
    </row>
    <row r="385" spans="1:6" ht="19.5" customHeight="1">
      <c r="A385" s="8"/>
      <c r="B385" s="71"/>
      <c r="C385" s="48"/>
      <c r="D385" s="48"/>
      <c r="E385" s="129"/>
      <c r="F385" s="48"/>
    </row>
    <row r="386" spans="1:6" ht="19.5" customHeight="1">
      <c r="A386" s="8"/>
      <c r="B386" s="71"/>
      <c r="C386" s="48"/>
      <c r="D386" s="48"/>
      <c r="E386" s="129"/>
      <c r="F386" s="48"/>
    </row>
    <row r="387" spans="1:6" ht="19.5" customHeight="1">
      <c r="A387" s="8"/>
      <c r="B387" s="71"/>
      <c r="C387" s="48"/>
      <c r="D387" s="48"/>
      <c r="E387" s="129"/>
      <c r="F387" s="48"/>
    </row>
    <row r="388" spans="1:6" ht="19.5" customHeight="1">
      <c r="A388" s="8"/>
      <c r="B388" s="71"/>
      <c r="C388" s="48"/>
      <c r="D388" s="48"/>
      <c r="E388" s="129"/>
      <c r="F388" s="48"/>
    </row>
    <row r="389" spans="1:6" ht="19.5" customHeight="1">
      <c r="A389" s="8"/>
      <c r="B389" s="71"/>
      <c r="C389" s="48"/>
      <c r="D389" s="48"/>
      <c r="E389" s="129"/>
      <c r="F389" s="48"/>
    </row>
    <row r="390" spans="1:6" ht="19.5" customHeight="1">
      <c r="A390" s="8"/>
      <c r="B390" s="71"/>
      <c r="C390" s="48"/>
      <c r="D390" s="48"/>
      <c r="E390" s="129"/>
      <c r="F390" s="48"/>
    </row>
    <row r="391" spans="1:6" ht="19.5" customHeight="1">
      <c r="A391" s="8"/>
      <c r="B391" s="71"/>
      <c r="C391" s="48"/>
      <c r="D391" s="48"/>
      <c r="E391" s="129"/>
      <c r="F391" s="48"/>
    </row>
    <row r="392" spans="1:6" ht="19.5" customHeight="1">
      <c r="A392" s="8"/>
      <c r="B392" s="71"/>
      <c r="C392" s="48"/>
      <c r="D392" s="48"/>
      <c r="E392" s="129"/>
      <c r="F392" s="48"/>
    </row>
    <row r="393" spans="1:6" ht="19.5" customHeight="1">
      <c r="A393" s="8"/>
      <c r="B393" s="71"/>
      <c r="C393" s="48"/>
      <c r="D393" s="48"/>
      <c r="E393" s="129"/>
      <c r="F393" s="48"/>
    </row>
    <row r="394" spans="1:6" ht="19.5" customHeight="1">
      <c r="A394" s="8"/>
      <c r="B394" s="71"/>
      <c r="C394" s="48"/>
      <c r="D394" s="48"/>
      <c r="E394" s="129"/>
      <c r="F394" s="48"/>
    </row>
    <row r="395" spans="1:6" ht="19.5" customHeight="1">
      <c r="A395" s="8"/>
      <c r="B395" s="71"/>
      <c r="C395" s="48"/>
      <c r="D395" s="48"/>
      <c r="E395" s="129"/>
      <c r="F395" s="48"/>
    </row>
    <row r="396" spans="1:6" ht="19.5" customHeight="1">
      <c r="A396" s="8"/>
      <c r="B396" s="71"/>
      <c r="C396" s="48"/>
      <c r="D396" s="48"/>
      <c r="E396" s="129"/>
      <c r="F396" s="48"/>
    </row>
    <row r="397" spans="1:6" ht="19.5" customHeight="1">
      <c r="A397" s="8"/>
      <c r="B397" s="71"/>
      <c r="C397" s="48"/>
      <c r="D397" s="48"/>
      <c r="E397" s="129"/>
      <c r="F397" s="48"/>
    </row>
    <row r="398" spans="1:6" ht="19.5" customHeight="1">
      <c r="A398" s="8"/>
      <c r="B398" s="71"/>
      <c r="C398" s="48"/>
      <c r="D398" s="48"/>
      <c r="E398" s="129"/>
      <c r="F398" s="48"/>
    </row>
    <row r="399" spans="1:6" ht="19.5" customHeight="1">
      <c r="A399" s="8"/>
      <c r="B399" s="71"/>
      <c r="C399" s="48"/>
      <c r="D399" s="48"/>
      <c r="E399" s="129"/>
      <c r="F399" s="48"/>
    </row>
    <row r="400" spans="1:6" ht="19.5" customHeight="1">
      <c r="A400" s="8"/>
      <c r="B400" s="71"/>
      <c r="C400" s="48"/>
      <c r="D400" s="48"/>
      <c r="E400" s="129"/>
      <c r="F400" s="48"/>
    </row>
    <row r="401" spans="1:6" ht="19.5" customHeight="1">
      <c r="A401" s="8"/>
      <c r="B401" s="71"/>
      <c r="C401" s="48"/>
      <c r="D401" s="48"/>
      <c r="E401" s="129"/>
      <c r="F401" s="48"/>
    </row>
    <row r="402" spans="1:6" ht="19.5" customHeight="1">
      <c r="A402" s="8"/>
      <c r="B402" s="71"/>
      <c r="C402" s="48"/>
      <c r="D402" s="48"/>
      <c r="E402" s="129"/>
      <c r="F402" s="48"/>
    </row>
    <row r="403" spans="1:6" ht="19.5" customHeight="1">
      <c r="A403" s="8"/>
      <c r="B403" s="71"/>
      <c r="C403" s="48"/>
      <c r="D403" s="48"/>
      <c r="E403" s="129"/>
      <c r="F403" s="48"/>
    </row>
    <row r="404" spans="1:6" ht="19.5" customHeight="1">
      <c r="A404" s="8"/>
      <c r="B404" s="71"/>
      <c r="C404" s="48"/>
      <c r="D404" s="48"/>
      <c r="E404" s="129"/>
      <c r="F404" s="48"/>
    </row>
    <row r="405" spans="1:6" ht="19.5" customHeight="1">
      <c r="A405" s="8"/>
      <c r="B405" s="71"/>
      <c r="C405" s="48"/>
      <c r="D405" s="48"/>
      <c r="E405" s="129"/>
      <c r="F405" s="48"/>
    </row>
    <row r="406" spans="1:6" ht="19.5" customHeight="1">
      <c r="A406" s="8"/>
      <c r="B406" s="71"/>
      <c r="C406" s="48"/>
      <c r="D406" s="48"/>
      <c r="E406" s="129"/>
      <c r="F406" s="48"/>
    </row>
    <row r="407" spans="1:6" ht="19.5" customHeight="1">
      <c r="A407" s="8"/>
      <c r="B407" s="71"/>
      <c r="C407" s="48"/>
      <c r="D407" s="48"/>
      <c r="E407" s="129"/>
      <c r="F407" s="48"/>
    </row>
    <row r="408" spans="1:6" ht="19.5" customHeight="1">
      <c r="A408" s="8"/>
      <c r="B408" s="71"/>
      <c r="C408" s="48"/>
      <c r="D408" s="48"/>
      <c r="E408" s="129"/>
      <c r="F408" s="48"/>
    </row>
    <row r="409" spans="1:6" ht="19.5" customHeight="1">
      <c r="A409" s="8"/>
      <c r="B409" s="71"/>
      <c r="C409" s="48"/>
      <c r="D409" s="48"/>
      <c r="E409" s="129"/>
      <c r="F409" s="48"/>
    </row>
    <row r="410" spans="1:6" ht="19.5" customHeight="1">
      <c r="A410" s="8"/>
      <c r="B410" s="71"/>
      <c r="C410" s="48"/>
      <c r="D410" s="48"/>
      <c r="E410" s="129"/>
      <c r="F410" s="48"/>
    </row>
    <row r="411" spans="1:6" ht="19.5" customHeight="1">
      <c r="A411" s="8"/>
      <c r="B411" s="71"/>
      <c r="C411" s="48"/>
      <c r="D411" s="48"/>
      <c r="E411" s="129"/>
      <c r="F411" s="48"/>
    </row>
    <row r="412" spans="1:6" ht="19.5" customHeight="1">
      <c r="A412" s="8"/>
      <c r="B412" s="71"/>
      <c r="C412" s="48"/>
      <c r="D412" s="48"/>
      <c r="E412" s="129"/>
      <c r="F412" s="48"/>
    </row>
    <row r="413" spans="1:6" ht="19.5" customHeight="1">
      <c r="A413" s="8"/>
      <c r="B413" s="71"/>
      <c r="C413" s="48"/>
      <c r="D413" s="48"/>
      <c r="E413" s="129"/>
      <c r="F413" s="48"/>
    </row>
    <row r="414" spans="1:6" ht="19.5" customHeight="1">
      <c r="A414" s="8"/>
      <c r="B414" s="71"/>
      <c r="C414" s="48"/>
      <c r="D414" s="48"/>
      <c r="E414" s="129"/>
      <c r="F414" s="48"/>
    </row>
    <row r="415" spans="1:6" ht="19.5" customHeight="1">
      <c r="A415" s="8"/>
      <c r="B415" s="71"/>
      <c r="C415" s="48"/>
      <c r="D415" s="48"/>
      <c r="E415" s="129"/>
      <c r="F415" s="48"/>
    </row>
    <row r="416" spans="1:6" ht="19.5" customHeight="1">
      <c r="A416" s="8"/>
      <c r="B416" s="71"/>
      <c r="C416" s="48"/>
      <c r="D416" s="48"/>
      <c r="E416" s="129"/>
      <c r="F416" s="48"/>
    </row>
    <row r="417" spans="1:6" ht="19.5" customHeight="1">
      <c r="A417" s="8"/>
      <c r="B417" s="71"/>
      <c r="C417" s="48"/>
      <c r="D417" s="48"/>
      <c r="E417" s="129"/>
      <c r="F417" s="48"/>
    </row>
    <row r="418" spans="1:6" ht="19.5" customHeight="1">
      <c r="A418" s="8"/>
      <c r="B418" s="71"/>
      <c r="C418" s="48"/>
      <c r="D418" s="48"/>
      <c r="E418" s="129"/>
      <c r="F418" s="48"/>
    </row>
    <row r="419" spans="1:6" ht="19.5" customHeight="1">
      <c r="A419" s="8"/>
      <c r="B419" s="71"/>
      <c r="C419" s="48"/>
      <c r="D419" s="48"/>
      <c r="E419" s="129"/>
      <c r="F419" s="48"/>
    </row>
    <row r="420" spans="1:6" ht="19.5" customHeight="1">
      <c r="A420" s="8"/>
      <c r="B420" s="71"/>
      <c r="C420" s="48"/>
      <c r="D420" s="48"/>
      <c r="E420" s="129"/>
      <c r="F420" s="48"/>
    </row>
    <row r="421" spans="1:6" ht="19.5" customHeight="1">
      <c r="A421" s="8"/>
      <c r="B421" s="71"/>
      <c r="C421" s="48"/>
      <c r="D421" s="48"/>
      <c r="E421" s="129"/>
      <c r="F421" s="48"/>
    </row>
    <row r="422" spans="1:6" ht="19.5" customHeight="1">
      <c r="A422" s="8"/>
      <c r="B422" s="71"/>
      <c r="C422" s="48"/>
      <c r="D422" s="48"/>
      <c r="E422" s="129"/>
      <c r="F422" s="48"/>
    </row>
    <row r="423" spans="1:6" ht="19.5" customHeight="1">
      <c r="A423" s="8"/>
      <c r="B423" s="71"/>
      <c r="C423" s="48"/>
      <c r="D423" s="48"/>
      <c r="E423" s="129"/>
      <c r="F423" s="48"/>
    </row>
    <row r="424" spans="1:6" ht="19.5" customHeight="1">
      <c r="A424" s="8"/>
      <c r="B424" s="71"/>
      <c r="C424" s="48"/>
      <c r="D424" s="48"/>
      <c r="E424" s="129"/>
      <c r="F424" s="48"/>
    </row>
    <row r="425" spans="1:6" ht="19.5" customHeight="1">
      <c r="A425" s="8"/>
      <c r="B425" s="71"/>
      <c r="C425" s="48"/>
      <c r="D425" s="48"/>
      <c r="E425" s="129"/>
      <c r="F425" s="48"/>
    </row>
    <row r="426" spans="1:6" ht="19.5" customHeight="1">
      <c r="A426" s="8"/>
      <c r="B426" s="71"/>
      <c r="C426" s="48"/>
      <c r="D426" s="48"/>
      <c r="E426" s="129"/>
      <c r="F426" s="48"/>
    </row>
    <row r="427" spans="1:6" ht="19.5" customHeight="1">
      <c r="A427" s="8"/>
      <c r="B427" s="71"/>
      <c r="C427" s="48"/>
      <c r="D427" s="48"/>
      <c r="E427" s="129"/>
      <c r="F427" s="48"/>
    </row>
    <row r="428" spans="1:6" ht="19.5" customHeight="1">
      <c r="A428" s="8"/>
      <c r="B428" s="71"/>
      <c r="C428" s="48"/>
      <c r="D428" s="48"/>
      <c r="E428" s="129"/>
      <c r="F428" s="48"/>
    </row>
    <row r="429" spans="1:6" ht="19.5" customHeight="1">
      <c r="A429" s="8"/>
      <c r="B429" s="71"/>
      <c r="C429" s="48"/>
      <c r="D429" s="48"/>
      <c r="E429" s="129"/>
      <c r="F429" s="48"/>
    </row>
    <row r="430" spans="1:6" ht="19.5" customHeight="1">
      <c r="A430" s="8"/>
      <c r="B430" s="71"/>
      <c r="C430" s="48"/>
      <c r="D430" s="48"/>
      <c r="E430" s="129"/>
      <c r="F430" s="48"/>
    </row>
    <row r="431" spans="1:6" ht="19.5" customHeight="1">
      <c r="A431" s="8"/>
      <c r="B431" s="71"/>
      <c r="C431" s="48"/>
      <c r="D431" s="48"/>
      <c r="E431" s="129"/>
      <c r="F431" s="48"/>
    </row>
    <row r="432" spans="1:6" ht="19.5" customHeight="1">
      <c r="A432" s="8"/>
      <c r="B432" s="71"/>
      <c r="C432" s="48"/>
      <c r="D432" s="48"/>
      <c r="E432" s="129"/>
      <c r="F432" s="48"/>
    </row>
    <row r="433" spans="1:6" ht="19.5" customHeight="1">
      <c r="A433" s="8"/>
      <c r="B433" s="71"/>
      <c r="C433" s="48"/>
      <c r="D433" s="48"/>
      <c r="E433" s="129"/>
      <c r="F433" s="48"/>
    </row>
    <row r="434" spans="1:6" ht="19.5" customHeight="1">
      <c r="A434" s="8"/>
      <c r="B434" s="71"/>
      <c r="C434" s="48"/>
      <c r="D434" s="48"/>
      <c r="E434" s="129"/>
      <c r="F434" s="48"/>
    </row>
    <row r="435" spans="1:6" ht="19.5" customHeight="1">
      <c r="A435" s="8"/>
      <c r="B435" s="71"/>
      <c r="C435" s="48"/>
      <c r="D435" s="48"/>
      <c r="E435" s="129"/>
      <c r="F435" s="48"/>
    </row>
    <row r="436" spans="1:6" ht="19.5" customHeight="1">
      <c r="A436" s="8"/>
      <c r="B436" s="71"/>
      <c r="C436" s="48"/>
      <c r="D436" s="48"/>
      <c r="E436" s="129"/>
      <c r="F436" s="48"/>
    </row>
    <row r="437" spans="1:6" ht="19.5" customHeight="1">
      <c r="A437" s="8"/>
      <c r="B437" s="71"/>
      <c r="C437" s="48"/>
      <c r="D437" s="48"/>
      <c r="E437" s="129"/>
      <c r="F437" s="48"/>
    </row>
    <row r="438" spans="1:6" ht="19.5" customHeight="1">
      <c r="A438" s="8"/>
      <c r="B438" s="71"/>
      <c r="C438" s="48"/>
      <c r="D438" s="48"/>
      <c r="E438" s="129"/>
      <c r="F438" s="48"/>
    </row>
    <row r="439" spans="1:6" ht="19.5" customHeight="1">
      <c r="A439" s="8"/>
      <c r="B439" s="71"/>
      <c r="C439" s="48"/>
      <c r="D439" s="48"/>
      <c r="E439" s="129"/>
      <c r="F439" s="48"/>
    </row>
    <row r="440" spans="1:6" ht="19.5" customHeight="1">
      <c r="A440" s="8"/>
      <c r="B440" s="71"/>
      <c r="C440" s="48"/>
      <c r="D440" s="48"/>
      <c r="E440" s="129"/>
      <c r="F440" s="48"/>
    </row>
    <row r="441" spans="1:6" ht="19.5" customHeight="1">
      <c r="A441" s="8"/>
      <c r="B441" s="71"/>
      <c r="C441" s="48"/>
      <c r="D441" s="48"/>
      <c r="E441" s="129"/>
      <c r="F441" s="48"/>
    </row>
    <row r="442" spans="1:6" ht="19.5" customHeight="1">
      <c r="A442" s="8"/>
      <c r="B442" s="71"/>
      <c r="C442" s="48"/>
      <c r="D442" s="48"/>
      <c r="E442" s="129"/>
      <c r="F442" s="48"/>
    </row>
    <row r="443" spans="1:6" ht="19.5" customHeight="1">
      <c r="A443" s="8"/>
      <c r="B443" s="71"/>
      <c r="C443" s="48"/>
      <c r="D443" s="48"/>
      <c r="E443" s="129"/>
      <c r="F443" s="48"/>
    </row>
    <row r="444" spans="1:6" ht="19.5" customHeight="1">
      <c r="A444" s="8"/>
      <c r="B444" s="71"/>
      <c r="C444" s="48"/>
      <c r="D444" s="48"/>
      <c r="E444" s="129"/>
      <c r="F444" s="48"/>
    </row>
    <row r="445" spans="1:6" ht="19.5" customHeight="1">
      <c r="A445" s="8"/>
      <c r="B445" s="71"/>
      <c r="C445" s="48"/>
      <c r="D445" s="48"/>
      <c r="E445" s="129"/>
      <c r="F445" s="48"/>
    </row>
    <row r="446" spans="1:6" ht="19.5" customHeight="1">
      <c r="A446" s="8"/>
      <c r="B446" s="71"/>
      <c r="C446" s="48"/>
      <c r="D446" s="48"/>
      <c r="E446" s="129"/>
      <c r="F446" s="48"/>
    </row>
    <row r="447" spans="1:6" ht="19.5" customHeight="1">
      <c r="A447" s="8"/>
      <c r="B447" s="71"/>
      <c r="C447" s="48"/>
      <c r="D447" s="48"/>
      <c r="E447" s="129"/>
      <c r="F447" s="48"/>
    </row>
    <row r="448" spans="1:6" ht="19.5" customHeight="1">
      <c r="A448" s="8"/>
      <c r="B448" s="71"/>
      <c r="C448" s="48"/>
      <c r="D448" s="48"/>
      <c r="E448" s="129"/>
      <c r="F448" s="48"/>
    </row>
    <row r="449" spans="1:6" ht="19.5" customHeight="1">
      <c r="A449" s="8"/>
      <c r="B449" s="71"/>
      <c r="C449" s="48"/>
      <c r="D449" s="48"/>
      <c r="E449" s="129"/>
      <c r="F449" s="48"/>
    </row>
    <row r="450" spans="1:6" ht="19.5" customHeight="1">
      <c r="A450" s="8"/>
      <c r="B450" s="71"/>
      <c r="C450" s="48"/>
      <c r="D450" s="48"/>
      <c r="E450" s="129"/>
      <c r="F450" s="48"/>
    </row>
    <row r="451" spans="1:6" ht="19.5" customHeight="1">
      <c r="A451" s="8"/>
      <c r="B451" s="71"/>
      <c r="C451" s="48"/>
      <c r="D451" s="48"/>
      <c r="E451" s="129"/>
      <c r="F451" s="48"/>
    </row>
    <row r="452" spans="1:6" ht="19.5" customHeight="1">
      <c r="A452" s="8"/>
      <c r="B452" s="71"/>
      <c r="C452" s="48"/>
      <c r="D452" s="48"/>
      <c r="E452" s="129"/>
      <c r="F452" s="48"/>
    </row>
    <row r="453" spans="1:6" ht="19.5" customHeight="1">
      <c r="A453" s="8"/>
      <c r="B453" s="71"/>
      <c r="C453" s="48"/>
      <c r="D453" s="48"/>
      <c r="E453" s="129"/>
      <c r="F453" s="48"/>
    </row>
    <row r="454" spans="1:6" ht="19.5" customHeight="1">
      <c r="A454" s="8"/>
      <c r="B454" s="71"/>
      <c r="C454" s="48"/>
      <c r="D454" s="48"/>
      <c r="E454" s="129"/>
      <c r="F454" s="48"/>
    </row>
    <row r="455" spans="1:6" ht="19.5" customHeight="1">
      <c r="A455" s="8"/>
      <c r="B455" s="71"/>
      <c r="C455" s="48"/>
      <c r="D455" s="48"/>
      <c r="E455" s="129"/>
      <c r="F455" s="48"/>
    </row>
  </sheetData>
  <sheetProtection/>
  <mergeCells count="7">
    <mergeCell ref="C2:G2"/>
    <mergeCell ref="E1:G1"/>
    <mergeCell ref="B7:G7"/>
    <mergeCell ref="B8:G8"/>
    <mergeCell ref="C3:G3"/>
    <mergeCell ref="C5:G5"/>
    <mergeCell ref="C4:G4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455"/>
  <sheetViews>
    <sheetView zoomScalePageLayoutView="0" workbookViewId="0" topLeftCell="B2">
      <selection activeCell="H230" sqref="H230"/>
    </sheetView>
  </sheetViews>
  <sheetFormatPr defaultColWidth="8.7109375" defaultRowHeight="19.5" customHeight="1"/>
  <cols>
    <col min="1" max="1" width="7.421875" style="21" hidden="1" customWidth="1"/>
    <col min="2" max="2" width="52.140625" style="31" customWidth="1"/>
    <col min="3" max="3" width="5.8515625" style="96" customWidth="1"/>
    <col min="4" max="4" width="5.28125" style="32" customWidth="1"/>
    <col min="5" max="5" width="5.421875" style="32" customWidth="1"/>
    <col min="6" max="6" width="11.7109375" style="32" customWidth="1"/>
    <col min="7" max="7" width="5.140625" style="32" customWidth="1"/>
    <col min="8" max="8" width="9.28125" style="21" customWidth="1"/>
    <col min="9" max="16384" width="8.7109375" style="21" customWidth="1"/>
  </cols>
  <sheetData>
    <row r="1" spans="2:9" s="138" customFormat="1" ht="19.5" customHeight="1">
      <c r="B1" s="131"/>
      <c r="C1" s="141"/>
      <c r="D1" s="94"/>
      <c r="E1" s="94"/>
      <c r="F1" s="148" t="s">
        <v>309</v>
      </c>
      <c r="G1" s="160"/>
      <c r="H1" s="161"/>
      <c r="I1" s="77"/>
    </row>
    <row r="2" spans="2:9" s="138" customFormat="1" ht="19.5" customHeight="1">
      <c r="B2" s="30" t="s">
        <v>197</v>
      </c>
      <c r="C2" s="163" t="s">
        <v>267</v>
      </c>
      <c r="D2" s="164"/>
      <c r="E2" s="164"/>
      <c r="F2" s="164"/>
      <c r="G2" s="164"/>
      <c r="H2" s="164"/>
      <c r="I2" s="77"/>
    </row>
    <row r="3" spans="2:9" s="138" customFormat="1" ht="17.25" customHeight="1">
      <c r="B3" s="30"/>
      <c r="C3" s="163" t="s">
        <v>234</v>
      </c>
      <c r="D3" s="164"/>
      <c r="E3" s="164"/>
      <c r="F3" s="164"/>
      <c r="G3" s="164"/>
      <c r="H3" s="164"/>
      <c r="I3" s="77"/>
    </row>
    <row r="4" spans="2:9" s="138" customFormat="1" ht="17.25" customHeight="1">
      <c r="B4" s="30"/>
      <c r="C4" s="165" t="s">
        <v>202</v>
      </c>
      <c r="D4" s="164"/>
      <c r="E4" s="164"/>
      <c r="F4" s="164"/>
      <c r="G4" s="164"/>
      <c r="H4" s="164"/>
      <c r="I4" s="77"/>
    </row>
    <row r="5" spans="2:9" s="138" customFormat="1" ht="17.25" customHeight="1">
      <c r="B5" s="30"/>
      <c r="C5" s="153" t="s">
        <v>115</v>
      </c>
      <c r="D5" s="164"/>
      <c r="E5" s="164"/>
      <c r="F5" s="164"/>
      <c r="G5" s="164"/>
      <c r="H5" s="164"/>
      <c r="I5" s="77"/>
    </row>
    <row r="6" spans="2:9" s="138" customFormat="1" ht="19.5" customHeight="1">
      <c r="B6" s="30"/>
      <c r="C6" s="141"/>
      <c r="D6" s="78"/>
      <c r="E6" s="79"/>
      <c r="F6" s="80"/>
      <c r="G6" s="142"/>
      <c r="H6" s="95"/>
      <c r="I6" s="77"/>
    </row>
    <row r="7" spans="2:9" s="82" customFormat="1" ht="19.5" customHeight="1">
      <c r="B7" s="162" t="s">
        <v>204</v>
      </c>
      <c r="C7" s="162"/>
      <c r="D7" s="161"/>
      <c r="E7" s="161"/>
      <c r="F7" s="161"/>
      <c r="G7" s="161"/>
      <c r="H7" s="161"/>
      <c r="I7" s="83"/>
    </row>
    <row r="8" spans="2:9" s="82" customFormat="1" ht="19.5" customHeight="1">
      <c r="B8" s="159" t="s">
        <v>117</v>
      </c>
      <c r="C8" s="159"/>
      <c r="D8" s="157"/>
      <c r="E8" s="157"/>
      <c r="F8" s="157"/>
      <c r="G8" s="157"/>
      <c r="H8" s="157"/>
      <c r="I8" s="83"/>
    </row>
    <row r="9" ht="19.5" customHeight="1" thickBot="1"/>
    <row r="10" spans="1:8" ht="51" customHeight="1" thickBot="1">
      <c r="A10" s="33" t="s">
        <v>203</v>
      </c>
      <c r="B10" s="59" t="s">
        <v>187</v>
      </c>
      <c r="C10" s="97" t="s">
        <v>303</v>
      </c>
      <c r="D10" s="35" t="s">
        <v>304</v>
      </c>
      <c r="E10" s="35" t="s">
        <v>282</v>
      </c>
      <c r="F10" s="35" t="s">
        <v>305</v>
      </c>
      <c r="G10" s="35" t="s">
        <v>283</v>
      </c>
      <c r="H10" s="36" t="s">
        <v>264</v>
      </c>
    </row>
    <row r="11" spans="1:8" s="27" customFormat="1" ht="19.5" customHeight="1" thickBot="1">
      <c r="A11" s="37">
        <v>1</v>
      </c>
      <c r="B11" s="26" t="s">
        <v>201</v>
      </c>
      <c r="C11" s="97"/>
      <c r="D11" s="6"/>
      <c r="E11" s="6"/>
      <c r="F11" s="6"/>
      <c r="G11" s="6"/>
      <c r="H11" s="5">
        <f>SUM(H12)</f>
        <v>183765.8</v>
      </c>
    </row>
    <row r="12" spans="1:8" s="27" customFormat="1" ht="28.5" customHeight="1">
      <c r="A12" s="10"/>
      <c r="B12" s="13" t="s">
        <v>210</v>
      </c>
      <c r="C12" s="97">
        <v>901</v>
      </c>
      <c r="D12" s="6"/>
      <c r="E12" s="6"/>
      <c r="F12" s="6"/>
      <c r="G12" s="6"/>
      <c r="H12" s="5">
        <f>SUM(H13+H71+H78+H95+H133+H234+H240+H275+H310+H320+H326)</f>
        <v>183765.8</v>
      </c>
    </row>
    <row r="13" spans="1:8" s="27" customFormat="1" ht="19.5" customHeight="1">
      <c r="A13" s="44"/>
      <c r="B13" s="61" t="s">
        <v>236</v>
      </c>
      <c r="C13" s="98" t="s">
        <v>218</v>
      </c>
      <c r="D13" s="6" t="s">
        <v>220</v>
      </c>
      <c r="E13" s="6" t="s">
        <v>221</v>
      </c>
      <c r="F13" s="125"/>
      <c r="G13" s="6"/>
      <c r="H13" s="5">
        <f>SUM(H14+H26+H46+H51+H56)</f>
        <v>22828.4</v>
      </c>
    </row>
    <row r="14" spans="1:8" s="27" customFormat="1" ht="69.75" customHeight="1">
      <c r="A14" s="44"/>
      <c r="B14" s="62" t="s">
        <v>342</v>
      </c>
      <c r="C14" s="98" t="s">
        <v>218</v>
      </c>
      <c r="D14" s="6" t="s">
        <v>220</v>
      </c>
      <c r="E14" s="6" t="s">
        <v>222</v>
      </c>
      <c r="F14" s="125"/>
      <c r="G14" s="6"/>
      <c r="H14" s="5">
        <f>SUM(H15)</f>
        <v>1447.1999999999998</v>
      </c>
    </row>
    <row r="15" spans="1:8" s="27" customFormat="1" ht="29.25" customHeight="1">
      <c r="A15" s="44"/>
      <c r="B15" s="7" t="s">
        <v>272</v>
      </c>
      <c r="C15" s="99" t="s">
        <v>218</v>
      </c>
      <c r="D15" s="2" t="s">
        <v>220</v>
      </c>
      <c r="E15" s="2" t="s">
        <v>222</v>
      </c>
      <c r="F15" s="126" t="s">
        <v>95</v>
      </c>
      <c r="G15" s="2"/>
      <c r="H15" s="3">
        <f>SUM(H16)</f>
        <v>1447.1999999999998</v>
      </c>
    </row>
    <row r="16" spans="1:8" s="27" customFormat="1" ht="46.5" customHeight="1">
      <c r="A16" s="44"/>
      <c r="B16" s="7" t="s">
        <v>284</v>
      </c>
      <c r="C16" s="99" t="s">
        <v>218</v>
      </c>
      <c r="D16" s="2" t="s">
        <v>220</v>
      </c>
      <c r="E16" s="2" t="s">
        <v>222</v>
      </c>
      <c r="F16" s="126" t="s">
        <v>96</v>
      </c>
      <c r="G16" s="2"/>
      <c r="H16" s="3">
        <f>SUM(H17+H21+H23)</f>
        <v>1447.1999999999998</v>
      </c>
    </row>
    <row r="17" spans="1:8" s="27" customFormat="1" ht="39.75" customHeight="1">
      <c r="A17" s="44"/>
      <c r="B17" s="7" t="s">
        <v>238</v>
      </c>
      <c r="C17" s="99" t="s">
        <v>218</v>
      </c>
      <c r="D17" s="2" t="s">
        <v>220</v>
      </c>
      <c r="E17" s="2" t="s">
        <v>222</v>
      </c>
      <c r="F17" s="126" t="s">
        <v>98</v>
      </c>
      <c r="G17" s="2"/>
      <c r="H17" s="3">
        <f>SUM(H18:H20)</f>
        <v>1181.6</v>
      </c>
    </row>
    <row r="18" spans="1:8" s="27" customFormat="1" ht="38.25" customHeight="1">
      <c r="A18" s="44"/>
      <c r="B18" s="7" t="s">
        <v>274</v>
      </c>
      <c r="C18" s="99" t="s">
        <v>218</v>
      </c>
      <c r="D18" s="2" t="s">
        <v>220</v>
      </c>
      <c r="E18" s="2" t="s">
        <v>222</v>
      </c>
      <c r="F18" s="126" t="s">
        <v>98</v>
      </c>
      <c r="G18" s="2" t="s">
        <v>275</v>
      </c>
      <c r="H18" s="3">
        <f>SUM('распр.б.а.13'!G18)</f>
        <v>12</v>
      </c>
    </row>
    <row r="19" spans="1:8" s="27" customFormat="1" ht="44.25" customHeight="1">
      <c r="A19" s="44"/>
      <c r="B19" s="7" t="s">
        <v>276</v>
      </c>
      <c r="C19" s="99" t="s">
        <v>218</v>
      </c>
      <c r="D19" s="2" t="s">
        <v>220</v>
      </c>
      <c r="E19" s="2" t="s">
        <v>222</v>
      </c>
      <c r="F19" s="126" t="s">
        <v>98</v>
      </c>
      <c r="G19" s="2" t="s">
        <v>277</v>
      </c>
      <c r="H19" s="3">
        <f>SUM('распр.б.а.13'!G19)</f>
        <v>1150.6</v>
      </c>
    </row>
    <row r="20" spans="1:8" s="27" customFormat="1" ht="18" customHeight="1">
      <c r="A20" s="44"/>
      <c r="B20" s="7" t="s">
        <v>278</v>
      </c>
      <c r="C20" s="99" t="s">
        <v>218</v>
      </c>
      <c r="D20" s="2" t="s">
        <v>220</v>
      </c>
      <c r="E20" s="2" t="s">
        <v>222</v>
      </c>
      <c r="F20" s="126" t="s">
        <v>98</v>
      </c>
      <c r="G20" s="2" t="s">
        <v>279</v>
      </c>
      <c r="H20" s="3">
        <f>SUM('распр.б.а.13'!G20)</f>
        <v>19</v>
      </c>
    </row>
    <row r="21" spans="1:8" s="27" customFormat="1" ht="48" customHeight="1">
      <c r="A21" s="44"/>
      <c r="B21" s="75" t="s">
        <v>340</v>
      </c>
      <c r="C21" s="99" t="s">
        <v>218</v>
      </c>
      <c r="D21" s="2" t="s">
        <v>220</v>
      </c>
      <c r="E21" s="2" t="s">
        <v>222</v>
      </c>
      <c r="F21" s="126" t="s">
        <v>99</v>
      </c>
      <c r="G21" s="2"/>
      <c r="H21" s="3">
        <f>SUM(H22)</f>
        <v>240</v>
      </c>
    </row>
    <row r="22" spans="1:8" s="27" customFormat="1" ht="30.75" customHeight="1">
      <c r="A22" s="44"/>
      <c r="B22" s="7" t="s">
        <v>276</v>
      </c>
      <c r="C22" s="99" t="s">
        <v>218</v>
      </c>
      <c r="D22" s="2" t="s">
        <v>220</v>
      </c>
      <c r="E22" s="2" t="s">
        <v>222</v>
      </c>
      <c r="F22" s="126" t="s">
        <v>99</v>
      </c>
      <c r="G22" s="2" t="s">
        <v>277</v>
      </c>
      <c r="H22" s="3">
        <f>SUM('распр.б.а.13'!G22)</f>
        <v>240</v>
      </c>
    </row>
    <row r="23" spans="1:8" s="27" customFormat="1" ht="117.75" customHeight="1">
      <c r="A23" s="44"/>
      <c r="B23" s="49" t="s">
        <v>196</v>
      </c>
      <c r="C23" s="99" t="s">
        <v>218</v>
      </c>
      <c r="D23" s="2" t="s">
        <v>220</v>
      </c>
      <c r="E23" s="2" t="s">
        <v>222</v>
      </c>
      <c r="F23" s="127" t="s">
        <v>103</v>
      </c>
      <c r="G23" s="20"/>
      <c r="H23" s="3">
        <f>SUM(H24)</f>
        <v>25.6</v>
      </c>
    </row>
    <row r="24" spans="1:8" s="27" customFormat="1" ht="54" customHeight="1">
      <c r="A24" s="44"/>
      <c r="B24" s="49" t="s">
        <v>266</v>
      </c>
      <c r="C24" s="99" t="s">
        <v>218</v>
      </c>
      <c r="D24" s="2" t="s">
        <v>220</v>
      </c>
      <c r="E24" s="2" t="s">
        <v>222</v>
      </c>
      <c r="F24" s="127" t="s">
        <v>105</v>
      </c>
      <c r="G24" s="20"/>
      <c r="H24" s="3">
        <f>SUM(H25)</f>
        <v>25.6</v>
      </c>
    </row>
    <row r="25" spans="1:8" s="27" customFormat="1" ht="19.5" customHeight="1">
      <c r="A25" s="44"/>
      <c r="B25" s="49" t="s">
        <v>195</v>
      </c>
      <c r="C25" s="99" t="s">
        <v>218</v>
      </c>
      <c r="D25" s="2" t="s">
        <v>220</v>
      </c>
      <c r="E25" s="2" t="s">
        <v>222</v>
      </c>
      <c r="F25" s="127" t="s">
        <v>105</v>
      </c>
      <c r="G25" s="20" t="s">
        <v>217</v>
      </c>
      <c r="H25" s="3">
        <v>25.6</v>
      </c>
    </row>
    <row r="26" spans="1:8" s="18" customFormat="1" ht="19.5" customHeight="1">
      <c r="A26" s="14"/>
      <c r="B26" s="62" t="s">
        <v>237</v>
      </c>
      <c r="C26" s="98" t="s">
        <v>218</v>
      </c>
      <c r="D26" s="6" t="s">
        <v>220</v>
      </c>
      <c r="E26" s="6" t="s">
        <v>223</v>
      </c>
      <c r="F26" s="125"/>
      <c r="G26" s="6"/>
      <c r="H26" s="5">
        <f>SUM(H27+H31+H35)</f>
        <v>17875.7</v>
      </c>
    </row>
    <row r="27" spans="1:8" s="18" customFormat="1" ht="75" customHeight="1" hidden="1">
      <c r="A27" s="14"/>
      <c r="B27" s="1" t="s">
        <v>302</v>
      </c>
      <c r="C27" s="99" t="s">
        <v>218</v>
      </c>
      <c r="D27" s="2" t="s">
        <v>220</v>
      </c>
      <c r="E27" s="2" t="s">
        <v>223</v>
      </c>
      <c r="F27" s="126" t="s">
        <v>53</v>
      </c>
      <c r="G27" s="2"/>
      <c r="H27" s="3">
        <f>SUM(H28)</f>
        <v>0</v>
      </c>
    </row>
    <row r="28" spans="1:8" s="18" customFormat="1" ht="101.25" customHeight="1" hidden="1">
      <c r="A28" s="14"/>
      <c r="B28" s="1" t="s">
        <v>325</v>
      </c>
      <c r="C28" s="99" t="s">
        <v>218</v>
      </c>
      <c r="D28" s="2" t="s">
        <v>220</v>
      </c>
      <c r="E28" s="2" t="s">
        <v>223</v>
      </c>
      <c r="F28" s="126" t="s">
        <v>57</v>
      </c>
      <c r="G28" s="2"/>
      <c r="H28" s="3">
        <f>SUM(H29)</f>
        <v>0</v>
      </c>
    </row>
    <row r="29" spans="1:8" s="18" customFormat="1" ht="79.5" customHeight="1" hidden="1">
      <c r="A29" s="14"/>
      <c r="B29" s="63" t="s">
        <v>353</v>
      </c>
      <c r="C29" s="99" t="s">
        <v>218</v>
      </c>
      <c r="D29" s="2" t="s">
        <v>220</v>
      </c>
      <c r="E29" s="2" t="s">
        <v>223</v>
      </c>
      <c r="F29" s="126" t="s">
        <v>56</v>
      </c>
      <c r="G29" s="2"/>
      <c r="H29" s="3">
        <f>SUM(H30)</f>
        <v>0</v>
      </c>
    </row>
    <row r="30" spans="1:8" s="18" customFormat="1" ht="19.5" customHeight="1" hidden="1">
      <c r="A30" s="14"/>
      <c r="B30" s="7" t="s">
        <v>205</v>
      </c>
      <c r="C30" s="99" t="s">
        <v>218</v>
      </c>
      <c r="D30" s="2" t="s">
        <v>220</v>
      </c>
      <c r="E30" s="2" t="s">
        <v>223</v>
      </c>
      <c r="F30" s="126" t="s">
        <v>56</v>
      </c>
      <c r="G30" s="2" t="s">
        <v>287</v>
      </c>
      <c r="H30" s="3">
        <f>SUM('распр.б.а.13'!G30)</f>
        <v>0</v>
      </c>
    </row>
    <row r="31" spans="1:8" s="18" customFormat="1" ht="63" customHeight="1">
      <c r="A31" s="14"/>
      <c r="B31" s="7" t="s">
        <v>372</v>
      </c>
      <c r="C31" s="99" t="s">
        <v>218</v>
      </c>
      <c r="D31" s="2" t="s">
        <v>220</v>
      </c>
      <c r="E31" s="2" t="s">
        <v>223</v>
      </c>
      <c r="F31" s="126" t="s">
        <v>92</v>
      </c>
      <c r="G31" s="2"/>
      <c r="H31" s="3">
        <f>SUM(H32)</f>
        <v>915</v>
      </c>
    </row>
    <row r="32" spans="1:8" s="18" customFormat="1" ht="102" customHeight="1">
      <c r="A32" s="14"/>
      <c r="B32" s="7" t="s">
        <v>376</v>
      </c>
      <c r="C32" s="99" t="s">
        <v>218</v>
      </c>
      <c r="D32" s="2" t="s">
        <v>220</v>
      </c>
      <c r="E32" s="2" t="s">
        <v>223</v>
      </c>
      <c r="F32" s="126" t="s">
        <v>93</v>
      </c>
      <c r="G32" s="2"/>
      <c r="H32" s="3">
        <f>SUM(H33)</f>
        <v>915</v>
      </c>
    </row>
    <row r="33" spans="1:8" s="18" customFormat="1" ht="49.5" customHeight="1">
      <c r="A33" s="14"/>
      <c r="B33" s="7" t="s">
        <v>373</v>
      </c>
      <c r="C33" s="99" t="s">
        <v>218</v>
      </c>
      <c r="D33" s="2" t="s">
        <v>220</v>
      </c>
      <c r="E33" s="2" t="s">
        <v>223</v>
      </c>
      <c r="F33" s="126" t="s">
        <v>94</v>
      </c>
      <c r="G33" s="2"/>
      <c r="H33" s="3">
        <f>SUM(H34)</f>
        <v>915</v>
      </c>
    </row>
    <row r="34" spans="1:8" s="18" customFormat="1" ht="32.25" customHeight="1">
      <c r="A34" s="14"/>
      <c r="B34" s="7" t="s">
        <v>276</v>
      </c>
      <c r="C34" s="99" t="s">
        <v>218</v>
      </c>
      <c r="D34" s="2" t="s">
        <v>220</v>
      </c>
      <c r="E34" s="2" t="s">
        <v>223</v>
      </c>
      <c r="F34" s="126" t="s">
        <v>94</v>
      </c>
      <c r="G34" s="2" t="s">
        <v>277</v>
      </c>
      <c r="H34" s="3">
        <f>SUM('распр.б.а.13'!G34)</f>
        <v>915</v>
      </c>
    </row>
    <row r="35" spans="1:8" s="84" customFormat="1" ht="37.5" customHeight="1">
      <c r="A35" s="14"/>
      <c r="B35" s="7" t="s">
        <v>272</v>
      </c>
      <c r="C35" s="99" t="s">
        <v>218</v>
      </c>
      <c r="D35" s="2" t="s">
        <v>220</v>
      </c>
      <c r="E35" s="2" t="s">
        <v>223</v>
      </c>
      <c r="F35" s="126" t="s">
        <v>95</v>
      </c>
      <c r="G35" s="2"/>
      <c r="H35" s="3">
        <f>SUM(H36)</f>
        <v>16960.7</v>
      </c>
    </row>
    <row r="36" spans="1:8" s="9" customFormat="1" ht="47.25" customHeight="1">
      <c r="A36" s="10"/>
      <c r="B36" s="7" t="s">
        <v>284</v>
      </c>
      <c r="C36" s="99" t="s">
        <v>218</v>
      </c>
      <c r="D36" s="2" t="s">
        <v>220</v>
      </c>
      <c r="E36" s="2" t="s">
        <v>223</v>
      </c>
      <c r="F36" s="126" t="s">
        <v>96</v>
      </c>
      <c r="G36" s="2"/>
      <c r="H36" s="3">
        <f>SUM(H37+H39+H43)</f>
        <v>16960.7</v>
      </c>
    </row>
    <row r="37" spans="1:8" s="9" customFormat="1" ht="35.25" customHeight="1">
      <c r="A37" s="10"/>
      <c r="B37" s="7" t="s">
        <v>240</v>
      </c>
      <c r="C37" s="99" t="s">
        <v>218</v>
      </c>
      <c r="D37" s="2" t="s">
        <v>220</v>
      </c>
      <c r="E37" s="2" t="s">
        <v>223</v>
      </c>
      <c r="F37" s="126" t="s">
        <v>97</v>
      </c>
      <c r="G37" s="2"/>
      <c r="H37" s="3">
        <f>SUM(H38)</f>
        <v>1262.9</v>
      </c>
    </row>
    <row r="38" spans="1:8" s="9" customFormat="1" ht="36.75" customHeight="1">
      <c r="A38" s="10"/>
      <c r="B38" s="7" t="s">
        <v>274</v>
      </c>
      <c r="C38" s="99" t="s">
        <v>218</v>
      </c>
      <c r="D38" s="2" t="s">
        <v>220</v>
      </c>
      <c r="E38" s="2" t="s">
        <v>223</v>
      </c>
      <c r="F38" s="126" t="s">
        <v>97</v>
      </c>
      <c r="G38" s="2" t="s">
        <v>275</v>
      </c>
      <c r="H38" s="3">
        <f>SUM('распр.б.а.13'!G38)</f>
        <v>1262.9</v>
      </c>
    </row>
    <row r="39" spans="1:8" s="9" customFormat="1" ht="30" customHeight="1">
      <c r="A39" s="10"/>
      <c r="B39" s="7" t="s">
        <v>238</v>
      </c>
      <c r="C39" s="99" t="s">
        <v>218</v>
      </c>
      <c r="D39" s="2" t="s">
        <v>220</v>
      </c>
      <c r="E39" s="2" t="s">
        <v>223</v>
      </c>
      <c r="F39" s="126" t="s">
        <v>98</v>
      </c>
      <c r="G39" s="2"/>
      <c r="H39" s="3">
        <f>SUM(H40:H42)</f>
        <v>15567.8</v>
      </c>
    </row>
    <row r="40" spans="1:8" s="9" customFormat="1" ht="29.25" customHeight="1">
      <c r="A40" s="10"/>
      <c r="B40" s="7" t="s">
        <v>274</v>
      </c>
      <c r="C40" s="99" t="s">
        <v>218</v>
      </c>
      <c r="D40" s="2" t="s">
        <v>220</v>
      </c>
      <c r="E40" s="2" t="s">
        <v>223</v>
      </c>
      <c r="F40" s="126" t="s">
        <v>98</v>
      </c>
      <c r="G40" s="2" t="s">
        <v>275</v>
      </c>
      <c r="H40" s="3">
        <f>SUM('распр.б.а.13'!G40)</f>
        <v>8747</v>
      </c>
    </row>
    <row r="41" spans="1:8" s="9" customFormat="1" ht="36" customHeight="1">
      <c r="A41" s="10"/>
      <c r="B41" s="7" t="s">
        <v>276</v>
      </c>
      <c r="C41" s="99" t="s">
        <v>218</v>
      </c>
      <c r="D41" s="2" t="s">
        <v>220</v>
      </c>
      <c r="E41" s="2" t="s">
        <v>223</v>
      </c>
      <c r="F41" s="126" t="s">
        <v>98</v>
      </c>
      <c r="G41" s="2" t="s">
        <v>277</v>
      </c>
      <c r="H41" s="3">
        <f>SUM('распр.б.а.13'!G41)</f>
        <v>6799.8</v>
      </c>
    </row>
    <row r="42" spans="1:8" s="9" customFormat="1" ht="26.25" customHeight="1">
      <c r="A42" s="10"/>
      <c r="B42" s="7" t="s">
        <v>278</v>
      </c>
      <c r="C42" s="99" t="s">
        <v>218</v>
      </c>
      <c r="D42" s="2" t="s">
        <v>220</v>
      </c>
      <c r="E42" s="2" t="s">
        <v>223</v>
      </c>
      <c r="F42" s="126" t="s">
        <v>98</v>
      </c>
      <c r="G42" s="2" t="s">
        <v>279</v>
      </c>
      <c r="H42" s="3">
        <f>SUM('распр.б.а.13'!G42)</f>
        <v>21</v>
      </c>
    </row>
    <row r="43" spans="1:8" s="9" customFormat="1" ht="109.5" customHeight="1">
      <c r="A43" s="10"/>
      <c r="B43" s="49" t="s">
        <v>196</v>
      </c>
      <c r="C43" s="99" t="s">
        <v>218</v>
      </c>
      <c r="D43" s="2" t="s">
        <v>220</v>
      </c>
      <c r="E43" s="2" t="s">
        <v>223</v>
      </c>
      <c r="F43" s="126" t="s">
        <v>103</v>
      </c>
      <c r="G43" s="20"/>
      <c r="H43" s="3">
        <f>SUM(H44)</f>
        <v>130</v>
      </c>
    </row>
    <row r="44" spans="1:8" s="9" customFormat="1" ht="49.5" customHeight="1">
      <c r="A44" s="10"/>
      <c r="B44" s="49" t="s">
        <v>235</v>
      </c>
      <c r="C44" s="99" t="s">
        <v>218</v>
      </c>
      <c r="D44" s="20" t="s">
        <v>220</v>
      </c>
      <c r="E44" s="20" t="s">
        <v>223</v>
      </c>
      <c r="F44" s="127" t="s">
        <v>104</v>
      </c>
      <c r="G44" s="20"/>
      <c r="H44" s="3">
        <f>SUM(H45)</f>
        <v>130</v>
      </c>
    </row>
    <row r="45" spans="1:8" s="9" customFormat="1" ht="19.5" customHeight="1">
      <c r="A45" s="10"/>
      <c r="B45" s="49" t="s">
        <v>195</v>
      </c>
      <c r="C45" s="99" t="s">
        <v>218</v>
      </c>
      <c r="D45" s="2" t="s">
        <v>220</v>
      </c>
      <c r="E45" s="2" t="s">
        <v>223</v>
      </c>
      <c r="F45" s="127" t="s">
        <v>104</v>
      </c>
      <c r="G45" s="2" t="s">
        <v>217</v>
      </c>
      <c r="H45" s="3">
        <f>SUM('распр.б.а.13'!G45)</f>
        <v>130</v>
      </c>
    </row>
    <row r="46" spans="1:8" s="9" customFormat="1" ht="28.5" customHeight="1">
      <c r="A46" s="10"/>
      <c r="B46" s="62" t="s">
        <v>255</v>
      </c>
      <c r="C46" s="98" t="s">
        <v>218</v>
      </c>
      <c r="D46" s="6" t="s">
        <v>220</v>
      </c>
      <c r="E46" s="6" t="s">
        <v>232</v>
      </c>
      <c r="F46" s="125"/>
      <c r="G46" s="6"/>
      <c r="H46" s="5">
        <f>SUM(H47)</f>
        <v>380</v>
      </c>
    </row>
    <row r="47" spans="1:8" s="9" customFormat="1" ht="33.75" customHeight="1">
      <c r="A47" s="10"/>
      <c r="B47" s="7" t="s">
        <v>272</v>
      </c>
      <c r="C47" s="99" t="s">
        <v>218</v>
      </c>
      <c r="D47" s="2" t="s">
        <v>220</v>
      </c>
      <c r="E47" s="2" t="s">
        <v>232</v>
      </c>
      <c r="F47" s="126" t="s">
        <v>95</v>
      </c>
      <c r="G47" s="2"/>
      <c r="H47" s="3">
        <f>SUM(H48)</f>
        <v>380</v>
      </c>
    </row>
    <row r="48" spans="1:8" s="9" customFormat="1" ht="47.25" customHeight="1">
      <c r="A48" s="10"/>
      <c r="B48" s="7" t="s">
        <v>284</v>
      </c>
      <c r="C48" s="99" t="s">
        <v>218</v>
      </c>
      <c r="D48" s="2" t="s">
        <v>220</v>
      </c>
      <c r="E48" s="2" t="s">
        <v>232</v>
      </c>
      <c r="F48" s="126" t="s">
        <v>96</v>
      </c>
      <c r="G48" s="2"/>
      <c r="H48" s="3">
        <f>SUM(H49)</f>
        <v>380</v>
      </c>
    </row>
    <row r="49" spans="1:8" s="9" customFormat="1" ht="34.5" customHeight="1">
      <c r="A49" s="10"/>
      <c r="B49" s="7" t="s">
        <v>280</v>
      </c>
      <c r="C49" s="99" t="s">
        <v>218</v>
      </c>
      <c r="D49" s="2" t="s">
        <v>220</v>
      </c>
      <c r="E49" s="2" t="s">
        <v>232</v>
      </c>
      <c r="F49" s="126" t="s">
        <v>101</v>
      </c>
      <c r="G49" s="6"/>
      <c r="H49" s="3">
        <f>SUM(H50)</f>
        <v>380</v>
      </c>
    </row>
    <row r="50" spans="1:8" s="9" customFormat="1" ht="33" customHeight="1">
      <c r="A50" s="10"/>
      <c r="B50" s="7" t="s">
        <v>239</v>
      </c>
      <c r="C50" s="99" t="s">
        <v>218</v>
      </c>
      <c r="D50" s="2" t="s">
        <v>220</v>
      </c>
      <c r="E50" s="2" t="s">
        <v>232</v>
      </c>
      <c r="F50" s="126" t="s">
        <v>101</v>
      </c>
      <c r="G50" s="2" t="s">
        <v>277</v>
      </c>
      <c r="H50" s="3">
        <f>SUM('распр.б.а.13'!G50)</f>
        <v>380</v>
      </c>
    </row>
    <row r="51" spans="1:8" s="9" customFormat="1" ht="19.5" customHeight="1">
      <c r="A51" s="10"/>
      <c r="B51" s="62" t="s">
        <v>248</v>
      </c>
      <c r="C51" s="99" t="s">
        <v>218</v>
      </c>
      <c r="D51" s="6" t="s">
        <v>220</v>
      </c>
      <c r="E51" s="6" t="s">
        <v>224</v>
      </c>
      <c r="F51" s="125"/>
      <c r="G51" s="6"/>
      <c r="H51" s="5">
        <f>SUM(H52)</f>
        <v>100</v>
      </c>
    </row>
    <row r="52" spans="1:8" s="9" customFormat="1" ht="36" customHeight="1">
      <c r="A52" s="10"/>
      <c r="B52" s="7" t="s">
        <v>272</v>
      </c>
      <c r="C52" s="99" t="s">
        <v>218</v>
      </c>
      <c r="D52" s="2" t="s">
        <v>220</v>
      </c>
      <c r="E52" s="2" t="s">
        <v>224</v>
      </c>
      <c r="F52" s="126" t="s">
        <v>95</v>
      </c>
      <c r="G52" s="2"/>
      <c r="H52" s="3">
        <f>SUM(H53)</f>
        <v>100</v>
      </c>
    </row>
    <row r="53" spans="1:8" s="9" customFormat="1" ht="47.25" customHeight="1">
      <c r="A53" s="10"/>
      <c r="B53" s="7" t="s">
        <v>284</v>
      </c>
      <c r="C53" s="99" t="s">
        <v>218</v>
      </c>
      <c r="D53" s="2" t="s">
        <v>220</v>
      </c>
      <c r="E53" s="2" t="s">
        <v>224</v>
      </c>
      <c r="F53" s="126" t="s">
        <v>96</v>
      </c>
      <c r="G53" s="2"/>
      <c r="H53" s="3">
        <f>SUM(H54)</f>
        <v>100</v>
      </c>
    </row>
    <row r="54" spans="1:8" s="9" customFormat="1" ht="32.25" customHeight="1">
      <c r="A54" s="10"/>
      <c r="B54" s="7" t="s">
        <v>280</v>
      </c>
      <c r="C54" s="99" t="s">
        <v>218</v>
      </c>
      <c r="D54" s="2" t="s">
        <v>220</v>
      </c>
      <c r="E54" s="2" t="s">
        <v>224</v>
      </c>
      <c r="F54" s="126" t="s">
        <v>101</v>
      </c>
      <c r="G54" s="6"/>
      <c r="H54" s="3">
        <f>SUM(H55)</f>
        <v>100</v>
      </c>
    </row>
    <row r="55" spans="1:8" s="9" customFormat="1" ht="19.5" customHeight="1">
      <c r="A55" s="10"/>
      <c r="B55" s="7" t="s">
        <v>249</v>
      </c>
      <c r="C55" s="99" t="s">
        <v>218</v>
      </c>
      <c r="D55" s="2" t="s">
        <v>220</v>
      </c>
      <c r="E55" s="2" t="s">
        <v>224</v>
      </c>
      <c r="F55" s="126" t="s">
        <v>101</v>
      </c>
      <c r="G55" s="2" t="s">
        <v>250</v>
      </c>
      <c r="H55" s="3">
        <f>SUM('распр.б.а.13'!G55)</f>
        <v>100</v>
      </c>
    </row>
    <row r="56" spans="1:8" s="9" customFormat="1" ht="19.5" customHeight="1">
      <c r="A56" s="10"/>
      <c r="B56" s="62" t="s">
        <v>242</v>
      </c>
      <c r="C56" s="98" t="s">
        <v>218</v>
      </c>
      <c r="D56" s="6" t="s">
        <v>220</v>
      </c>
      <c r="E56" s="6" t="s">
        <v>226</v>
      </c>
      <c r="F56" s="125"/>
      <c r="G56" s="6"/>
      <c r="H56" s="5">
        <f>SUM(H57+H64+H68)</f>
        <v>3025.5</v>
      </c>
    </row>
    <row r="57" spans="1:9" s="9" customFormat="1" ht="63.75" customHeight="1">
      <c r="A57" s="10"/>
      <c r="B57" s="1" t="s">
        <v>302</v>
      </c>
      <c r="C57" s="99" t="s">
        <v>218</v>
      </c>
      <c r="D57" s="2" t="s">
        <v>220</v>
      </c>
      <c r="E57" s="2" t="s">
        <v>226</v>
      </c>
      <c r="F57" s="126" t="s">
        <v>53</v>
      </c>
      <c r="G57" s="2"/>
      <c r="H57" s="3">
        <f>SUM(H58+H61)</f>
        <v>850</v>
      </c>
      <c r="I57" s="8"/>
    </row>
    <row r="58" spans="1:9" s="9" customFormat="1" ht="99" customHeight="1">
      <c r="A58" s="10"/>
      <c r="B58" s="1" t="s">
        <v>325</v>
      </c>
      <c r="C58" s="99" t="s">
        <v>218</v>
      </c>
      <c r="D58" s="2" t="s">
        <v>220</v>
      </c>
      <c r="E58" s="2" t="s">
        <v>226</v>
      </c>
      <c r="F58" s="126" t="s">
        <v>57</v>
      </c>
      <c r="G58" s="2"/>
      <c r="H58" s="3">
        <f>SUM(H59)</f>
        <v>500</v>
      </c>
      <c r="I58" s="8"/>
    </row>
    <row r="59" spans="1:9" s="9" customFormat="1" ht="91.5" customHeight="1">
      <c r="A59" s="10"/>
      <c r="B59" s="1" t="s">
        <v>354</v>
      </c>
      <c r="C59" s="99" t="s">
        <v>218</v>
      </c>
      <c r="D59" s="2" t="s">
        <v>220</v>
      </c>
      <c r="E59" s="2" t="s">
        <v>226</v>
      </c>
      <c r="F59" s="126" t="s">
        <v>58</v>
      </c>
      <c r="G59" s="2"/>
      <c r="H59" s="3">
        <f>SUM(H60)</f>
        <v>500</v>
      </c>
      <c r="I59" s="8"/>
    </row>
    <row r="60" spans="1:9" s="9" customFormat="1" ht="36" customHeight="1">
      <c r="A60" s="10"/>
      <c r="B60" s="7" t="s">
        <v>276</v>
      </c>
      <c r="C60" s="99" t="s">
        <v>218</v>
      </c>
      <c r="D60" s="2" t="s">
        <v>220</v>
      </c>
      <c r="E60" s="2" t="s">
        <v>226</v>
      </c>
      <c r="F60" s="126" t="s">
        <v>58</v>
      </c>
      <c r="G60" s="2" t="s">
        <v>277</v>
      </c>
      <c r="H60" s="3">
        <f>SUM('распр.б.а.13'!G60)</f>
        <v>500</v>
      </c>
      <c r="I60" s="8"/>
    </row>
    <row r="61" spans="1:9" s="9" customFormat="1" ht="83.25" customHeight="1">
      <c r="A61" s="10"/>
      <c r="B61" s="1" t="s">
        <v>177</v>
      </c>
      <c r="C61" s="99" t="s">
        <v>218</v>
      </c>
      <c r="D61" s="2" t="s">
        <v>220</v>
      </c>
      <c r="E61" s="2" t="s">
        <v>226</v>
      </c>
      <c r="F61" s="126" t="s">
        <v>175</v>
      </c>
      <c r="G61" s="2"/>
      <c r="H61" s="3">
        <f>SUM(H62)</f>
        <v>350</v>
      </c>
      <c r="I61" s="8"/>
    </row>
    <row r="62" spans="1:9" s="9" customFormat="1" ht="117" customHeight="1">
      <c r="A62" s="10"/>
      <c r="B62" s="7" t="s">
        <v>178</v>
      </c>
      <c r="C62" s="99" t="s">
        <v>218</v>
      </c>
      <c r="D62" s="2" t="s">
        <v>220</v>
      </c>
      <c r="E62" s="2" t="s">
        <v>226</v>
      </c>
      <c r="F62" s="126" t="s">
        <v>176</v>
      </c>
      <c r="G62" s="2"/>
      <c r="H62" s="3">
        <f>SUM(H63)</f>
        <v>350</v>
      </c>
      <c r="I62" s="8"/>
    </row>
    <row r="63" spans="1:9" s="9" customFormat="1" ht="36" customHeight="1">
      <c r="A63" s="10"/>
      <c r="B63" s="7" t="s">
        <v>205</v>
      </c>
      <c r="C63" s="99" t="s">
        <v>218</v>
      </c>
      <c r="D63" s="2" t="s">
        <v>220</v>
      </c>
      <c r="E63" s="2" t="s">
        <v>226</v>
      </c>
      <c r="F63" s="126" t="s">
        <v>176</v>
      </c>
      <c r="G63" s="2" t="s">
        <v>287</v>
      </c>
      <c r="H63" s="3">
        <v>350</v>
      </c>
      <c r="I63" s="8"/>
    </row>
    <row r="64" spans="1:8" s="9" customFormat="1" ht="38.25" customHeight="1">
      <c r="A64" s="10"/>
      <c r="B64" s="7" t="s">
        <v>272</v>
      </c>
      <c r="C64" s="99" t="s">
        <v>218</v>
      </c>
      <c r="D64" s="2" t="s">
        <v>220</v>
      </c>
      <c r="E64" s="2" t="s">
        <v>226</v>
      </c>
      <c r="F64" s="126" t="s">
        <v>95</v>
      </c>
      <c r="G64" s="2"/>
      <c r="H64" s="3">
        <f>SUM(H65)</f>
        <v>1614.7</v>
      </c>
    </row>
    <row r="65" spans="1:8" s="9" customFormat="1" ht="48.75" customHeight="1">
      <c r="A65" s="10"/>
      <c r="B65" s="7" t="s">
        <v>284</v>
      </c>
      <c r="C65" s="99" t="s">
        <v>218</v>
      </c>
      <c r="D65" s="2" t="s">
        <v>220</v>
      </c>
      <c r="E65" s="2" t="s">
        <v>226</v>
      </c>
      <c r="F65" s="126" t="s">
        <v>96</v>
      </c>
      <c r="G65" s="2"/>
      <c r="H65" s="3">
        <f>SUM(H66)</f>
        <v>1614.7</v>
      </c>
    </row>
    <row r="66" spans="1:8" s="9" customFormat="1" ht="34.5" customHeight="1">
      <c r="A66" s="10"/>
      <c r="B66" s="7" t="s">
        <v>280</v>
      </c>
      <c r="C66" s="99" t="s">
        <v>218</v>
      </c>
      <c r="D66" s="2" t="s">
        <v>220</v>
      </c>
      <c r="E66" s="2" t="s">
        <v>226</v>
      </c>
      <c r="F66" s="126" t="s">
        <v>101</v>
      </c>
      <c r="G66" s="2"/>
      <c r="H66" s="3">
        <f>SUM(H67)</f>
        <v>1614.7</v>
      </c>
    </row>
    <row r="67" spans="1:8" s="9" customFormat="1" ht="34.5" customHeight="1">
      <c r="A67" s="10"/>
      <c r="B67" s="7" t="s">
        <v>276</v>
      </c>
      <c r="C67" s="99" t="s">
        <v>218</v>
      </c>
      <c r="D67" s="2" t="s">
        <v>220</v>
      </c>
      <c r="E67" s="2" t="s">
        <v>226</v>
      </c>
      <c r="F67" s="126" t="s">
        <v>101</v>
      </c>
      <c r="G67" s="20" t="s">
        <v>277</v>
      </c>
      <c r="H67" s="3">
        <f>SUM('распр.б.а.13'!G67)</f>
        <v>1614.7</v>
      </c>
    </row>
    <row r="68" spans="1:8" s="9" customFormat="1" ht="45.75" customHeight="1">
      <c r="A68" s="10"/>
      <c r="B68" s="7" t="s">
        <v>254</v>
      </c>
      <c r="C68" s="99" t="s">
        <v>218</v>
      </c>
      <c r="D68" s="2" t="s">
        <v>220</v>
      </c>
      <c r="E68" s="2" t="s">
        <v>226</v>
      </c>
      <c r="F68" s="126" t="s">
        <v>107</v>
      </c>
      <c r="G68" s="2"/>
      <c r="H68" s="3">
        <f>SUM(H69+H70)</f>
        <v>560.8000000000001</v>
      </c>
    </row>
    <row r="69" spans="1:8" s="9" customFormat="1" ht="34.5" customHeight="1">
      <c r="A69" s="10"/>
      <c r="B69" s="7" t="s">
        <v>274</v>
      </c>
      <c r="C69" s="99" t="s">
        <v>218</v>
      </c>
      <c r="D69" s="2" t="s">
        <v>220</v>
      </c>
      <c r="E69" s="2" t="s">
        <v>226</v>
      </c>
      <c r="F69" s="126" t="s">
        <v>107</v>
      </c>
      <c r="G69" s="2" t="s">
        <v>275</v>
      </c>
      <c r="H69" s="3">
        <f>SUM('распр.б.а.13'!G69)</f>
        <v>524.6</v>
      </c>
    </row>
    <row r="70" spans="1:8" s="9" customFormat="1" ht="34.5" customHeight="1">
      <c r="A70" s="10"/>
      <c r="B70" s="7" t="s">
        <v>276</v>
      </c>
      <c r="C70" s="99" t="s">
        <v>218</v>
      </c>
      <c r="D70" s="2" t="s">
        <v>220</v>
      </c>
      <c r="E70" s="2" t="s">
        <v>226</v>
      </c>
      <c r="F70" s="126" t="s">
        <v>107</v>
      </c>
      <c r="G70" s="20" t="s">
        <v>277</v>
      </c>
      <c r="H70" s="3">
        <f>SUM('распр.б.а.13'!G70)</f>
        <v>36.2</v>
      </c>
    </row>
    <row r="71" spans="1:8" s="9" customFormat="1" ht="19.5" customHeight="1">
      <c r="A71" s="10"/>
      <c r="B71" s="62" t="s">
        <v>212</v>
      </c>
      <c r="C71" s="98" t="s">
        <v>218</v>
      </c>
      <c r="D71" s="6" t="s">
        <v>225</v>
      </c>
      <c r="E71" s="6" t="s">
        <v>221</v>
      </c>
      <c r="F71" s="126"/>
      <c r="G71" s="20"/>
      <c r="H71" s="5">
        <f>SUM(H72)</f>
        <v>195.1</v>
      </c>
    </row>
    <row r="72" spans="1:8" s="9" customFormat="1" ht="19.5" customHeight="1">
      <c r="A72" s="10"/>
      <c r="B72" s="62" t="s">
        <v>211</v>
      </c>
      <c r="C72" s="98" t="s">
        <v>218</v>
      </c>
      <c r="D72" s="6" t="s">
        <v>225</v>
      </c>
      <c r="E72" s="6" t="s">
        <v>222</v>
      </c>
      <c r="F72" s="124"/>
      <c r="G72" s="35"/>
      <c r="H72" s="5">
        <f>SUM(H73)</f>
        <v>195.1</v>
      </c>
    </row>
    <row r="73" spans="1:8" s="9" customFormat="1" ht="32.25" customHeight="1">
      <c r="A73" s="10"/>
      <c r="B73" s="7" t="s">
        <v>272</v>
      </c>
      <c r="C73" s="99" t="s">
        <v>218</v>
      </c>
      <c r="D73" s="2" t="s">
        <v>225</v>
      </c>
      <c r="E73" s="2" t="s">
        <v>222</v>
      </c>
      <c r="F73" s="127" t="s">
        <v>95</v>
      </c>
      <c r="G73" s="20"/>
      <c r="H73" s="3">
        <f>SUM(H74)</f>
        <v>195.1</v>
      </c>
    </row>
    <row r="74" spans="1:8" s="9" customFormat="1" ht="45.75" customHeight="1">
      <c r="A74" s="10"/>
      <c r="B74" s="7" t="s">
        <v>284</v>
      </c>
      <c r="C74" s="99" t="s">
        <v>218</v>
      </c>
      <c r="D74" s="2" t="s">
        <v>225</v>
      </c>
      <c r="E74" s="2" t="s">
        <v>222</v>
      </c>
      <c r="F74" s="127" t="s">
        <v>96</v>
      </c>
      <c r="G74" s="20"/>
      <c r="H74" s="3">
        <f>SUM(H75)</f>
        <v>195.1</v>
      </c>
    </row>
    <row r="75" spans="1:8" s="9" customFormat="1" ht="35.25" customHeight="1">
      <c r="A75" s="10"/>
      <c r="B75" s="7" t="s">
        <v>213</v>
      </c>
      <c r="C75" s="99" t="s">
        <v>218</v>
      </c>
      <c r="D75" s="2" t="s">
        <v>225</v>
      </c>
      <c r="E75" s="2" t="s">
        <v>222</v>
      </c>
      <c r="F75" s="127" t="s">
        <v>106</v>
      </c>
      <c r="G75" s="20"/>
      <c r="H75" s="3">
        <f>SUM(H76:H77)</f>
        <v>195.1</v>
      </c>
    </row>
    <row r="76" spans="1:8" s="9" customFormat="1" ht="39" customHeight="1">
      <c r="A76" s="10"/>
      <c r="B76" s="7" t="s">
        <v>274</v>
      </c>
      <c r="C76" s="99" t="s">
        <v>218</v>
      </c>
      <c r="D76" s="2" t="s">
        <v>225</v>
      </c>
      <c r="E76" s="2" t="s">
        <v>222</v>
      </c>
      <c r="F76" s="127" t="s">
        <v>106</v>
      </c>
      <c r="G76" s="20" t="s">
        <v>275</v>
      </c>
      <c r="H76" s="3">
        <f>SUM('распр.б.а.13'!G76)</f>
        <v>195.1</v>
      </c>
    </row>
    <row r="77" spans="1:8" s="9" customFormat="1" ht="37.5" customHeight="1" hidden="1">
      <c r="A77" s="10"/>
      <c r="B77" s="7" t="s">
        <v>276</v>
      </c>
      <c r="C77" s="99" t="s">
        <v>218</v>
      </c>
      <c r="D77" s="2" t="s">
        <v>225</v>
      </c>
      <c r="E77" s="2" t="s">
        <v>222</v>
      </c>
      <c r="F77" s="127" t="s">
        <v>106</v>
      </c>
      <c r="G77" s="20" t="s">
        <v>277</v>
      </c>
      <c r="H77" s="3">
        <f>SUM('распр.б.а.13'!G77)</f>
        <v>0</v>
      </c>
    </row>
    <row r="78" spans="1:8" s="9" customFormat="1" ht="36.75" customHeight="1">
      <c r="A78" s="10"/>
      <c r="B78" s="62" t="s">
        <v>193</v>
      </c>
      <c r="C78" s="98" t="s">
        <v>218</v>
      </c>
      <c r="D78" s="6" t="s">
        <v>222</v>
      </c>
      <c r="E78" s="6" t="s">
        <v>221</v>
      </c>
      <c r="F78" s="125"/>
      <c r="G78" s="6"/>
      <c r="H78" s="5">
        <f>SUM(H79+H90)</f>
        <v>1408</v>
      </c>
    </row>
    <row r="79" spans="1:8" s="27" customFormat="1" ht="55.5" customHeight="1">
      <c r="A79" s="10"/>
      <c r="B79" s="62" t="s">
        <v>209</v>
      </c>
      <c r="C79" s="98" t="s">
        <v>218</v>
      </c>
      <c r="D79" s="6" t="s">
        <v>222</v>
      </c>
      <c r="E79" s="6" t="s">
        <v>227</v>
      </c>
      <c r="F79" s="125"/>
      <c r="G79" s="6"/>
      <c r="H79" s="5">
        <f>SUM(H80)</f>
        <v>1241.5</v>
      </c>
    </row>
    <row r="80" spans="1:8" s="84" customFormat="1" ht="19.5" customHeight="1">
      <c r="A80" s="85"/>
      <c r="B80" s="64" t="s">
        <v>281</v>
      </c>
      <c r="C80" s="99" t="s">
        <v>218</v>
      </c>
      <c r="D80" s="2" t="s">
        <v>222</v>
      </c>
      <c r="E80" s="2" t="s">
        <v>227</v>
      </c>
      <c r="F80" s="126" t="s">
        <v>37</v>
      </c>
      <c r="G80" s="2"/>
      <c r="H80" s="3">
        <f>SUM(H81+H84+H88)</f>
        <v>1241.5</v>
      </c>
    </row>
    <row r="81" spans="1:8" ht="71.25" customHeight="1">
      <c r="A81" s="19"/>
      <c r="B81" s="1" t="s">
        <v>316</v>
      </c>
      <c r="C81" s="99" t="s">
        <v>218</v>
      </c>
      <c r="D81" s="2" t="s">
        <v>222</v>
      </c>
      <c r="E81" s="2" t="s">
        <v>227</v>
      </c>
      <c r="F81" s="126" t="s">
        <v>38</v>
      </c>
      <c r="G81" s="2"/>
      <c r="H81" s="3">
        <f>SUM(H82)</f>
        <v>569.1</v>
      </c>
    </row>
    <row r="82" spans="1:8" ht="102" customHeight="1">
      <c r="A82" s="8"/>
      <c r="B82" s="7" t="s">
        <v>317</v>
      </c>
      <c r="C82" s="99" t="s">
        <v>218</v>
      </c>
      <c r="D82" s="2" t="s">
        <v>222</v>
      </c>
      <c r="E82" s="2" t="s">
        <v>227</v>
      </c>
      <c r="F82" s="126" t="s">
        <v>39</v>
      </c>
      <c r="G82" s="2"/>
      <c r="H82" s="3">
        <f>SUM(H83)</f>
        <v>569.1</v>
      </c>
    </row>
    <row r="83" spans="1:8" ht="36" customHeight="1">
      <c r="A83" s="8"/>
      <c r="B83" s="7" t="s">
        <v>276</v>
      </c>
      <c r="C83" s="99" t="s">
        <v>218</v>
      </c>
      <c r="D83" s="2" t="s">
        <v>222</v>
      </c>
      <c r="E83" s="2" t="s">
        <v>227</v>
      </c>
      <c r="F83" s="126" t="s">
        <v>39</v>
      </c>
      <c r="G83" s="2" t="s">
        <v>277</v>
      </c>
      <c r="H83" s="3">
        <f>SUM('распр.б.а.13'!G83)</f>
        <v>569.1</v>
      </c>
    </row>
    <row r="84" spans="1:8" ht="63.75" customHeight="1">
      <c r="A84" s="8"/>
      <c r="B84" s="1" t="s">
        <v>319</v>
      </c>
      <c r="C84" s="99" t="s">
        <v>218</v>
      </c>
      <c r="D84" s="2" t="s">
        <v>222</v>
      </c>
      <c r="E84" s="2" t="s">
        <v>227</v>
      </c>
      <c r="F84" s="126" t="s">
        <v>42</v>
      </c>
      <c r="G84" s="2"/>
      <c r="H84" s="3">
        <f>SUM(H85)</f>
        <v>672.4</v>
      </c>
    </row>
    <row r="85" spans="1:8" ht="102" customHeight="1">
      <c r="A85" s="8"/>
      <c r="B85" s="7" t="s">
        <v>320</v>
      </c>
      <c r="C85" s="99" t="s">
        <v>218</v>
      </c>
      <c r="D85" s="2" t="s">
        <v>222</v>
      </c>
      <c r="E85" s="2" t="s">
        <v>227</v>
      </c>
      <c r="F85" s="126" t="s">
        <v>43</v>
      </c>
      <c r="G85" s="2"/>
      <c r="H85" s="3">
        <f>SUM(H86)</f>
        <v>672.4</v>
      </c>
    </row>
    <row r="86" spans="1:8" ht="37.5" customHeight="1">
      <c r="A86" s="8"/>
      <c r="B86" s="7" t="s">
        <v>276</v>
      </c>
      <c r="C86" s="99" t="s">
        <v>218</v>
      </c>
      <c r="D86" s="2" t="s">
        <v>222</v>
      </c>
      <c r="E86" s="2" t="s">
        <v>227</v>
      </c>
      <c r="F86" s="126" t="s">
        <v>43</v>
      </c>
      <c r="G86" s="2" t="s">
        <v>277</v>
      </c>
      <c r="H86" s="3">
        <f>SUM('распр.б.а.13'!G86)</f>
        <v>672.4</v>
      </c>
    </row>
    <row r="87" spans="1:8" ht="90" customHeight="1" hidden="1">
      <c r="A87" s="8"/>
      <c r="B87" s="1" t="s">
        <v>321</v>
      </c>
      <c r="C87" s="99" t="s">
        <v>218</v>
      </c>
      <c r="D87" s="2" t="s">
        <v>222</v>
      </c>
      <c r="E87" s="2" t="s">
        <v>227</v>
      </c>
      <c r="F87" s="126" t="s">
        <v>44</v>
      </c>
      <c r="G87" s="2"/>
      <c r="H87" s="3">
        <f>SUM(H88)</f>
        <v>0</v>
      </c>
    </row>
    <row r="88" spans="1:8" ht="116.25" customHeight="1" hidden="1">
      <c r="A88" s="8"/>
      <c r="B88" s="7" t="s">
        <v>322</v>
      </c>
      <c r="C88" s="99" t="s">
        <v>218</v>
      </c>
      <c r="D88" s="2" t="s">
        <v>222</v>
      </c>
      <c r="E88" s="2" t="s">
        <v>227</v>
      </c>
      <c r="F88" s="126" t="s">
        <v>45</v>
      </c>
      <c r="G88" s="2"/>
      <c r="H88" s="3">
        <f>SUM(H89)</f>
        <v>0</v>
      </c>
    </row>
    <row r="89" spans="1:8" ht="38.25" customHeight="1" hidden="1">
      <c r="A89" s="8"/>
      <c r="B89" s="7" t="s">
        <v>276</v>
      </c>
      <c r="C89" s="99" t="s">
        <v>218</v>
      </c>
      <c r="D89" s="2" t="s">
        <v>222</v>
      </c>
      <c r="E89" s="2" t="s">
        <v>227</v>
      </c>
      <c r="F89" s="126" t="s">
        <v>45</v>
      </c>
      <c r="G89" s="2" t="s">
        <v>277</v>
      </c>
      <c r="H89" s="3">
        <f>SUM('распр.б.а.13'!G89)</f>
        <v>0</v>
      </c>
    </row>
    <row r="90" spans="1:8" s="27" customFormat="1" ht="34.5" customHeight="1">
      <c r="A90" s="10"/>
      <c r="B90" s="62" t="s">
        <v>207</v>
      </c>
      <c r="C90" s="98" t="s">
        <v>218</v>
      </c>
      <c r="D90" s="6" t="s">
        <v>222</v>
      </c>
      <c r="E90" s="6" t="s">
        <v>229</v>
      </c>
      <c r="F90" s="125"/>
      <c r="G90" s="86"/>
      <c r="H90" s="5">
        <f>SUM(H91)</f>
        <v>166.5</v>
      </c>
    </row>
    <row r="91" spans="1:8" s="27" customFormat="1" ht="34.5" customHeight="1">
      <c r="A91" s="10"/>
      <c r="B91" s="7" t="s">
        <v>272</v>
      </c>
      <c r="C91" s="99" t="s">
        <v>218</v>
      </c>
      <c r="D91" s="2" t="s">
        <v>222</v>
      </c>
      <c r="E91" s="2" t="s">
        <v>229</v>
      </c>
      <c r="F91" s="126" t="s">
        <v>95</v>
      </c>
      <c r="G91" s="86"/>
      <c r="H91" s="3">
        <f>SUM(H92)</f>
        <v>166.5</v>
      </c>
    </row>
    <row r="92" spans="1:8" ht="48.75" customHeight="1">
      <c r="A92" s="19"/>
      <c r="B92" s="7" t="s">
        <v>284</v>
      </c>
      <c r="C92" s="99" t="s">
        <v>218</v>
      </c>
      <c r="D92" s="2" t="s">
        <v>222</v>
      </c>
      <c r="E92" s="2" t="s">
        <v>229</v>
      </c>
      <c r="F92" s="126" t="s">
        <v>96</v>
      </c>
      <c r="G92" s="2"/>
      <c r="H92" s="3">
        <f>SUM(H93)</f>
        <v>166.5</v>
      </c>
    </row>
    <row r="93" spans="1:8" ht="33.75" customHeight="1">
      <c r="A93" s="19"/>
      <c r="B93" s="1" t="s">
        <v>280</v>
      </c>
      <c r="C93" s="99" t="s">
        <v>218</v>
      </c>
      <c r="D93" s="2" t="s">
        <v>222</v>
      </c>
      <c r="E93" s="2" t="s">
        <v>229</v>
      </c>
      <c r="F93" s="126" t="s">
        <v>101</v>
      </c>
      <c r="G93" s="2"/>
      <c r="H93" s="3">
        <f>SUM(H94)</f>
        <v>166.5</v>
      </c>
    </row>
    <row r="94" spans="1:8" ht="35.25" customHeight="1">
      <c r="A94" s="19"/>
      <c r="B94" s="7" t="s">
        <v>276</v>
      </c>
      <c r="C94" s="99" t="s">
        <v>218</v>
      </c>
      <c r="D94" s="2" t="s">
        <v>222</v>
      </c>
      <c r="E94" s="2" t="s">
        <v>229</v>
      </c>
      <c r="F94" s="126" t="s">
        <v>101</v>
      </c>
      <c r="G94" s="2" t="s">
        <v>277</v>
      </c>
      <c r="H94" s="3">
        <f>SUM('распр.б.а.13'!G94)</f>
        <v>166.5</v>
      </c>
    </row>
    <row r="95" spans="1:8" s="9" customFormat="1" ht="19.5" customHeight="1">
      <c r="A95" s="10"/>
      <c r="B95" s="62" t="s">
        <v>194</v>
      </c>
      <c r="C95" s="98" t="s">
        <v>218</v>
      </c>
      <c r="D95" s="6" t="s">
        <v>223</v>
      </c>
      <c r="E95" s="6" t="s">
        <v>221</v>
      </c>
      <c r="F95" s="125"/>
      <c r="G95" s="6"/>
      <c r="H95" s="5">
        <f>SUM(H96+H128)</f>
        <v>27878.1</v>
      </c>
    </row>
    <row r="96" spans="1:8" s="24" customFormat="1" ht="19.5" customHeight="1">
      <c r="A96" s="14"/>
      <c r="B96" s="62" t="s">
        <v>256</v>
      </c>
      <c r="C96" s="98" t="s">
        <v>218</v>
      </c>
      <c r="D96" s="6" t="s">
        <v>223</v>
      </c>
      <c r="E96" s="6" t="s">
        <v>227</v>
      </c>
      <c r="F96" s="125"/>
      <c r="G96" s="6"/>
      <c r="H96" s="5">
        <f>SUM(H97+H101+H108+H123)</f>
        <v>27118.699999999997</v>
      </c>
    </row>
    <row r="97" spans="1:8" s="84" customFormat="1" ht="19.5" customHeight="1">
      <c r="A97" s="85"/>
      <c r="B97" s="64" t="s">
        <v>281</v>
      </c>
      <c r="C97" s="99" t="s">
        <v>218</v>
      </c>
      <c r="D97" s="2" t="s">
        <v>223</v>
      </c>
      <c r="E97" s="2" t="s">
        <v>227</v>
      </c>
      <c r="F97" s="126" t="s">
        <v>37</v>
      </c>
      <c r="G97" s="2"/>
      <c r="H97" s="3">
        <f>SUM(H98)</f>
        <v>875</v>
      </c>
    </row>
    <row r="98" spans="1:8" ht="80.25" customHeight="1">
      <c r="A98" s="8"/>
      <c r="B98" s="1" t="s">
        <v>318</v>
      </c>
      <c r="C98" s="99" t="s">
        <v>218</v>
      </c>
      <c r="D98" s="2" t="s">
        <v>223</v>
      </c>
      <c r="E98" s="2" t="s">
        <v>227</v>
      </c>
      <c r="F98" s="126" t="s">
        <v>40</v>
      </c>
      <c r="G98" s="2"/>
      <c r="H98" s="3">
        <f>SUM(H99)</f>
        <v>875</v>
      </c>
    </row>
    <row r="99" spans="1:8" ht="112.5" customHeight="1">
      <c r="A99" s="8"/>
      <c r="B99" s="7" t="s">
        <v>370</v>
      </c>
      <c r="C99" s="99" t="s">
        <v>218</v>
      </c>
      <c r="D99" s="2" t="s">
        <v>223</v>
      </c>
      <c r="E99" s="2" t="s">
        <v>227</v>
      </c>
      <c r="F99" s="126" t="s">
        <v>41</v>
      </c>
      <c r="G99" s="2"/>
      <c r="H99" s="3">
        <f>SUM(H100)</f>
        <v>875</v>
      </c>
    </row>
    <row r="100" spans="1:8" ht="35.25" customHeight="1">
      <c r="A100" s="8"/>
      <c r="B100" s="7" t="s">
        <v>276</v>
      </c>
      <c r="C100" s="99" t="s">
        <v>218</v>
      </c>
      <c r="D100" s="2" t="s">
        <v>223</v>
      </c>
      <c r="E100" s="2" t="s">
        <v>227</v>
      </c>
      <c r="F100" s="126" t="s">
        <v>41</v>
      </c>
      <c r="G100" s="2" t="s">
        <v>277</v>
      </c>
      <c r="H100" s="3">
        <f>SUM('распр.б.а.13'!G100)</f>
        <v>875</v>
      </c>
    </row>
    <row r="101" spans="1:8" s="9" customFormat="1" ht="72" customHeight="1">
      <c r="A101" s="10"/>
      <c r="B101" s="1" t="s">
        <v>285</v>
      </c>
      <c r="C101" s="99" t="s">
        <v>218</v>
      </c>
      <c r="D101" s="2" t="s">
        <v>223</v>
      </c>
      <c r="E101" s="2" t="s">
        <v>227</v>
      </c>
      <c r="F101" s="126" t="s">
        <v>46</v>
      </c>
      <c r="G101" s="2"/>
      <c r="H101" s="3">
        <f>SUM(H102)</f>
        <v>849.8</v>
      </c>
    </row>
    <row r="102" spans="1:8" s="9" customFormat="1" ht="47.25" customHeight="1">
      <c r="A102" s="10"/>
      <c r="B102" s="7" t="s">
        <v>257</v>
      </c>
      <c r="C102" s="99" t="s">
        <v>218</v>
      </c>
      <c r="D102" s="2" t="s">
        <v>223</v>
      </c>
      <c r="E102" s="2" t="s">
        <v>227</v>
      </c>
      <c r="F102" s="126" t="s">
        <v>47</v>
      </c>
      <c r="G102" s="2"/>
      <c r="H102" s="3">
        <f>SUM(H103+H105)</f>
        <v>849.8</v>
      </c>
    </row>
    <row r="103" spans="1:8" s="9" customFormat="1" ht="143.25" customHeight="1">
      <c r="A103" s="10"/>
      <c r="B103" s="55" t="s">
        <v>378</v>
      </c>
      <c r="C103" s="99" t="s">
        <v>218</v>
      </c>
      <c r="D103" s="2" t="s">
        <v>223</v>
      </c>
      <c r="E103" s="2" t="s">
        <v>227</v>
      </c>
      <c r="F103" s="126" t="s">
        <v>48</v>
      </c>
      <c r="G103" s="2"/>
      <c r="H103" s="3">
        <f>SUM(H104)</f>
        <v>772.5</v>
      </c>
    </row>
    <row r="104" spans="1:8" s="9" customFormat="1" ht="32.25" customHeight="1">
      <c r="A104" s="10"/>
      <c r="B104" s="7" t="s">
        <v>276</v>
      </c>
      <c r="C104" s="99" t="s">
        <v>218</v>
      </c>
      <c r="D104" s="2" t="s">
        <v>223</v>
      </c>
      <c r="E104" s="2" t="s">
        <v>227</v>
      </c>
      <c r="F104" s="126" t="s">
        <v>48</v>
      </c>
      <c r="G104" s="2" t="s">
        <v>277</v>
      </c>
      <c r="H104" s="3">
        <f>SUM('распр.б.а.13'!G104)</f>
        <v>772.5</v>
      </c>
    </row>
    <row r="105" spans="1:8" s="9" customFormat="1" ht="54" customHeight="1">
      <c r="A105" s="10"/>
      <c r="B105" s="7" t="s">
        <v>127</v>
      </c>
      <c r="C105" s="99" t="s">
        <v>218</v>
      </c>
      <c r="D105" s="2" t="s">
        <v>223</v>
      </c>
      <c r="E105" s="2" t="s">
        <v>227</v>
      </c>
      <c r="F105" s="126" t="s">
        <v>166</v>
      </c>
      <c r="G105" s="40"/>
      <c r="H105" s="3">
        <f>SUM(H106)</f>
        <v>77.3</v>
      </c>
    </row>
    <row r="106" spans="1:8" s="9" customFormat="1" ht="152.25" customHeight="1">
      <c r="A106" s="10"/>
      <c r="B106" s="55" t="s">
        <v>138</v>
      </c>
      <c r="C106" s="99" t="s">
        <v>218</v>
      </c>
      <c r="D106" s="2" t="s">
        <v>223</v>
      </c>
      <c r="E106" s="2" t="s">
        <v>227</v>
      </c>
      <c r="F106" s="126" t="s">
        <v>167</v>
      </c>
      <c r="G106" s="40"/>
      <c r="H106" s="3">
        <f>SUM(H107)</f>
        <v>77.3</v>
      </c>
    </row>
    <row r="107" spans="1:8" s="9" customFormat="1" ht="39.75" customHeight="1">
      <c r="A107" s="10"/>
      <c r="B107" s="7" t="s">
        <v>276</v>
      </c>
      <c r="C107" s="99" t="s">
        <v>218</v>
      </c>
      <c r="D107" s="2" t="s">
        <v>223</v>
      </c>
      <c r="E107" s="2" t="s">
        <v>227</v>
      </c>
      <c r="F107" s="126" t="s">
        <v>167</v>
      </c>
      <c r="G107" s="40">
        <v>240</v>
      </c>
      <c r="H107" s="3">
        <f>SUM('распр.б.а.13'!G107)</f>
        <v>77.3</v>
      </c>
    </row>
    <row r="108" spans="1:8" s="24" customFormat="1" ht="84.75" customHeight="1">
      <c r="A108" s="14"/>
      <c r="B108" s="1" t="s">
        <v>3</v>
      </c>
      <c r="C108" s="99" t="s">
        <v>218</v>
      </c>
      <c r="D108" s="2" t="s">
        <v>223</v>
      </c>
      <c r="E108" s="2" t="s">
        <v>227</v>
      </c>
      <c r="F108" s="126" t="s">
        <v>61</v>
      </c>
      <c r="G108" s="2"/>
      <c r="H108" s="3">
        <f>SUM(H109)</f>
        <v>9682.4</v>
      </c>
    </row>
    <row r="109" spans="1:8" s="9" customFormat="1" ht="176.25" customHeight="1">
      <c r="A109" s="10"/>
      <c r="B109" s="7" t="s">
        <v>2</v>
      </c>
      <c r="C109" s="99" t="s">
        <v>218</v>
      </c>
      <c r="D109" s="2" t="s">
        <v>223</v>
      </c>
      <c r="E109" s="2" t="s">
        <v>227</v>
      </c>
      <c r="F109" s="126" t="s">
        <v>62</v>
      </c>
      <c r="G109" s="2"/>
      <c r="H109" s="3">
        <f>H110+H112+H114+H116+H118</f>
        <v>9682.4</v>
      </c>
    </row>
    <row r="110" spans="1:8" s="9" customFormat="1" ht="134.25" customHeight="1">
      <c r="A110" s="10"/>
      <c r="B110" s="1" t="s">
        <v>4</v>
      </c>
      <c r="C110" s="99" t="s">
        <v>218</v>
      </c>
      <c r="D110" s="2" t="s">
        <v>223</v>
      </c>
      <c r="E110" s="2" t="s">
        <v>227</v>
      </c>
      <c r="F110" s="126" t="s">
        <v>63</v>
      </c>
      <c r="G110" s="2"/>
      <c r="H110" s="3">
        <f>SUM(H111)</f>
        <v>7587.2</v>
      </c>
    </row>
    <row r="111" spans="1:8" s="9" customFormat="1" ht="38.25" customHeight="1">
      <c r="A111" s="10"/>
      <c r="B111" s="7" t="s">
        <v>276</v>
      </c>
      <c r="C111" s="99" t="s">
        <v>218</v>
      </c>
      <c r="D111" s="2" t="s">
        <v>223</v>
      </c>
      <c r="E111" s="2" t="s">
        <v>227</v>
      </c>
      <c r="F111" s="126" t="s">
        <v>63</v>
      </c>
      <c r="G111" s="2" t="s">
        <v>277</v>
      </c>
      <c r="H111" s="3">
        <f>SUM('распр.б.а.13'!G111)</f>
        <v>7587.2</v>
      </c>
    </row>
    <row r="112" spans="1:8" s="9" customFormat="1" ht="38.25" customHeight="1">
      <c r="A112" s="10"/>
      <c r="B112" s="7" t="s">
        <v>120</v>
      </c>
      <c r="C112" s="99" t="s">
        <v>218</v>
      </c>
      <c r="D112" s="2" t="s">
        <v>223</v>
      </c>
      <c r="E112" s="2" t="s">
        <v>227</v>
      </c>
      <c r="F112" s="126" t="s">
        <v>121</v>
      </c>
      <c r="G112" s="2"/>
      <c r="H112" s="3">
        <f>SUM(H113)</f>
        <v>750</v>
      </c>
    </row>
    <row r="113" spans="1:8" s="9" customFormat="1" ht="38.25" customHeight="1">
      <c r="A113" s="10"/>
      <c r="B113" s="7" t="s">
        <v>276</v>
      </c>
      <c r="C113" s="99" t="s">
        <v>218</v>
      </c>
      <c r="D113" s="2" t="s">
        <v>223</v>
      </c>
      <c r="E113" s="2" t="s">
        <v>227</v>
      </c>
      <c r="F113" s="126" t="s">
        <v>121</v>
      </c>
      <c r="G113" s="2" t="s">
        <v>277</v>
      </c>
      <c r="H113" s="3">
        <f>SUM('распр.б.а.13'!G113)</f>
        <v>750</v>
      </c>
    </row>
    <row r="114" spans="1:8" s="9" customFormat="1" ht="149.25" customHeight="1" hidden="1">
      <c r="A114" s="10"/>
      <c r="B114" s="55" t="s">
        <v>270</v>
      </c>
      <c r="C114" s="99" t="s">
        <v>218</v>
      </c>
      <c r="D114" s="2" t="s">
        <v>223</v>
      </c>
      <c r="E114" s="2" t="s">
        <v>227</v>
      </c>
      <c r="F114" s="126" t="s">
        <v>64</v>
      </c>
      <c r="G114" s="2"/>
      <c r="H114" s="3">
        <f>H115</f>
        <v>0</v>
      </c>
    </row>
    <row r="115" spans="1:8" s="9" customFormat="1" ht="29.25" customHeight="1" hidden="1">
      <c r="A115" s="10"/>
      <c r="B115" s="7" t="s">
        <v>276</v>
      </c>
      <c r="C115" s="99" t="s">
        <v>218</v>
      </c>
      <c r="D115" s="2" t="s">
        <v>223</v>
      </c>
      <c r="E115" s="2" t="s">
        <v>227</v>
      </c>
      <c r="F115" s="126" t="s">
        <v>64</v>
      </c>
      <c r="G115" s="2" t="s">
        <v>277</v>
      </c>
      <c r="H115" s="3">
        <f>SUM('распр.б.а.13'!G115)</f>
        <v>0</v>
      </c>
    </row>
    <row r="116" spans="1:8" s="9" customFormat="1" ht="114" customHeight="1">
      <c r="A116" s="10"/>
      <c r="B116" s="1" t="s">
        <v>142</v>
      </c>
      <c r="C116" s="99" t="s">
        <v>218</v>
      </c>
      <c r="D116" s="2" t="s">
        <v>223</v>
      </c>
      <c r="E116" s="2" t="s">
        <v>227</v>
      </c>
      <c r="F116" s="126" t="s">
        <v>65</v>
      </c>
      <c r="G116" s="2"/>
      <c r="H116" s="3">
        <f>H117</f>
        <v>1094.4</v>
      </c>
    </row>
    <row r="117" spans="1:8" s="9" customFormat="1" ht="36.75" customHeight="1">
      <c r="A117" s="10"/>
      <c r="B117" s="7" t="s">
        <v>276</v>
      </c>
      <c r="C117" s="99" t="s">
        <v>218</v>
      </c>
      <c r="D117" s="2" t="s">
        <v>223</v>
      </c>
      <c r="E117" s="2" t="s">
        <v>227</v>
      </c>
      <c r="F117" s="126" t="s">
        <v>65</v>
      </c>
      <c r="G117" s="2" t="s">
        <v>277</v>
      </c>
      <c r="H117" s="3">
        <f>SUM('распр.б.а.13'!G117)</f>
        <v>1094.4</v>
      </c>
    </row>
    <row r="118" spans="1:8" s="9" customFormat="1" ht="50.25" customHeight="1">
      <c r="A118" s="10"/>
      <c r="B118" s="7" t="s">
        <v>127</v>
      </c>
      <c r="C118" s="99" t="s">
        <v>218</v>
      </c>
      <c r="D118" s="2" t="s">
        <v>223</v>
      </c>
      <c r="E118" s="2" t="s">
        <v>227</v>
      </c>
      <c r="F118" s="126" t="s">
        <v>172</v>
      </c>
      <c r="G118" s="2"/>
      <c r="H118" s="3">
        <f>H119+H121</f>
        <v>250.8</v>
      </c>
    </row>
    <row r="119" spans="1:8" s="9" customFormat="1" ht="149.25" customHeight="1" hidden="1">
      <c r="A119" s="10"/>
      <c r="B119" s="65" t="s">
        <v>1</v>
      </c>
      <c r="C119" s="99" t="s">
        <v>218</v>
      </c>
      <c r="D119" s="2" t="s">
        <v>223</v>
      </c>
      <c r="E119" s="2" t="s">
        <v>227</v>
      </c>
      <c r="F119" s="126" t="s">
        <v>174</v>
      </c>
      <c r="G119" s="2"/>
      <c r="H119" s="3">
        <f>H120</f>
        <v>0</v>
      </c>
    </row>
    <row r="120" spans="1:8" s="9" customFormat="1" ht="35.25" customHeight="1" hidden="1">
      <c r="A120" s="10"/>
      <c r="B120" s="7" t="s">
        <v>276</v>
      </c>
      <c r="C120" s="99" t="s">
        <v>218</v>
      </c>
      <c r="D120" s="2" t="s">
        <v>223</v>
      </c>
      <c r="E120" s="2" t="s">
        <v>227</v>
      </c>
      <c r="F120" s="126" t="s">
        <v>174</v>
      </c>
      <c r="G120" s="2" t="s">
        <v>277</v>
      </c>
      <c r="H120" s="3">
        <f>SUM('распр.б.а.13'!G120)</f>
        <v>0</v>
      </c>
    </row>
    <row r="121" spans="1:8" s="9" customFormat="1" ht="114.75" customHeight="1">
      <c r="A121" s="10"/>
      <c r="B121" s="1" t="s">
        <v>144</v>
      </c>
      <c r="C121" s="99" t="s">
        <v>218</v>
      </c>
      <c r="D121" s="2" t="s">
        <v>223</v>
      </c>
      <c r="E121" s="2" t="s">
        <v>227</v>
      </c>
      <c r="F121" s="126" t="s">
        <v>173</v>
      </c>
      <c r="G121" s="2"/>
      <c r="H121" s="3">
        <f>SUM(H122)</f>
        <v>250.8</v>
      </c>
    </row>
    <row r="122" spans="1:8" s="9" customFormat="1" ht="32.25" customHeight="1">
      <c r="A122" s="10"/>
      <c r="B122" s="7" t="s">
        <v>276</v>
      </c>
      <c r="C122" s="99" t="s">
        <v>218</v>
      </c>
      <c r="D122" s="2" t="s">
        <v>223</v>
      </c>
      <c r="E122" s="2" t="s">
        <v>227</v>
      </c>
      <c r="F122" s="126" t="s">
        <v>173</v>
      </c>
      <c r="G122" s="2" t="s">
        <v>277</v>
      </c>
      <c r="H122" s="3">
        <f>SUM('распр.б.а.13'!G122)</f>
        <v>250.8</v>
      </c>
    </row>
    <row r="123" spans="1:8" s="9" customFormat="1" ht="123" customHeight="1">
      <c r="A123" s="10"/>
      <c r="B123" s="7" t="s">
        <v>6</v>
      </c>
      <c r="C123" s="99" t="s">
        <v>218</v>
      </c>
      <c r="D123" s="2" t="s">
        <v>223</v>
      </c>
      <c r="E123" s="2" t="s">
        <v>227</v>
      </c>
      <c r="F123" s="126" t="s">
        <v>66</v>
      </c>
      <c r="G123" s="2"/>
      <c r="H123" s="3">
        <f>SUM(H124+H126)</f>
        <v>15711.5</v>
      </c>
    </row>
    <row r="124" spans="1:8" s="9" customFormat="1" ht="131.25" customHeight="1">
      <c r="A124" s="10"/>
      <c r="B124" s="63" t="s">
        <v>5</v>
      </c>
      <c r="C124" s="99" t="s">
        <v>218</v>
      </c>
      <c r="D124" s="2" t="s">
        <v>223</v>
      </c>
      <c r="E124" s="2" t="s">
        <v>227</v>
      </c>
      <c r="F124" s="126" t="s">
        <v>67</v>
      </c>
      <c r="G124" s="2"/>
      <c r="H124" s="3">
        <f>SUM(H125)</f>
        <v>15711.5</v>
      </c>
    </row>
    <row r="125" spans="1:8" s="9" customFormat="1" ht="21" customHeight="1">
      <c r="A125" s="10"/>
      <c r="B125" s="7" t="s">
        <v>205</v>
      </c>
      <c r="C125" s="99" t="s">
        <v>218</v>
      </c>
      <c r="D125" s="2" t="s">
        <v>223</v>
      </c>
      <c r="E125" s="2" t="s">
        <v>227</v>
      </c>
      <c r="F125" s="126" t="s">
        <v>67</v>
      </c>
      <c r="G125" s="2" t="s">
        <v>287</v>
      </c>
      <c r="H125" s="3">
        <f>SUM('распр.б.а.13'!G125)</f>
        <v>15711.5</v>
      </c>
    </row>
    <row r="126" spans="1:8" s="9" customFormat="1" ht="131.25" customHeight="1" hidden="1">
      <c r="A126" s="10"/>
      <c r="B126" s="63" t="s">
        <v>5</v>
      </c>
      <c r="C126" s="99" t="s">
        <v>218</v>
      </c>
      <c r="D126" s="2" t="s">
        <v>223</v>
      </c>
      <c r="E126" s="2" t="s">
        <v>227</v>
      </c>
      <c r="F126" s="126" t="s">
        <v>68</v>
      </c>
      <c r="G126" s="2"/>
      <c r="H126" s="3">
        <f>SUM(H127)</f>
        <v>0</v>
      </c>
    </row>
    <row r="127" spans="1:8" s="9" customFormat="1" ht="21" customHeight="1" hidden="1">
      <c r="A127" s="10"/>
      <c r="B127" s="7" t="s">
        <v>205</v>
      </c>
      <c r="C127" s="99" t="s">
        <v>218</v>
      </c>
      <c r="D127" s="2" t="s">
        <v>223</v>
      </c>
      <c r="E127" s="2" t="s">
        <v>227</v>
      </c>
      <c r="F127" s="126" t="s">
        <v>68</v>
      </c>
      <c r="G127" s="2" t="s">
        <v>287</v>
      </c>
      <c r="H127" s="3">
        <f>SUM('распр.б.а.13'!G127)</f>
        <v>0</v>
      </c>
    </row>
    <row r="128" spans="1:8" s="9" customFormat="1" ht="36" customHeight="1">
      <c r="A128" s="10"/>
      <c r="B128" s="62" t="s">
        <v>246</v>
      </c>
      <c r="C128" s="98" t="s">
        <v>218</v>
      </c>
      <c r="D128" s="6" t="s">
        <v>223</v>
      </c>
      <c r="E128" s="6" t="s">
        <v>230</v>
      </c>
      <c r="F128" s="125"/>
      <c r="G128" s="6"/>
      <c r="H128" s="5">
        <f>SUM(H129)</f>
        <v>759.4</v>
      </c>
    </row>
    <row r="129" spans="1:8" s="9" customFormat="1" ht="37.5" customHeight="1">
      <c r="A129" s="10"/>
      <c r="B129" s="7" t="s">
        <v>272</v>
      </c>
      <c r="C129" s="99" t="s">
        <v>218</v>
      </c>
      <c r="D129" s="2" t="s">
        <v>223</v>
      </c>
      <c r="E129" s="2" t="s">
        <v>230</v>
      </c>
      <c r="F129" s="126" t="s">
        <v>95</v>
      </c>
      <c r="G129" s="2"/>
      <c r="H129" s="3">
        <f>SUM(H130)</f>
        <v>759.4</v>
      </c>
    </row>
    <row r="130" spans="1:8" s="9" customFormat="1" ht="51.75" customHeight="1">
      <c r="A130" s="10"/>
      <c r="B130" s="7" t="s">
        <v>284</v>
      </c>
      <c r="C130" s="99" t="s">
        <v>218</v>
      </c>
      <c r="D130" s="2" t="s">
        <v>223</v>
      </c>
      <c r="E130" s="2" t="s">
        <v>230</v>
      </c>
      <c r="F130" s="126" t="s">
        <v>96</v>
      </c>
      <c r="G130" s="2"/>
      <c r="H130" s="3">
        <f>SUM(H131)</f>
        <v>759.4</v>
      </c>
    </row>
    <row r="131" spans="1:8" s="9" customFormat="1" ht="36.75" customHeight="1">
      <c r="A131" s="10"/>
      <c r="B131" s="1" t="s">
        <v>280</v>
      </c>
      <c r="C131" s="99" t="s">
        <v>218</v>
      </c>
      <c r="D131" s="2" t="s">
        <v>223</v>
      </c>
      <c r="E131" s="2" t="s">
        <v>230</v>
      </c>
      <c r="F131" s="126" t="s">
        <v>101</v>
      </c>
      <c r="G131" s="2"/>
      <c r="H131" s="3">
        <f>SUM(H132)</f>
        <v>759.4</v>
      </c>
    </row>
    <row r="132" spans="1:8" s="9" customFormat="1" ht="34.5" customHeight="1">
      <c r="A132" s="10"/>
      <c r="B132" s="7" t="s">
        <v>276</v>
      </c>
      <c r="C132" s="99" t="s">
        <v>218</v>
      </c>
      <c r="D132" s="2" t="s">
        <v>223</v>
      </c>
      <c r="E132" s="2" t="s">
        <v>230</v>
      </c>
      <c r="F132" s="126" t="s">
        <v>101</v>
      </c>
      <c r="G132" s="2" t="s">
        <v>277</v>
      </c>
      <c r="H132" s="3">
        <f>SUM('распр.б.а.13'!G132)</f>
        <v>759.4</v>
      </c>
    </row>
    <row r="133" spans="1:8" s="9" customFormat="1" ht="19.5" customHeight="1">
      <c r="A133" s="10"/>
      <c r="B133" s="4" t="s">
        <v>189</v>
      </c>
      <c r="C133" s="98" t="s">
        <v>218</v>
      </c>
      <c r="D133" s="6" t="s">
        <v>231</v>
      </c>
      <c r="E133" s="6" t="s">
        <v>221</v>
      </c>
      <c r="F133" s="125"/>
      <c r="G133" s="6"/>
      <c r="H133" s="5">
        <f>SUM(H134+H167+H182)</f>
        <v>45451.399999999994</v>
      </c>
    </row>
    <row r="134" spans="1:8" s="9" customFormat="1" ht="19.5" customHeight="1">
      <c r="A134" s="10"/>
      <c r="B134" s="4" t="s">
        <v>198</v>
      </c>
      <c r="C134" s="98" t="s">
        <v>218</v>
      </c>
      <c r="D134" s="6" t="s">
        <v>231</v>
      </c>
      <c r="E134" s="6" t="s">
        <v>220</v>
      </c>
      <c r="F134" s="125"/>
      <c r="G134" s="6"/>
      <c r="H134" s="5">
        <f>SUM(H135+H154)</f>
        <v>20746.3</v>
      </c>
    </row>
    <row r="135" spans="1:9" s="9" customFormat="1" ht="78.75" customHeight="1">
      <c r="A135" s="10"/>
      <c r="B135" s="1" t="s">
        <v>132</v>
      </c>
      <c r="C135" s="99" t="s">
        <v>218</v>
      </c>
      <c r="D135" s="2" t="s">
        <v>231</v>
      </c>
      <c r="E135" s="2" t="s">
        <v>220</v>
      </c>
      <c r="F135" s="126" t="s">
        <v>17</v>
      </c>
      <c r="G135" s="2"/>
      <c r="H135" s="3">
        <f>SUM(H136+H142)</f>
        <v>9990.5</v>
      </c>
      <c r="I135" s="8"/>
    </row>
    <row r="136" spans="1:9" s="9" customFormat="1" ht="121.5" customHeight="1">
      <c r="A136" s="10"/>
      <c r="B136" s="1" t="s">
        <v>135</v>
      </c>
      <c r="C136" s="99" t="s">
        <v>218</v>
      </c>
      <c r="D136" s="2" t="s">
        <v>231</v>
      </c>
      <c r="E136" s="2" t="s">
        <v>220</v>
      </c>
      <c r="F136" s="126" t="s">
        <v>29</v>
      </c>
      <c r="G136" s="2"/>
      <c r="H136" s="3">
        <f>SUM(H137+H139)</f>
        <v>9990.5</v>
      </c>
      <c r="I136" s="8"/>
    </row>
    <row r="137" spans="1:9" s="9" customFormat="1" ht="123" customHeight="1">
      <c r="A137" s="10"/>
      <c r="B137" s="1" t="s">
        <v>179</v>
      </c>
      <c r="C137" s="99" t="s">
        <v>218</v>
      </c>
      <c r="D137" s="2" t="s">
        <v>231</v>
      </c>
      <c r="E137" s="2" t="s">
        <v>220</v>
      </c>
      <c r="F137" s="126" t="s">
        <v>180</v>
      </c>
      <c r="G137" s="2"/>
      <c r="H137" s="3">
        <f>SUM(H138)</f>
        <v>6990.5</v>
      </c>
      <c r="I137" s="8"/>
    </row>
    <row r="138" spans="1:9" s="9" customFormat="1" ht="24" customHeight="1">
      <c r="A138" s="10"/>
      <c r="B138" s="7" t="s">
        <v>301</v>
      </c>
      <c r="C138" s="99" t="s">
        <v>218</v>
      </c>
      <c r="D138" s="2" t="s">
        <v>231</v>
      </c>
      <c r="E138" s="2" t="s">
        <v>220</v>
      </c>
      <c r="F138" s="126" t="s">
        <v>180</v>
      </c>
      <c r="G138" s="2" t="s">
        <v>287</v>
      </c>
      <c r="H138" s="3">
        <f>SUM('распр.б.а.13'!G138)</f>
        <v>6990.5</v>
      </c>
      <c r="I138" s="8"/>
    </row>
    <row r="139" spans="1:9" s="9" customFormat="1" ht="50.25" customHeight="1">
      <c r="A139" s="10"/>
      <c r="B139" s="7" t="s">
        <v>127</v>
      </c>
      <c r="C139" s="99" t="s">
        <v>218</v>
      </c>
      <c r="D139" s="2" t="s">
        <v>231</v>
      </c>
      <c r="E139" s="2" t="s">
        <v>220</v>
      </c>
      <c r="F139" s="126" t="s">
        <v>164</v>
      </c>
      <c r="G139" s="2"/>
      <c r="H139" s="3">
        <f>H140</f>
        <v>3000</v>
      </c>
      <c r="I139" s="8"/>
    </row>
    <row r="140" spans="1:9" s="9" customFormat="1" ht="78.75" customHeight="1">
      <c r="A140" s="10"/>
      <c r="B140" s="7" t="s">
        <v>349</v>
      </c>
      <c r="C140" s="99" t="s">
        <v>218</v>
      </c>
      <c r="D140" s="2" t="s">
        <v>231</v>
      </c>
      <c r="E140" s="2" t="s">
        <v>220</v>
      </c>
      <c r="F140" s="126" t="s">
        <v>165</v>
      </c>
      <c r="G140" s="2"/>
      <c r="H140" s="3">
        <f>H141</f>
        <v>3000</v>
      </c>
      <c r="I140" s="8"/>
    </row>
    <row r="141" spans="1:9" s="9" customFormat="1" ht="24.75" customHeight="1">
      <c r="A141" s="10"/>
      <c r="B141" s="7" t="s">
        <v>301</v>
      </c>
      <c r="C141" s="99" t="s">
        <v>218</v>
      </c>
      <c r="D141" s="2" t="s">
        <v>231</v>
      </c>
      <c r="E141" s="2" t="s">
        <v>220</v>
      </c>
      <c r="F141" s="126" t="s">
        <v>165</v>
      </c>
      <c r="G141" s="2" t="s">
        <v>287</v>
      </c>
      <c r="H141" s="3">
        <f>SUM('распр.б.а.13'!G141)</f>
        <v>3000</v>
      </c>
      <c r="I141" s="8"/>
    </row>
    <row r="142" spans="1:9" s="9" customFormat="1" ht="143.25" customHeight="1" hidden="1">
      <c r="A142" s="10"/>
      <c r="B142" s="1" t="s">
        <v>310</v>
      </c>
      <c r="C142" s="99" t="s">
        <v>218</v>
      </c>
      <c r="D142" s="2" t="s">
        <v>231</v>
      </c>
      <c r="E142" s="2" t="s">
        <v>220</v>
      </c>
      <c r="F142" s="126" t="s">
        <v>20</v>
      </c>
      <c r="G142" s="2"/>
      <c r="H142" s="3">
        <f>SUM(H143+H145+H147+H149)</f>
        <v>0</v>
      </c>
      <c r="I142" s="8"/>
    </row>
    <row r="143" spans="1:9" s="9" customFormat="1" ht="113.25" customHeight="1" hidden="1">
      <c r="A143" s="10"/>
      <c r="B143" s="50" t="s">
        <v>374</v>
      </c>
      <c r="C143" s="99" t="s">
        <v>218</v>
      </c>
      <c r="D143" s="2" t="s">
        <v>231</v>
      </c>
      <c r="E143" s="2" t="s">
        <v>220</v>
      </c>
      <c r="F143" s="126" t="s">
        <v>21</v>
      </c>
      <c r="G143" s="2"/>
      <c r="H143" s="3">
        <f>SUM(H144)</f>
        <v>0</v>
      </c>
      <c r="I143" s="8"/>
    </row>
    <row r="144" spans="1:9" s="9" customFormat="1" ht="23.25" customHeight="1" hidden="1">
      <c r="A144" s="10"/>
      <c r="B144" s="7" t="s">
        <v>301</v>
      </c>
      <c r="C144" s="99" t="s">
        <v>218</v>
      </c>
      <c r="D144" s="2" t="s">
        <v>231</v>
      </c>
      <c r="E144" s="2" t="s">
        <v>220</v>
      </c>
      <c r="F144" s="126" t="s">
        <v>21</v>
      </c>
      <c r="G144" s="2" t="s">
        <v>287</v>
      </c>
      <c r="H144" s="3"/>
      <c r="I144" s="8"/>
    </row>
    <row r="145" spans="1:9" s="9" customFormat="1" ht="124.5" customHeight="1" hidden="1">
      <c r="A145" s="10"/>
      <c r="B145" s="76" t="s">
        <v>346</v>
      </c>
      <c r="C145" s="99" t="s">
        <v>218</v>
      </c>
      <c r="D145" s="2" t="s">
        <v>231</v>
      </c>
      <c r="E145" s="2" t="s">
        <v>220</v>
      </c>
      <c r="F145" s="126" t="s">
        <v>22</v>
      </c>
      <c r="G145" s="2"/>
      <c r="H145" s="3">
        <f>PRODUCT(H146)</f>
        <v>0</v>
      </c>
      <c r="I145" s="8"/>
    </row>
    <row r="146" spans="1:9" s="9" customFormat="1" ht="15.75" customHeight="1" hidden="1">
      <c r="A146" s="10"/>
      <c r="B146" s="7" t="s">
        <v>301</v>
      </c>
      <c r="C146" s="99" t="s">
        <v>218</v>
      </c>
      <c r="D146" s="2" t="s">
        <v>231</v>
      </c>
      <c r="E146" s="2" t="s">
        <v>220</v>
      </c>
      <c r="F146" s="126" t="s">
        <v>22</v>
      </c>
      <c r="G146" s="2" t="s">
        <v>287</v>
      </c>
      <c r="H146" s="3"/>
      <c r="I146" s="8"/>
    </row>
    <row r="147" spans="1:9" s="9" customFormat="1" ht="125.25" customHeight="1" hidden="1">
      <c r="A147" s="10"/>
      <c r="B147" s="76" t="s">
        <v>345</v>
      </c>
      <c r="C147" s="99" t="s">
        <v>218</v>
      </c>
      <c r="D147" s="2" t="s">
        <v>231</v>
      </c>
      <c r="E147" s="2" t="s">
        <v>220</v>
      </c>
      <c r="F147" s="126" t="s">
        <v>23</v>
      </c>
      <c r="G147" s="2"/>
      <c r="H147" s="3">
        <f>PRODUCT(H148)</f>
        <v>0</v>
      </c>
      <c r="I147" s="8"/>
    </row>
    <row r="148" spans="1:9" s="9" customFormat="1" ht="22.5" customHeight="1" hidden="1">
      <c r="A148" s="10"/>
      <c r="B148" s="7" t="s">
        <v>301</v>
      </c>
      <c r="C148" s="99" t="s">
        <v>218</v>
      </c>
      <c r="D148" s="2" t="s">
        <v>231</v>
      </c>
      <c r="E148" s="2" t="s">
        <v>220</v>
      </c>
      <c r="F148" s="126" t="s">
        <v>23</v>
      </c>
      <c r="G148" s="2" t="s">
        <v>287</v>
      </c>
      <c r="H148" s="3"/>
      <c r="I148" s="8"/>
    </row>
    <row r="149" spans="1:9" s="9" customFormat="1" ht="55.5" customHeight="1" hidden="1">
      <c r="A149" s="10"/>
      <c r="B149" s="7" t="s">
        <v>241</v>
      </c>
      <c r="C149" s="99" t="s">
        <v>218</v>
      </c>
      <c r="D149" s="2" t="s">
        <v>231</v>
      </c>
      <c r="E149" s="2" t="s">
        <v>220</v>
      </c>
      <c r="F149" s="126" t="s">
        <v>33</v>
      </c>
      <c r="G149" s="2"/>
      <c r="H149" s="3">
        <f>SUM(H150+H152)</f>
        <v>0</v>
      </c>
      <c r="I149" s="8"/>
    </row>
    <row r="150" spans="1:9" s="9" customFormat="1" ht="122.25" customHeight="1" hidden="1">
      <c r="A150" s="10"/>
      <c r="B150" s="55" t="s">
        <v>347</v>
      </c>
      <c r="C150" s="99" t="s">
        <v>218</v>
      </c>
      <c r="D150" s="2" t="s">
        <v>231</v>
      </c>
      <c r="E150" s="2" t="s">
        <v>220</v>
      </c>
      <c r="F150" s="126" t="s">
        <v>23</v>
      </c>
      <c r="G150" s="2"/>
      <c r="H150" s="3">
        <f>SUM(H151)</f>
        <v>0</v>
      </c>
      <c r="I150" s="8"/>
    </row>
    <row r="151" spans="1:9" s="9" customFormat="1" ht="19.5" customHeight="1" hidden="1">
      <c r="A151" s="10"/>
      <c r="B151" s="7" t="s">
        <v>301</v>
      </c>
      <c r="C151" s="99" t="s">
        <v>218</v>
      </c>
      <c r="D151" s="2" t="s">
        <v>231</v>
      </c>
      <c r="E151" s="2" t="s">
        <v>220</v>
      </c>
      <c r="F151" s="126" t="s">
        <v>23</v>
      </c>
      <c r="G151" s="2" t="s">
        <v>287</v>
      </c>
      <c r="H151" s="3">
        <f>SUM('распр.б.а.13'!G151)</f>
        <v>0</v>
      </c>
      <c r="I151" s="8"/>
    </row>
    <row r="152" spans="1:9" s="9" customFormat="1" ht="138" customHeight="1" hidden="1">
      <c r="A152" s="10"/>
      <c r="B152" s="55" t="s">
        <v>379</v>
      </c>
      <c r="C152" s="99" t="s">
        <v>218</v>
      </c>
      <c r="D152" s="2" t="s">
        <v>231</v>
      </c>
      <c r="E152" s="2" t="s">
        <v>220</v>
      </c>
      <c r="F152" s="126" t="s">
        <v>24</v>
      </c>
      <c r="G152" s="2"/>
      <c r="H152" s="3">
        <f>SUM(H153)</f>
        <v>0</v>
      </c>
      <c r="I152" s="8"/>
    </row>
    <row r="153" spans="1:9" s="9" customFormat="1" ht="19.5" customHeight="1" hidden="1">
      <c r="A153" s="10"/>
      <c r="B153" s="7" t="s">
        <v>301</v>
      </c>
      <c r="C153" s="99" t="s">
        <v>218</v>
      </c>
      <c r="D153" s="2" t="s">
        <v>231</v>
      </c>
      <c r="E153" s="2" t="s">
        <v>220</v>
      </c>
      <c r="F153" s="126" t="s">
        <v>24</v>
      </c>
      <c r="G153" s="2" t="s">
        <v>287</v>
      </c>
      <c r="H153" s="3">
        <f>SUM('распр.б.а.13'!G153)</f>
        <v>0</v>
      </c>
      <c r="I153" s="8"/>
    </row>
    <row r="154" spans="1:9" s="9" customFormat="1" ht="68.25" customHeight="1">
      <c r="A154" s="10"/>
      <c r="B154" s="1" t="s">
        <v>302</v>
      </c>
      <c r="C154" s="99" t="s">
        <v>218</v>
      </c>
      <c r="D154" s="2" t="s">
        <v>231</v>
      </c>
      <c r="E154" s="2" t="s">
        <v>220</v>
      </c>
      <c r="F154" s="126" t="s">
        <v>53</v>
      </c>
      <c r="G154" s="2"/>
      <c r="H154" s="3">
        <f>SUM(H155+H160)</f>
        <v>10755.8</v>
      </c>
      <c r="I154" s="8"/>
    </row>
    <row r="155" spans="1:9" s="9" customFormat="1" ht="112.5" customHeight="1">
      <c r="A155" s="10"/>
      <c r="B155" s="1" t="s">
        <v>323</v>
      </c>
      <c r="C155" s="99" t="s">
        <v>218</v>
      </c>
      <c r="D155" s="2" t="s">
        <v>231</v>
      </c>
      <c r="E155" s="2" t="s">
        <v>220</v>
      </c>
      <c r="F155" s="126" t="s">
        <v>54</v>
      </c>
      <c r="G155" s="2"/>
      <c r="H155" s="3">
        <f>SUM(H156+H158)</f>
        <v>1600</v>
      </c>
      <c r="I155" s="8"/>
    </row>
    <row r="156" spans="1:9" s="9" customFormat="1" ht="141.75" customHeight="1">
      <c r="A156" s="10"/>
      <c r="B156" s="7" t="s">
        <v>324</v>
      </c>
      <c r="C156" s="99" t="s">
        <v>218</v>
      </c>
      <c r="D156" s="2" t="s">
        <v>231</v>
      </c>
      <c r="E156" s="2" t="s">
        <v>220</v>
      </c>
      <c r="F156" s="126" t="s">
        <v>55</v>
      </c>
      <c r="G156" s="2"/>
      <c r="H156" s="3">
        <f>SUM(H157)</f>
        <v>800</v>
      </c>
      <c r="I156" s="8"/>
    </row>
    <row r="157" spans="1:9" s="9" customFormat="1" ht="33.75" customHeight="1">
      <c r="A157" s="10"/>
      <c r="B157" s="7" t="s">
        <v>276</v>
      </c>
      <c r="C157" s="99" t="s">
        <v>218</v>
      </c>
      <c r="D157" s="2" t="s">
        <v>231</v>
      </c>
      <c r="E157" s="2" t="s">
        <v>220</v>
      </c>
      <c r="F157" s="126" t="s">
        <v>55</v>
      </c>
      <c r="G157" s="2" t="s">
        <v>277</v>
      </c>
      <c r="H157" s="3">
        <f>SUM('распр.б.а.13'!G157)</f>
        <v>800</v>
      </c>
      <c r="I157" s="8"/>
    </row>
    <row r="158" spans="1:9" s="9" customFormat="1" ht="139.5" customHeight="1">
      <c r="A158" s="10"/>
      <c r="B158" s="7" t="s">
        <v>122</v>
      </c>
      <c r="C158" s="99" t="s">
        <v>218</v>
      </c>
      <c r="D158" s="2" t="s">
        <v>231</v>
      </c>
      <c r="E158" s="2" t="s">
        <v>220</v>
      </c>
      <c r="F158" s="126" t="s">
        <v>123</v>
      </c>
      <c r="G158" s="2"/>
      <c r="H158" s="3">
        <f>SUM(H159)</f>
        <v>800</v>
      </c>
      <c r="I158" s="8"/>
    </row>
    <row r="159" spans="1:9" s="9" customFormat="1" ht="38.25" customHeight="1">
      <c r="A159" s="10"/>
      <c r="B159" s="7" t="s">
        <v>276</v>
      </c>
      <c r="C159" s="99" t="s">
        <v>218</v>
      </c>
      <c r="D159" s="2" t="s">
        <v>231</v>
      </c>
      <c r="E159" s="2" t="s">
        <v>220</v>
      </c>
      <c r="F159" s="126" t="s">
        <v>123</v>
      </c>
      <c r="G159" s="2" t="s">
        <v>277</v>
      </c>
      <c r="H159" s="3">
        <f>SUM('распр.б.а.13'!G159)</f>
        <v>800</v>
      </c>
      <c r="I159" s="8"/>
    </row>
    <row r="160" spans="1:9" s="9" customFormat="1" ht="101.25" customHeight="1">
      <c r="A160" s="10"/>
      <c r="B160" s="1" t="s">
        <v>325</v>
      </c>
      <c r="C160" s="99" t="s">
        <v>218</v>
      </c>
      <c r="D160" s="2" t="s">
        <v>231</v>
      </c>
      <c r="E160" s="2" t="s">
        <v>220</v>
      </c>
      <c r="F160" s="126" t="s">
        <v>57</v>
      </c>
      <c r="G160" s="2"/>
      <c r="H160" s="3">
        <f>SUM(H161+H163+H165)</f>
        <v>9155.8</v>
      </c>
      <c r="I160" s="8"/>
    </row>
    <row r="161" spans="1:9" s="9" customFormat="1" ht="99" customHeight="1">
      <c r="A161" s="10"/>
      <c r="B161" s="1" t="s">
        <v>354</v>
      </c>
      <c r="C161" s="99" t="s">
        <v>218</v>
      </c>
      <c r="D161" s="2" t="s">
        <v>231</v>
      </c>
      <c r="E161" s="2" t="s">
        <v>220</v>
      </c>
      <c r="F161" s="126" t="s">
        <v>58</v>
      </c>
      <c r="G161" s="2"/>
      <c r="H161" s="3">
        <f>SUM(H162)</f>
        <v>974</v>
      </c>
      <c r="I161" s="8"/>
    </row>
    <row r="162" spans="1:9" s="9" customFormat="1" ht="36.75" customHeight="1">
      <c r="A162" s="10"/>
      <c r="B162" s="7" t="s">
        <v>276</v>
      </c>
      <c r="C162" s="99" t="s">
        <v>218</v>
      </c>
      <c r="D162" s="2" t="s">
        <v>231</v>
      </c>
      <c r="E162" s="2" t="s">
        <v>220</v>
      </c>
      <c r="F162" s="126" t="s">
        <v>58</v>
      </c>
      <c r="G162" s="2" t="s">
        <v>277</v>
      </c>
      <c r="H162" s="3">
        <f>SUM('распр.б.а.13'!G162)</f>
        <v>974</v>
      </c>
      <c r="I162" s="8"/>
    </row>
    <row r="163" spans="1:9" s="9" customFormat="1" ht="69" customHeight="1">
      <c r="A163" s="10"/>
      <c r="B163" s="7" t="s">
        <v>355</v>
      </c>
      <c r="C163" s="99" t="s">
        <v>218</v>
      </c>
      <c r="D163" s="2" t="s">
        <v>231</v>
      </c>
      <c r="E163" s="2" t="s">
        <v>220</v>
      </c>
      <c r="F163" s="126" t="s">
        <v>59</v>
      </c>
      <c r="G163" s="2"/>
      <c r="H163" s="3">
        <f>SUM(H164)</f>
        <v>1150</v>
      </c>
      <c r="I163" s="8"/>
    </row>
    <row r="164" spans="1:9" s="9" customFormat="1" ht="38.25" customHeight="1">
      <c r="A164" s="10"/>
      <c r="B164" s="7" t="s">
        <v>276</v>
      </c>
      <c r="C164" s="99" t="s">
        <v>218</v>
      </c>
      <c r="D164" s="2" t="s">
        <v>231</v>
      </c>
      <c r="E164" s="2" t="s">
        <v>220</v>
      </c>
      <c r="F164" s="126" t="s">
        <v>59</v>
      </c>
      <c r="G164" s="2" t="s">
        <v>277</v>
      </c>
      <c r="H164" s="3">
        <f>SUM('распр.б.а.13'!G164)</f>
        <v>1150</v>
      </c>
      <c r="I164" s="8"/>
    </row>
    <row r="165" spans="1:9" s="9" customFormat="1" ht="81" customHeight="1">
      <c r="A165" s="10"/>
      <c r="B165" s="7" t="s">
        <v>356</v>
      </c>
      <c r="C165" s="99" t="s">
        <v>218</v>
      </c>
      <c r="D165" s="2" t="s">
        <v>231</v>
      </c>
      <c r="E165" s="2" t="s">
        <v>220</v>
      </c>
      <c r="F165" s="126" t="s">
        <v>60</v>
      </c>
      <c r="G165" s="2"/>
      <c r="H165" s="3">
        <f>SUM(H166)</f>
        <v>7031.8</v>
      </c>
      <c r="I165" s="8"/>
    </row>
    <row r="166" spans="1:9" s="9" customFormat="1" ht="49.5" customHeight="1">
      <c r="A166" s="10"/>
      <c r="B166" s="7" t="s">
        <v>265</v>
      </c>
      <c r="C166" s="99" t="s">
        <v>218</v>
      </c>
      <c r="D166" s="2" t="s">
        <v>231</v>
      </c>
      <c r="E166" s="2" t="s">
        <v>220</v>
      </c>
      <c r="F166" s="126" t="s">
        <v>60</v>
      </c>
      <c r="G166" s="2" t="s">
        <v>245</v>
      </c>
      <c r="H166" s="3">
        <f>SUM('распр.б.а.13'!G166)</f>
        <v>7031.8</v>
      </c>
      <c r="I166" s="8"/>
    </row>
    <row r="167" spans="1:8" s="9" customFormat="1" ht="19.5" customHeight="1">
      <c r="A167" s="10"/>
      <c r="B167" s="62" t="s">
        <v>199</v>
      </c>
      <c r="C167" s="98" t="s">
        <v>218</v>
      </c>
      <c r="D167" s="6" t="s">
        <v>231</v>
      </c>
      <c r="E167" s="6" t="s">
        <v>225</v>
      </c>
      <c r="F167" s="125"/>
      <c r="G167" s="6"/>
      <c r="H167" s="5">
        <f>SUM(H168+H177)</f>
        <v>3790</v>
      </c>
    </row>
    <row r="168" spans="1:8" s="9" customFormat="1" ht="69.75" customHeight="1">
      <c r="A168" s="10"/>
      <c r="B168" s="1" t="s">
        <v>286</v>
      </c>
      <c r="C168" s="99" t="s">
        <v>218</v>
      </c>
      <c r="D168" s="2" t="s">
        <v>231</v>
      </c>
      <c r="E168" s="2" t="s">
        <v>225</v>
      </c>
      <c r="F168" s="126" t="s">
        <v>88</v>
      </c>
      <c r="G168" s="2"/>
      <c r="H168" s="3">
        <f>SUM(H169)</f>
        <v>3690</v>
      </c>
    </row>
    <row r="169" spans="1:8" s="9" customFormat="1" ht="99" customHeight="1">
      <c r="A169" s="10"/>
      <c r="B169" s="49" t="s">
        <v>343</v>
      </c>
      <c r="C169" s="99" t="s">
        <v>218</v>
      </c>
      <c r="D169" s="2" t="s">
        <v>231</v>
      </c>
      <c r="E169" s="2" t="s">
        <v>225</v>
      </c>
      <c r="F169" s="126" t="s">
        <v>89</v>
      </c>
      <c r="G169" s="2"/>
      <c r="H169" s="3">
        <f>SUM(H170+H172+H174)</f>
        <v>3690</v>
      </c>
    </row>
    <row r="170" spans="1:8" s="9" customFormat="1" ht="110.25" customHeight="1">
      <c r="A170" s="10"/>
      <c r="B170" s="63" t="s">
        <v>367</v>
      </c>
      <c r="C170" s="99" t="s">
        <v>218</v>
      </c>
      <c r="D170" s="2" t="s">
        <v>231</v>
      </c>
      <c r="E170" s="2" t="s">
        <v>225</v>
      </c>
      <c r="F170" s="126" t="s">
        <v>90</v>
      </c>
      <c r="G170" s="2"/>
      <c r="H170" s="3">
        <f>SUM(H171)</f>
        <v>3490</v>
      </c>
    </row>
    <row r="171" spans="1:8" s="9" customFormat="1" ht="21.75" customHeight="1">
      <c r="A171" s="10"/>
      <c r="B171" s="7" t="s">
        <v>205</v>
      </c>
      <c r="C171" s="99" t="s">
        <v>218</v>
      </c>
      <c r="D171" s="2" t="s">
        <v>231</v>
      </c>
      <c r="E171" s="2" t="s">
        <v>225</v>
      </c>
      <c r="F171" s="126" t="s">
        <v>90</v>
      </c>
      <c r="G171" s="2" t="s">
        <v>287</v>
      </c>
      <c r="H171" s="3">
        <f>SUM('распр.б.а.13'!G171)</f>
        <v>3490</v>
      </c>
    </row>
    <row r="172" spans="1:8" s="9" customFormat="1" ht="81.75" customHeight="1">
      <c r="A172" s="10"/>
      <c r="B172" s="1" t="s">
        <v>336</v>
      </c>
      <c r="C172" s="99" t="s">
        <v>218</v>
      </c>
      <c r="D172" s="2" t="s">
        <v>231</v>
      </c>
      <c r="E172" s="2" t="s">
        <v>225</v>
      </c>
      <c r="F172" s="126" t="s">
        <v>91</v>
      </c>
      <c r="G172" s="2"/>
      <c r="H172" s="3">
        <f>SUM(H173)</f>
        <v>200</v>
      </c>
    </row>
    <row r="173" spans="1:8" s="9" customFormat="1" ht="40.5" customHeight="1">
      <c r="A173" s="10"/>
      <c r="B173" s="7" t="s">
        <v>276</v>
      </c>
      <c r="C173" s="99" t="s">
        <v>218</v>
      </c>
      <c r="D173" s="2" t="s">
        <v>231</v>
      </c>
      <c r="E173" s="2" t="s">
        <v>225</v>
      </c>
      <c r="F173" s="126" t="s">
        <v>91</v>
      </c>
      <c r="G173" s="2" t="s">
        <v>277</v>
      </c>
      <c r="H173" s="3">
        <f>SUM('распр.б.а.13'!G173)</f>
        <v>200</v>
      </c>
    </row>
    <row r="174" spans="1:8" s="9" customFormat="1" ht="33.75" customHeight="1" hidden="1">
      <c r="A174" s="10"/>
      <c r="B174" s="7" t="s">
        <v>243</v>
      </c>
      <c r="C174" s="99" t="s">
        <v>218</v>
      </c>
      <c r="D174" s="2" t="s">
        <v>231</v>
      </c>
      <c r="E174" s="2" t="s">
        <v>225</v>
      </c>
      <c r="F174" s="126" t="s">
        <v>111</v>
      </c>
      <c r="G174" s="2"/>
      <c r="H174" s="3">
        <f>SUM(H175)</f>
        <v>0</v>
      </c>
    </row>
    <row r="175" spans="1:8" s="9" customFormat="1" ht="31.5" customHeight="1" hidden="1">
      <c r="A175" s="10"/>
      <c r="B175" s="7" t="s">
        <v>244</v>
      </c>
      <c r="C175" s="99" t="s">
        <v>218</v>
      </c>
      <c r="D175" s="2" t="s">
        <v>231</v>
      </c>
      <c r="E175" s="2" t="s">
        <v>225</v>
      </c>
      <c r="F175" s="126" t="s">
        <v>112</v>
      </c>
      <c r="G175" s="2"/>
      <c r="H175" s="3">
        <f>SUM(H176)</f>
        <v>0</v>
      </c>
    </row>
    <row r="176" spans="1:8" s="9" customFormat="1" ht="43.5" customHeight="1" hidden="1">
      <c r="A176" s="10"/>
      <c r="B176" s="7" t="s">
        <v>276</v>
      </c>
      <c r="C176" s="99" t="s">
        <v>218</v>
      </c>
      <c r="D176" s="2" t="s">
        <v>231</v>
      </c>
      <c r="E176" s="2" t="s">
        <v>225</v>
      </c>
      <c r="F176" s="126" t="s">
        <v>112</v>
      </c>
      <c r="G176" s="2" t="s">
        <v>277</v>
      </c>
      <c r="H176" s="3"/>
    </row>
    <row r="177" spans="1:8" s="9" customFormat="1" ht="41.25" customHeight="1">
      <c r="A177" s="10"/>
      <c r="B177" s="7" t="s">
        <v>272</v>
      </c>
      <c r="C177" s="99" t="s">
        <v>218</v>
      </c>
      <c r="D177" s="2" t="s">
        <v>231</v>
      </c>
      <c r="E177" s="2" t="s">
        <v>225</v>
      </c>
      <c r="F177" s="126" t="s">
        <v>95</v>
      </c>
      <c r="G177" s="86"/>
      <c r="H177" s="3">
        <f>SUM(H178)</f>
        <v>100</v>
      </c>
    </row>
    <row r="178" spans="1:8" s="9" customFormat="1" ht="45.75" customHeight="1">
      <c r="A178" s="10"/>
      <c r="B178" s="7" t="s">
        <v>284</v>
      </c>
      <c r="C178" s="99" t="s">
        <v>218</v>
      </c>
      <c r="D178" s="2" t="s">
        <v>231</v>
      </c>
      <c r="E178" s="2" t="s">
        <v>225</v>
      </c>
      <c r="F178" s="126" t="s">
        <v>96</v>
      </c>
      <c r="G178" s="2"/>
      <c r="H178" s="3">
        <f>SUM(H179)</f>
        <v>100</v>
      </c>
    </row>
    <row r="179" spans="1:8" s="9" customFormat="1" ht="30" customHeight="1">
      <c r="A179" s="10"/>
      <c r="B179" s="1" t="s">
        <v>280</v>
      </c>
      <c r="C179" s="99" t="s">
        <v>218</v>
      </c>
      <c r="D179" s="2" t="s">
        <v>231</v>
      </c>
      <c r="E179" s="2" t="s">
        <v>225</v>
      </c>
      <c r="F179" s="126" t="s">
        <v>101</v>
      </c>
      <c r="G179" s="2"/>
      <c r="H179" s="3">
        <f>SUM(H180+H181)</f>
        <v>100</v>
      </c>
    </row>
    <row r="180" spans="1:8" s="9" customFormat="1" ht="30" customHeight="1">
      <c r="A180" s="10"/>
      <c r="B180" s="7" t="s">
        <v>276</v>
      </c>
      <c r="C180" s="99" t="s">
        <v>218</v>
      </c>
      <c r="D180" s="2" t="s">
        <v>231</v>
      </c>
      <c r="E180" s="2" t="s">
        <v>225</v>
      </c>
      <c r="F180" s="126" t="s">
        <v>101</v>
      </c>
      <c r="G180" s="2" t="s">
        <v>277</v>
      </c>
      <c r="H180" s="3">
        <f>SUM('распр.б.а.13'!G180)</f>
        <v>100</v>
      </c>
    </row>
    <row r="181" spans="1:8" s="9" customFormat="1" ht="48.75" customHeight="1" hidden="1">
      <c r="A181" s="10"/>
      <c r="B181" s="7" t="s">
        <v>265</v>
      </c>
      <c r="C181" s="99" t="s">
        <v>218</v>
      </c>
      <c r="D181" s="2" t="s">
        <v>231</v>
      </c>
      <c r="E181" s="2" t="s">
        <v>225</v>
      </c>
      <c r="F181" s="126" t="s">
        <v>101</v>
      </c>
      <c r="G181" s="2" t="s">
        <v>245</v>
      </c>
      <c r="H181" s="3">
        <f>SUM('распр.б.а.13'!G181)</f>
        <v>0</v>
      </c>
    </row>
    <row r="182" spans="1:8" s="9" customFormat="1" ht="19.5" customHeight="1">
      <c r="A182" s="10"/>
      <c r="B182" s="62" t="s">
        <v>258</v>
      </c>
      <c r="C182" s="98" t="s">
        <v>218</v>
      </c>
      <c r="D182" s="6" t="s">
        <v>231</v>
      </c>
      <c r="E182" s="6" t="s">
        <v>222</v>
      </c>
      <c r="F182" s="126"/>
      <c r="G182" s="2"/>
      <c r="H182" s="5">
        <f>SUM(H183+H196+H228)</f>
        <v>20915.1</v>
      </c>
    </row>
    <row r="183" spans="1:8" ht="70.5" customHeight="1">
      <c r="A183" s="8"/>
      <c r="B183" s="1" t="s">
        <v>285</v>
      </c>
      <c r="C183" s="99" t="s">
        <v>218</v>
      </c>
      <c r="D183" s="2" t="s">
        <v>231</v>
      </c>
      <c r="E183" s="2" t="s">
        <v>222</v>
      </c>
      <c r="F183" s="126" t="s">
        <v>46</v>
      </c>
      <c r="G183" s="2"/>
      <c r="H183" s="3">
        <f>SUM(H184+H190)</f>
        <v>461.6</v>
      </c>
    </row>
    <row r="184" spans="1:8" ht="35.25" customHeight="1">
      <c r="A184" s="8"/>
      <c r="B184" s="7" t="s">
        <v>375</v>
      </c>
      <c r="C184" s="99" t="s">
        <v>218</v>
      </c>
      <c r="D184" s="2" t="s">
        <v>231</v>
      </c>
      <c r="E184" s="2" t="s">
        <v>222</v>
      </c>
      <c r="F184" s="126" t="s">
        <v>49</v>
      </c>
      <c r="G184" s="2"/>
      <c r="H184" s="3">
        <f>SUM(H185+H187)</f>
        <v>75.10000000000001</v>
      </c>
    </row>
    <row r="185" spans="1:8" ht="126.75" customHeight="1">
      <c r="A185" s="8"/>
      <c r="B185" s="55" t="s">
        <v>380</v>
      </c>
      <c r="C185" s="99" t="s">
        <v>218</v>
      </c>
      <c r="D185" s="2" t="s">
        <v>231</v>
      </c>
      <c r="E185" s="2" t="s">
        <v>222</v>
      </c>
      <c r="F185" s="126" t="s">
        <v>50</v>
      </c>
      <c r="G185" s="2"/>
      <c r="H185" s="3">
        <f>SUM(H186)</f>
        <v>68.2</v>
      </c>
    </row>
    <row r="186" spans="1:8" ht="35.25" customHeight="1">
      <c r="A186" s="8"/>
      <c r="B186" s="7" t="s">
        <v>276</v>
      </c>
      <c r="C186" s="99" t="s">
        <v>218</v>
      </c>
      <c r="D186" s="2" t="s">
        <v>231</v>
      </c>
      <c r="E186" s="2" t="s">
        <v>222</v>
      </c>
      <c r="F186" s="126" t="s">
        <v>50</v>
      </c>
      <c r="G186" s="2" t="s">
        <v>277</v>
      </c>
      <c r="H186" s="3">
        <f>SUM('распр.б.а.13'!G186)</f>
        <v>68.2</v>
      </c>
    </row>
    <row r="187" spans="1:8" ht="44.25" customHeight="1">
      <c r="A187" s="8"/>
      <c r="B187" s="7" t="s">
        <v>127</v>
      </c>
      <c r="C187" s="99" t="s">
        <v>218</v>
      </c>
      <c r="D187" s="2" t="s">
        <v>231</v>
      </c>
      <c r="E187" s="2" t="s">
        <v>222</v>
      </c>
      <c r="F187" s="126" t="s">
        <v>168</v>
      </c>
      <c r="G187" s="2"/>
      <c r="H187" s="3">
        <f>SUM(H188)</f>
        <v>6.9</v>
      </c>
    </row>
    <row r="188" spans="1:8" ht="150.75" customHeight="1">
      <c r="A188" s="8"/>
      <c r="B188" s="55" t="s">
        <v>140</v>
      </c>
      <c r="C188" s="99" t="s">
        <v>218</v>
      </c>
      <c r="D188" s="2" t="s">
        <v>231</v>
      </c>
      <c r="E188" s="2" t="s">
        <v>222</v>
      </c>
      <c r="F188" s="126" t="s">
        <v>169</v>
      </c>
      <c r="G188" s="2"/>
      <c r="H188" s="3">
        <f>SUM(H189)</f>
        <v>6.9</v>
      </c>
    </row>
    <row r="189" spans="1:8" ht="35.25" customHeight="1">
      <c r="A189" s="8"/>
      <c r="B189" s="7" t="s">
        <v>276</v>
      </c>
      <c r="C189" s="99" t="s">
        <v>218</v>
      </c>
      <c r="D189" s="2" t="s">
        <v>231</v>
      </c>
      <c r="E189" s="2" t="s">
        <v>222</v>
      </c>
      <c r="F189" s="126" t="s">
        <v>169</v>
      </c>
      <c r="G189" s="2" t="s">
        <v>277</v>
      </c>
      <c r="H189" s="3">
        <f>SUM('распр.б.а.13'!G189)</f>
        <v>6.9</v>
      </c>
    </row>
    <row r="190" spans="1:8" ht="35.25" customHeight="1">
      <c r="A190" s="8"/>
      <c r="B190" s="7" t="s">
        <v>377</v>
      </c>
      <c r="C190" s="99" t="s">
        <v>218</v>
      </c>
      <c r="D190" s="2" t="s">
        <v>231</v>
      </c>
      <c r="E190" s="2" t="s">
        <v>222</v>
      </c>
      <c r="F190" s="126" t="s">
        <v>51</v>
      </c>
      <c r="G190" s="2"/>
      <c r="H190" s="3">
        <f>SUM(H191+H193)</f>
        <v>386.5</v>
      </c>
    </row>
    <row r="191" spans="1:8" ht="139.5" customHeight="1">
      <c r="A191" s="8"/>
      <c r="B191" s="55" t="s">
        <v>0</v>
      </c>
      <c r="C191" s="99" t="s">
        <v>218</v>
      </c>
      <c r="D191" s="2" t="s">
        <v>231</v>
      </c>
      <c r="E191" s="2" t="s">
        <v>222</v>
      </c>
      <c r="F191" s="126" t="s">
        <v>52</v>
      </c>
      <c r="G191" s="2"/>
      <c r="H191" s="3">
        <f>SUM(H192)</f>
        <v>351.3</v>
      </c>
    </row>
    <row r="192" spans="1:8" ht="35.25" customHeight="1">
      <c r="A192" s="8"/>
      <c r="B192" s="7" t="s">
        <v>276</v>
      </c>
      <c r="C192" s="99" t="s">
        <v>218</v>
      </c>
      <c r="D192" s="2" t="s">
        <v>231</v>
      </c>
      <c r="E192" s="2" t="s">
        <v>222</v>
      </c>
      <c r="F192" s="126" t="s">
        <v>52</v>
      </c>
      <c r="G192" s="2" t="s">
        <v>277</v>
      </c>
      <c r="H192" s="3">
        <f>SUM('распр.б.а.13'!G192)</f>
        <v>351.3</v>
      </c>
    </row>
    <row r="193" spans="1:8" ht="44.25" customHeight="1">
      <c r="A193" s="8"/>
      <c r="B193" s="7" t="s">
        <v>127</v>
      </c>
      <c r="C193" s="99" t="s">
        <v>218</v>
      </c>
      <c r="D193" s="2" t="s">
        <v>231</v>
      </c>
      <c r="E193" s="2" t="s">
        <v>222</v>
      </c>
      <c r="F193" s="126" t="s">
        <v>170</v>
      </c>
      <c r="G193" s="2"/>
      <c r="H193" s="3">
        <f>SUM(H194)</f>
        <v>35.2</v>
      </c>
    </row>
    <row r="194" spans="1:8" ht="161.25" customHeight="1">
      <c r="A194" s="8"/>
      <c r="B194" s="55" t="s">
        <v>141</v>
      </c>
      <c r="C194" s="99" t="s">
        <v>218</v>
      </c>
      <c r="D194" s="2" t="s">
        <v>231</v>
      </c>
      <c r="E194" s="2" t="s">
        <v>222</v>
      </c>
      <c r="F194" s="126" t="s">
        <v>171</v>
      </c>
      <c r="G194" s="2"/>
      <c r="H194" s="3">
        <f>SUM(H195)</f>
        <v>35.2</v>
      </c>
    </row>
    <row r="195" spans="1:8" ht="35.25" customHeight="1">
      <c r="A195" s="8"/>
      <c r="B195" s="7" t="s">
        <v>276</v>
      </c>
      <c r="C195" s="99" t="s">
        <v>218</v>
      </c>
      <c r="D195" s="2" t="s">
        <v>231</v>
      </c>
      <c r="E195" s="2" t="s">
        <v>222</v>
      </c>
      <c r="F195" s="126" t="s">
        <v>171</v>
      </c>
      <c r="G195" s="2" t="s">
        <v>277</v>
      </c>
      <c r="H195" s="3">
        <f>SUM('распр.б.а.13'!G195)</f>
        <v>35.2</v>
      </c>
    </row>
    <row r="196" spans="1:8" ht="37.5" customHeight="1">
      <c r="A196" s="8"/>
      <c r="B196" s="64" t="s">
        <v>288</v>
      </c>
      <c r="C196" s="99" t="s">
        <v>218</v>
      </c>
      <c r="D196" s="2" t="s">
        <v>231</v>
      </c>
      <c r="E196" s="2" t="s">
        <v>222</v>
      </c>
      <c r="F196" s="126" t="s">
        <v>69</v>
      </c>
      <c r="G196" s="2"/>
      <c r="H196" s="3">
        <f>SUM(H197+H200+H203+H206+H212+H216+H219+H222+H225)</f>
        <v>20415</v>
      </c>
    </row>
    <row r="197" spans="1:8" s="9" customFormat="1" ht="66.75" customHeight="1">
      <c r="A197" s="10"/>
      <c r="B197" s="1" t="s">
        <v>328</v>
      </c>
      <c r="C197" s="99" t="s">
        <v>218</v>
      </c>
      <c r="D197" s="2" t="s">
        <v>231</v>
      </c>
      <c r="E197" s="2" t="s">
        <v>222</v>
      </c>
      <c r="F197" s="126" t="s">
        <v>70</v>
      </c>
      <c r="G197" s="2"/>
      <c r="H197" s="3">
        <f>SUM(H198)</f>
        <v>1600</v>
      </c>
    </row>
    <row r="198" spans="1:8" s="9" customFormat="1" ht="64.5" customHeight="1">
      <c r="A198" s="10"/>
      <c r="B198" s="1" t="s">
        <v>365</v>
      </c>
      <c r="C198" s="99" t="s">
        <v>218</v>
      </c>
      <c r="D198" s="2" t="s">
        <v>231</v>
      </c>
      <c r="E198" s="2" t="s">
        <v>222</v>
      </c>
      <c r="F198" s="126" t="s">
        <v>71</v>
      </c>
      <c r="G198" s="2"/>
      <c r="H198" s="3">
        <f>SUM(H199)</f>
        <v>1600</v>
      </c>
    </row>
    <row r="199" spans="1:8" s="9" customFormat="1" ht="36" customHeight="1">
      <c r="A199" s="10"/>
      <c r="B199" s="7" t="s">
        <v>276</v>
      </c>
      <c r="C199" s="99" t="s">
        <v>218</v>
      </c>
      <c r="D199" s="2" t="s">
        <v>231</v>
      </c>
      <c r="E199" s="2" t="s">
        <v>222</v>
      </c>
      <c r="F199" s="126" t="s">
        <v>71</v>
      </c>
      <c r="G199" s="2" t="s">
        <v>277</v>
      </c>
      <c r="H199" s="3">
        <f>SUM('распр.б.а.13'!G199)</f>
        <v>1600</v>
      </c>
    </row>
    <row r="200" spans="1:8" s="9" customFormat="1" ht="63.75" customHeight="1">
      <c r="A200" s="10"/>
      <c r="B200" s="1" t="s">
        <v>327</v>
      </c>
      <c r="C200" s="99" t="s">
        <v>218</v>
      </c>
      <c r="D200" s="2" t="s">
        <v>231</v>
      </c>
      <c r="E200" s="2" t="s">
        <v>222</v>
      </c>
      <c r="F200" s="126" t="s">
        <v>72</v>
      </c>
      <c r="G200" s="2"/>
      <c r="H200" s="3">
        <f>SUM(H201)</f>
        <v>8300</v>
      </c>
    </row>
    <row r="201" spans="1:8" s="9" customFormat="1" ht="42.75" customHeight="1">
      <c r="A201" s="10"/>
      <c r="B201" s="7" t="s">
        <v>364</v>
      </c>
      <c r="C201" s="99" t="s">
        <v>218</v>
      </c>
      <c r="D201" s="2" t="s">
        <v>231</v>
      </c>
      <c r="E201" s="2" t="s">
        <v>222</v>
      </c>
      <c r="F201" s="126" t="s">
        <v>73</v>
      </c>
      <c r="G201" s="2"/>
      <c r="H201" s="3">
        <f>SUM(H202)</f>
        <v>8300</v>
      </c>
    </row>
    <row r="202" spans="1:8" s="9" customFormat="1" ht="39" customHeight="1">
      <c r="A202" s="10"/>
      <c r="B202" s="7" t="s">
        <v>276</v>
      </c>
      <c r="C202" s="99" t="s">
        <v>218</v>
      </c>
      <c r="D202" s="2" t="s">
        <v>231</v>
      </c>
      <c r="E202" s="2" t="s">
        <v>222</v>
      </c>
      <c r="F202" s="126" t="s">
        <v>73</v>
      </c>
      <c r="G202" s="2" t="s">
        <v>277</v>
      </c>
      <c r="H202" s="3">
        <f>SUM('распр.б.а.13'!G202)</f>
        <v>8300</v>
      </c>
    </row>
    <row r="203" spans="1:8" s="9" customFormat="1" ht="45.75" customHeight="1">
      <c r="A203" s="10"/>
      <c r="B203" s="1" t="s">
        <v>329</v>
      </c>
      <c r="C203" s="99" t="s">
        <v>218</v>
      </c>
      <c r="D203" s="2" t="s">
        <v>231</v>
      </c>
      <c r="E203" s="2" t="s">
        <v>222</v>
      </c>
      <c r="F203" s="126" t="s">
        <v>74</v>
      </c>
      <c r="G203" s="2"/>
      <c r="H203" s="3">
        <f>SUM(H204)</f>
        <v>1056</v>
      </c>
    </row>
    <row r="204" spans="1:8" s="9" customFormat="1" ht="37.5" customHeight="1">
      <c r="A204" s="10"/>
      <c r="B204" s="1" t="s">
        <v>363</v>
      </c>
      <c r="C204" s="99" t="s">
        <v>218</v>
      </c>
      <c r="D204" s="2" t="s">
        <v>231</v>
      </c>
      <c r="E204" s="2" t="s">
        <v>222</v>
      </c>
      <c r="F204" s="126" t="s">
        <v>75</v>
      </c>
      <c r="G204" s="2"/>
      <c r="H204" s="3">
        <f>SUM(H205)</f>
        <v>1056</v>
      </c>
    </row>
    <row r="205" spans="1:8" s="9" customFormat="1" ht="32.25" customHeight="1">
      <c r="A205" s="10"/>
      <c r="B205" s="7" t="s">
        <v>276</v>
      </c>
      <c r="C205" s="99" t="s">
        <v>218</v>
      </c>
      <c r="D205" s="2" t="s">
        <v>231</v>
      </c>
      <c r="E205" s="2" t="s">
        <v>222</v>
      </c>
      <c r="F205" s="126" t="s">
        <v>75</v>
      </c>
      <c r="G205" s="2" t="s">
        <v>277</v>
      </c>
      <c r="H205" s="3">
        <f>SUM('распр.б.а.13'!G205)</f>
        <v>1056</v>
      </c>
    </row>
    <row r="206" spans="1:8" s="9" customFormat="1" ht="63.75" customHeight="1">
      <c r="A206" s="10"/>
      <c r="B206" s="1" t="s">
        <v>330</v>
      </c>
      <c r="C206" s="99" t="s">
        <v>218</v>
      </c>
      <c r="D206" s="2" t="s">
        <v>231</v>
      </c>
      <c r="E206" s="2" t="s">
        <v>222</v>
      </c>
      <c r="F206" s="126" t="s">
        <v>76</v>
      </c>
      <c r="G206" s="2"/>
      <c r="H206" s="3">
        <f>SUM(H207+H210)</f>
        <v>4760</v>
      </c>
    </row>
    <row r="207" spans="1:8" s="9" customFormat="1" ht="64.5" customHeight="1">
      <c r="A207" s="10"/>
      <c r="B207" s="7" t="s">
        <v>362</v>
      </c>
      <c r="C207" s="99" t="s">
        <v>218</v>
      </c>
      <c r="D207" s="2" t="s">
        <v>231</v>
      </c>
      <c r="E207" s="2" t="s">
        <v>222</v>
      </c>
      <c r="F207" s="126" t="s">
        <v>77</v>
      </c>
      <c r="G207" s="2"/>
      <c r="H207" s="3">
        <f>SUM(H208+H209)</f>
        <v>4760</v>
      </c>
    </row>
    <row r="208" spans="1:8" s="9" customFormat="1" ht="35.25" customHeight="1">
      <c r="A208" s="10"/>
      <c r="B208" s="7" t="s">
        <v>276</v>
      </c>
      <c r="C208" s="99" t="s">
        <v>218</v>
      </c>
      <c r="D208" s="2" t="s">
        <v>231</v>
      </c>
      <c r="E208" s="2" t="s">
        <v>222</v>
      </c>
      <c r="F208" s="126" t="s">
        <v>77</v>
      </c>
      <c r="G208" s="2" t="s">
        <v>277</v>
      </c>
      <c r="H208" s="3">
        <f>SUM('распр.б.а.13'!G208)</f>
        <v>4757.9</v>
      </c>
    </row>
    <row r="209" spans="1:8" s="9" customFormat="1" ht="21.75" customHeight="1">
      <c r="A209" s="10"/>
      <c r="B209" s="1" t="s">
        <v>278</v>
      </c>
      <c r="C209" s="99" t="s">
        <v>218</v>
      </c>
      <c r="D209" s="2" t="s">
        <v>231</v>
      </c>
      <c r="E209" s="2" t="s">
        <v>222</v>
      </c>
      <c r="F209" s="126" t="s">
        <v>77</v>
      </c>
      <c r="G209" s="2" t="s">
        <v>279</v>
      </c>
      <c r="H209" s="3">
        <f>SUM('распр.б.а.13'!G209)</f>
        <v>2.1</v>
      </c>
    </row>
    <row r="210" spans="1:8" s="9" customFormat="1" ht="65.25" customHeight="1" hidden="1">
      <c r="A210" s="10"/>
      <c r="B210" s="7" t="s">
        <v>125</v>
      </c>
      <c r="C210" s="99" t="s">
        <v>218</v>
      </c>
      <c r="D210" s="2" t="s">
        <v>231</v>
      </c>
      <c r="E210" s="2" t="s">
        <v>222</v>
      </c>
      <c r="F210" s="126" t="s">
        <v>124</v>
      </c>
      <c r="G210" s="2"/>
      <c r="H210" s="3">
        <f>SUM(H211)</f>
        <v>0</v>
      </c>
    </row>
    <row r="211" spans="1:8" s="9" customFormat="1" ht="36.75" customHeight="1" hidden="1">
      <c r="A211" s="10"/>
      <c r="B211" s="7" t="s">
        <v>276</v>
      </c>
      <c r="C211" s="99" t="s">
        <v>218</v>
      </c>
      <c r="D211" s="2" t="s">
        <v>231</v>
      </c>
      <c r="E211" s="2" t="s">
        <v>222</v>
      </c>
      <c r="F211" s="126" t="s">
        <v>124</v>
      </c>
      <c r="G211" s="2" t="s">
        <v>277</v>
      </c>
      <c r="H211" s="3">
        <f>SUM('распр.б.а.13'!G211)</f>
        <v>0</v>
      </c>
    </row>
    <row r="212" spans="1:8" s="9" customFormat="1" ht="67.5" customHeight="1">
      <c r="A212" s="10"/>
      <c r="B212" s="1" t="s">
        <v>331</v>
      </c>
      <c r="C212" s="99" t="s">
        <v>218</v>
      </c>
      <c r="D212" s="2" t="s">
        <v>231</v>
      </c>
      <c r="E212" s="2" t="s">
        <v>222</v>
      </c>
      <c r="F212" s="126" t="s">
        <v>78</v>
      </c>
      <c r="G212" s="2"/>
      <c r="H212" s="3">
        <f>SUM(H213)</f>
        <v>3799</v>
      </c>
    </row>
    <row r="213" spans="1:8" s="9" customFormat="1" ht="65.25" customHeight="1">
      <c r="A213" s="10"/>
      <c r="B213" s="1" t="s">
        <v>361</v>
      </c>
      <c r="C213" s="99" t="s">
        <v>218</v>
      </c>
      <c r="D213" s="2" t="s">
        <v>231</v>
      </c>
      <c r="E213" s="2" t="s">
        <v>222</v>
      </c>
      <c r="F213" s="126" t="s">
        <v>79</v>
      </c>
      <c r="G213" s="2"/>
      <c r="H213" s="3">
        <f>SUM(H214+H215)</f>
        <v>3799</v>
      </c>
    </row>
    <row r="214" spans="1:8" s="9" customFormat="1" ht="28.5" customHeight="1">
      <c r="A214" s="10"/>
      <c r="B214" s="7" t="s">
        <v>276</v>
      </c>
      <c r="C214" s="99" t="s">
        <v>218</v>
      </c>
      <c r="D214" s="2" t="s">
        <v>231</v>
      </c>
      <c r="E214" s="2" t="s">
        <v>222</v>
      </c>
      <c r="F214" s="126" t="s">
        <v>79</v>
      </c>
      <c r="G214" s="2" t="s">
        <v>277</v>
      </c>
      <c r="H214" s="3">
        <f>SUM('распр.б.а.13'!G214)</f>
        <v>3797</v>
      </c>
    </row>
    <row r="215" spans="1:8" s="9" customFormat="1" ht="22.5" customHeight="1">
      <c r="A215" s="10"/>
      <c r="B215" s="1" t="s">
        <v>278</v>
      </c>
      <c r="C215" s="99" t="s">
        <v>218</v>
      </c>
      <c r="D215" s="2" t="s">
        <v>231</v>
      </c>
      <c r="E215" s="2" t="s">
        <v>222</v>
      </c>
      <c r="F215" s="126" t="s">
        <v>79</v>
      </c>
      <c r="G215" s="2" t="s">
        <v>279</v>
      </c>
      <c r="H215" s="3">
        <f>SUM('распр.б.а.13'!G215)</f>
        <v>2</v>
      </c>
    </row>
    <row r="216" spans="1:8" s="9" customFormat="1" ht="81" customHeight="1">
      <c r="A216" s="10"/>
      <c r="B216" s="1" t="s">
        <v>332</v>
      </c>
      <c r="C216" s="99" t="s">
        <v>218</v>
      </c>
      <c r="D216" s="2" t="s">
        <v>231</v>
      </c>
      <c r="E216" s="2" t="s">
        <v>222</v>
      </c>
      <c r="F216" s="126" t="s">
        <v>80</v>
      </c>
      <c r="G216" s="2"/>
      <c r="H216" s="3">
        <f>SUM(H217)</f>
        <v>300</v>
      </c>
    </row>
    <row r="217" spans="1:8" s="9" customFormat="1" ht="80.25" customHeight="1">
      <c r="A217" s="10"/>
      <c r="B217" s="1" t="s">
        <v>360</v>
      </c>
      <c r="C217" s="99" t="s">
        <v>218</v>
      </c>
      <c r="D217" s="2" t="s">
        <v>231</v>
      </c>
      <c r="E217" s="2" t="s">
        <v>222</v>
      </c>
      <c r="F217" s="126" t="s">
        <v>81</v>
      </c>
      <c r="G217" s="2"/>
      <c r="H217" s="3">
        <f>SUM(H218)</f>
        <v>300</v>
      </c>
    </row>
    <row r="218" spans="1:8" s="9" customFormat="1" ht="31.5" customHeight="1">
      <c r="A218" s="10"/>
      <c r="B218" s="7" t="s">
        <v>276</v>
      </c>
      <c r="C218" s="99" t="s">
        <v>218</v>
      </c>
      <c r="D218" s="2" t="s">
        <v>231</v>
      </c>
      <c r="E218" s="2" t="s">
        <v>222</v>
      </c>
      <c r="F218" s="126" t="s">
        <v>81</v>
      </c>
      <c r="G218" s="2" t="s">
        <v>277</v>
      </c>
      <c r="H218" s="3">
        <f>SUM('распр.б.а.13'!G218)</f>
        <v>300</v>
      </c>
    </row>
    <row r="219" spans="1:8" s="9" customFormat="1" ht="63" customHeight="1">
      <c r="A219" s="10"/>
      <c r="B219" s="1" t="s">
        <v>333</v>
      </c>
      <c r="C219" s="99" t="s">
        <v>218</v>
      </c>
      <c r="D219" s="2" t="s">
        <v>231</v>
      </c>
      <c r="E219" s="2" t="s">
        <v>222</v>
      </c>
      <c r="F219" s="126" t="s">
        <v>82</v>
      </c>
      <c r="G219" s="20"/>
      <c r="H219" s="3">
        <f>SUM(H220)</f>
        <v>100</v>
      </c>
    </row>
    <row r="220" spans="1:8" s="9" customFormat="1" ht="50.25" customHeight="1">
      <c r="A220" s="10"/>
      <c r="B220" s="1" t="s">
        <v>359</v>
      </c>
      <c r="C220" s="99" t="s">
        <v>218</v>
      </c>
      <c r="D220" s="2" t="s">
        <v>231</v>
      </c>
      <c r="E220" s="2" t="s">
        <v>222</v>
      </c>
      <c r="F220" s="126" t="s">
        <v>83</v>
      </c>
      <c r="G220" s="2"/>
      <c r="H220" s="3">
        <f>SUM(H221)</f>
        <v>100</v>
      </c>
    </row>
    <row r="221" spans="1:8" s="9" customFormat="1" ht="35.25" customHeight="1">
      <c r="A221" s="10"/>
      <c r="B221" s="7" t="s">
        <v>276</v>
      </c>
      <c r="C221" s="99" t="s">
        <v>218</v>
      </c>
      <c r="D221" s="2" t="s">
        <v>231</v>
      </c>
      <c r="E221" s="2" t="s">
        <v>222</v>
      </c>
      <c r="F221" s="126" t="s">
        <v>83</v>
      </c>
      <c r="G221" s="2" t="s">
        <v>277</v>
      </c>
      <c r="H221" s="3">
        <f>SUM('распр.б.а.13'!G221)</f>
        <v>100</v>
      </c>
    </row>
    <row r="222" spans="1:8" s="9" customFormat="1" ht="70.5" customHeight="1">
      <c r="A222" s="10"/>
      <c r="B222" s="1" t="s">
        <v>334</v>
      </c>
      <c r="C222" s="99" t="s">
        <v>218</v>
      </c>
      <c r="D222" s="2" t="s">
        <v>231</v>
      </c>
      <c r="E222" s="2" t="s">
        <v>222</v>
      </c>
      <c r="F222" s="126" t="s">
        <v>84</v>
      </c>
      <c r="G222" s="6"/>
      <c r="H222" s="3">
        <f>SUM(H223)</f>
        <v>450</v>
      </c>
    </row>
    <row r="223" spans="1:8" s="9" customFormat="1" ht="52.5" customHeight="1">
      <c r="A223" s="10"/>
      <c r="B223" s="1" t="s">
        <v>358</v>
      </c>
      <c r="C223" s="99" t="s">
        <v>218</v>
      </c>
      <c r="D223" s="2" t="s">
        <v>231</v>
      </c>
      <c r="E223" s="2" t="s">
        <v>222</v>
      </c>
      <c r="F223" s="126" t="s">
        <v>85</v>
      </c>
      <c r="G223" s="2"/>
      <c r="H223" s="3">
        <f>SUM(H224)</f>
        <v>450</v>
      </c>
    </row>
    <row r="224" spans="1:8" s="9" customFormat="1" ht="35.25" customHeight="1">
      <c r="A224" s="10"/>
      <c r="B224" s="7" t="s">
        <v>276</v>
      </c>
      <c r="C224" s="99" t="s">
        <v>218</v>
      </c>
      <c r="D224" s="2" t="s">
        <v>231</v>
      </c>
      <c r="E224" s="2" t="s">
        <v>222</v>
      </c>
      <c r="F224" s="126" t="s">
        <v>85</v>
      </c>
      <c r="G224" s="2" t="s">
        <v>277</v>
      </c>
      <c r="H224" s="3">
        <f>SUM('распр.б.а.13'!G224)</f>
        <v>450</v>
      </c>
    </row>
    <row r="225" spans="1:8" s="9" customFormat="1" ht="63.75" customHeight="1">
      <c r="A225" s="10"/>
      <c r="B225" s="1" t="s">
        <v>344</v>
      </c>
      <c r="C225" s="99" t="s">
        <v>218</v>
      </c>
      <c r="D225" s="2" t="s">
        <v>231</v>
      </c>
      <c r="E225" s="2" t="s">
        <v>222</v>
      </c>
      <c r="F225" s="126" t="s">
        <v>86</v>
      </c>
      <c r="G225" s="2"/>
      <c r="H225" s="3">
        <f>SUM(H226)</f>
        <v>50</v>
      </c>
    </row>
    <row r="226" spans="1:8" s="9" customFormat="1" ht="52.5" customHeight="1">
      <c r="A226" s="10"/>
      <c r="B226" s="1" t="s">
        <v>366</v>
      </c>
      <c r="C226" s="99" t="s">
        <v>218</v>
      </c>
      <c r="D226" s="2" t="s">
        <v>231</v>
      </c>
      <c r="E226" s="2" t="s">
        <v>222</v>
      </c>
      <c r="F226" s="126" t="s">
        <v>87</v>
      </c>
      <c r="G226" s="2"/>
      <c r="H226" s="3">
        <f>SUM(H227)</f>
        <v>50</v>
      </c>
    </row>
    <row r="227" spans="1:8" s="9" customFormat="1" ht="34.5" customHeight="1">
      <c r="A227" s="10"/>
      <c r="B227" s="7" t="s">
        <v>276</v>
      </c>
      <c r="C227" s="99" t="s">
        <v>218</v>
      </c>
      <c r="D227" s="2" t="s">
        <v>231</v>
      </c>
      <c r="E227" s="2" t="s">
        <v>222</v>
      </c>
      <c r="F227" s="126" t="s">
        <v>87</v>
      </c>
      <c r="G227" s="2" t="s">
        <v>277</v>
      </c>
      <c r="H227" s="3">
        <f>SUM('распр.б.а.13'!G227)</f>
        <v>50</v>
      </c>
    </row>
    <row r="228" spans="1:8" s="9" customFormat="1" ht="34.5" customHeight="1">
      <c r="A228" s="10"/>
      <c r="B228" s="7" t="s">
        <v>272</v>
      </c>
      <c r="C228" s="99" t="s">
        <v>218</v>
      </c>
      <c r="D228" s="2" t="s">
        <v>231</v>
      </c>
      <c r="E228" s="2" t="s">
        <v>222</v>
      </c>
      <c r="F228" s="126" t="s">
        <v>95</v>
      </c>
      <c r="G228" s="86"/>
      <c r="H228" s="3">
        <f>SUM(H229)</f>
        <v>38.5</v>
      </c>
    </row>
    <row r="229" spans="1:8" s="9" customFormat="1" ht="54" customHeight="1">
      <c r="A229" s="10"/>
      <c r="B229" s="7" t="s">
        <v>284</v>
      </c>
      <c r="C229" s="99" t="s">
        <v>218</v>
      </c>
      <c r="D229" s="2" t="s">
        <v>231</v>
      </c>
      <c r="E229" s="2" t="s">
        <v>222</v>
      </c>
      <c r="F229" s="126" t="s">
        <v>96</v>
      </c>
      <c r="G229" s="2"/>
      <c r="H229" s="3">
        <f>H230+H232</f>
        <v>38.5</v>
      </c>
    </row>
    <row r="230" spans="1:8" s="9" customFormat="1" ht="33.75" customHeight="1">
      <c r="A230" s="10"/>
      <c r="B230" s="7" t="s">
        <v>185</v>
      </c>
      <c r="C230" s="99" t="s">
        <v>218</v>
      </c>
      <c r="D230" s="2" t="s">
        <v>231</v>
      </c>
      <c r="E230" s="2" t="s">
        <v>222</v>
      </c>
      <c r="F230" s="126" t="s">
        <v>186</v>
      </c>
      <c r="G230" s="2"/>
      <c r="H230" s="147">
        <f>H231</f>
        <v>33.5</v>
      </c>
    </row>
    <row r="231" spans="1:8" s="9" customFormat="1" ht="20.25" customHeight="1">
      <c r="A231" s="10"/>
      <c r="B231" s="7" t="s">
        <v>278</v>
      </c>
      <c r="C231" s="99" t="s">
        <v>218</v>
      </c>
      <c r="D231" s="2" t="s">
        <v>231</v>
      </c>
      <c r="E231" s="2" t="s">
        <v>222</v>
      </c>
      <c r="F231" s="126" t="s">
        <v>186</v>
      </c>
      <c r="G231" s="2" t="s">
        <v>279</v>
      </c>
      <c r="H231" s="147">
        <v>33.5</v>
      </c>
    </row>
    <row r="232" spans="1:8" s="9" customFormat="1" ht="34.5" customHeight="1">
      <c r="A232" s="10"/>
      <c r="B232" s="1" t="s">
        <v>280</v>
      </c>
      <c r="C232" s="99" t="s">
        <v>218</v>
      </c>
      <c r="D232" s="2" t="s">
        <v>231</v>
      </c>
      <c r="E232" s="2" t="s">
        <v>222</v>
      </c>
      <c r="F232" s="126" t="s">
        <v>101</v>
      </c>
      <c r="G232" s="2"/>
      <c r="H232" s="3">
        <f>SUM(H233)</f>
        <v>5</v>
      </c>
    </row>
    <row r="233" spans="1:8" s="9" customFormat="1" ht="45.75" customHeight="1">
      <c r="A233" s="10"/>
      <c r="B233" s="7" t="s">
        <v>276</v>
      </c>
      <c r="C233" s="99" t="s">
        <v>218</v>
      </c>
      <c r="D233" s="2" t="s">
        <v>231</v>
      </c>
      <c r="E233" s="2" t="s">
        <v>222</v>
      </c>
      <c r="F233" s="126" t="s">
        <v>101</v>
      </c>
      <c r="G233" s="2" t="s">
        <v>277</v>
      </c>
      <c r="H233" s="3">
        <v>5</v>
      </c>
    </row>
    <row r="234" spans="1:8" s="9" customFormat="1" ht="19.5" customHeight="1">
      <c r="A234" s="10"/>
      <c r="B234" s="60" t="s">
        <v>214</v>
      </c>
      <c r="C234" s="98" t="s">
        <v>218</v>
      </c>
      <c r="D234" s="6" t="s">
        <v>232</v>
      </c>
      <c r="E234" s="6" t="s">
        <v>221</v>
      </c>
      <c r="F234" s="125"/>
      <c r="G234" s="6"/>
      <c r="H234" s="5">
        <f>SUM(H235)</f>
        <v>222</v>
      </c>
    </row>
    <row r="235" spans="1:8" s="9" customFormat="1" ht="19.5" customHeight="1">
      <c r="A235" s="10"/>
      <c r="B235" s="60" t="s">
        <v>215</v>
      </c>
      <c r="C235" s="98" t="s">
        <v>218</v>
      </c>
      <c r="D235" s="6" t="s">
        <v>232</v>
      </c>
      <c r="E235" s="6" t="s">
        <v>232</v>
      </c>
      <c r="F235" s="125"/>
      <c r="G235" s="6"/>
      <c r="H235" s="5">
        <f>SUM(H236)</f>
        <v>222</v>
      </c>
    </row>
    <row r="236" spans="1:8" s="9" customFormat="1" ht="82.5" customHeight="1">
      <c r="A236" s="10"/>
      <c r="B236" s="1" t="s">
        <v>289</v>
      </c>
      <c r="C236" s="99" t="s">
        <v>218</v>
      </c>
      <c r="D236" s="2" t="s">
        <v>232</v>
      </c>
      <c r="E236" s="2" t="s">
        <v>232</v>
      </c>
      <c r="F236" s="126" t="s">
        <v>25</v>
      </c>
      <c r="G236" s="2"/>
      <c r="H236" s="3">
        <f>SUM(H237)</f>
        <v>222</v>
      </c>
    </row>
    <row r="237" spans="1:8" s="9" customFormat="1" ht="96.75" customHeight="1">
      <c r="A237" s="10"/>
      <c r="B237" s="1" t="s">
        <v>339</v>
      </c>
      <c r="C237" s="99" t="s">
        <v>218</v>
      </c>
      <c r="D237" s="2" t="s">
        <v>232</v>
      </c>
      <c r="E237" s="2" t="s">
        <v>232</v>
      </c>
      <c r="F237" s="126" t="s">
        <v>10</v>
      </c>
      <c r="G237" s="2"/>
      <c r="H237" s="3">
        <f>SUM(H238)</f>
        <v>222</v>
      </c>
    </row>
    <row r="238" spans="1:8" s="9" customFormat="1" ht="141" customHeight="1">
      <c r="A238" s="10"/>
      <c r="B238" s="1" t="s">
        <v>311</v>
      </c>
      <c r="C238" s="99" t="s">
        <v>218</v>
      </c>
      <c r="D238" s="2" t="s">
        <v>232</v>
      </c>
      <c r="E238" s="2" t="s">
        <v>232</v>
      </c>
      <c r="F238" s="126" t="s">
        <v>27</v>
      </c>
      <c r="G238" s="2"/>
      <c r="H238" s="3">
        <f>SUM(H239)</f>
        <v>222</v>
      </c>
    </row>
    <row r="239" spans="1:8" s="9" customFormat="1" ht="31.5" customHeight="1">
      <c r="A239" s="10"/>
      <c r="B239" s="7" t="s">
        <v>276</v>
      </c>
      <c r="C239" s="99" t="s">
        <v>218</v>
      </c>
      <c r="D239" s="2" t="s">
        <v>232</v>
      </c>
      <c r="E239" s="2" t="s">
        <v>232</v>
      </c>
      <c r="F239" s="126" t="s">
        <v>27</v>
      </c>
      <c r="G239" s="2" t="s">
        <v>277</v>
      </c>
      <c r="H239" s="3">
        <f>SUM('распр.б.а.13'!G239)</f>
        <v>222</v>
      </c>
    </row>
    <row r="240" spans="1:8" s="9" customFormat="1" ht="19.5" customHeight="1">
      <c r="A240" s="10"/>
      <c r="B240" s="62" t="s">
        <v>259</v>
      </c>
      <c r="C240" s="98" t="s">
        <v>218</v>
      </c>
      <c r="D240" s="6" t="s">
        <v>233</v>
      </c>
      <c r="E240" s="6" t="s">
        <v>221</v>
      </c>
      <c r="F240" s="125"/>
      <c r="G240" s="6"/>
      <c r="H240" s="5">
        <f>SUM(H241+H270)</f>
        <v>72990</v>
      </c>
    </row>
    <row r="241" spans="1:8" s="9" customFormat="1" ht="19.5" customHeight="1">
      <c r="A241" s="10"/>
      <c r="B241" s="62" t="s">
        <v>192</v>
      </c>
      <c r="C241" s="98" t="s">
        <v>218</v>
      </c>
      <c r="D241" s="6" t="s">
        <v>233</v>
      </c>
      <c r="E241" s="6" t="s">
        <v>220</v>
      </c>
      <c r="F241" s="125"/>
      <c r="G241" s="6"/>
      <c r="H241" s="5">
        <f>SUM(H242+H249)</f>
        <v>71774.2</v>
      </c>
    </row>
    <row r="242" spans="1:8" s="8" customFormat="1" ht="85.5" customHeight="1">
      <c r="A242" s="19"/>
      <c r="B242" s="1" t="s">
        <v>292</v>
      </c>
      <c r="C242" s="99" t="s">
        <v>218</v>
      </c>
      <c r="D242" s="2" t="s">
        <v>233</v>
      </c>
      <c r="E242" s="2" t="s">
        <v>220</v>
      </c>
      <c r="F242" s="126" t="s">
        <v>12</v>
      </c>
      <c r="G242" s="2"/>
      <c r="H242" s="3">
        <f>SUM(H243)</f>
        <v>52755</v>
      </c>
    </row>
    <row r="243" spans="1:8" s="8" customFormat="1" ht="108.75" customHeight="1">
      <c r="A243" s="19"/>
      <c r="B243" s="49" t="s">
        <v>128</v>
      </c>
      <c r="C243" s="99" t="s">
        <v>218</v>
      </c>
      <c r="D243" s="2" t="s">
        <v>233</v>
      </c>
      <c r="E243" s="2" t="s">
        <v>220</v>
      </c>
      <c r="F243" s="126" t="s">
        <v>15</v>
      </c>
      <c r="G243" s="2"/>
      <c r="H243" s="3">
        <f>SUM(H244+H246)</f>
        <v>52755</v>
      </c>
    </row>
    <row r="244" spans="1:8" s="8" customFormat="1" ht="123" customHeight="1">
      <c r="A244" s="19"/>
      <c r="B244" s="1" t="s">
        <v>145</v>
      </c>
      <c r="C244" s="99" t="s">
        <v>218</v>
      </c>
      <c r="D244" s="2" t="s">
        <v>233</v>
      </c>
      <c r="E244" s="2" t="s">
        <v>220</v>
      </c>
      <c r="F244" s="126" t="s">
        <v>16</v>
      </c>
      <c r="G244" s="2"/>
      <c r="H244" s="3">
        <f>SUM(H245)</f>
        <v>50000</v>
      </c>
    </row>
    <row r="245" spans="1:8" s="8" customFormat="1" ht="24" customHeight="1">
      <c r="A245" s="19"/>
      <c r="B245" s="7" t="s">
        <v>205</v>
      </c>
      <c r="C245" s="99" t="s">
        <v>218</v>
      </c>
      <c r="D245" s="2" t="s">
        <v>233</v>
      </c>
      <c r="E245" s="2" t="s">
        <v>220</v>
      </c>
      <c r="F245" s="126" t="s">
        <v>16</v>
      </c>
      <c r="G245" s="2" t="s">
        <v>287</v>
      </c>
      <c r="H245" s="3">
        <f>SUM('распр.б.а.13'!G245)</f>
        <v>50000</v>
      </c>
    </row>
    <row r="246" spans="1:8" s="8" customFormat="1" ht="50.25" customHeight="1">
      <c r="A246" s="19"/>
      <c r="B246" s="7" t="s">
        <v>127</v>
      </c>
      <c r="C246" s="99" t="s">
        <v>218</v>
      </c>
      <c r="D246" s="2" t="s">
        <v>233</v>
      </c>
      <c r="E246" s="2" t="s">
        <v>220</v>
      </c>
      <c r="F246" s="127" t="s">
        <v>158</v>
      </c>
      <c r="G246" s="2"/>
      <c r="H246" s="3">
        <f>SUM(H247)</f>
        <v>2755</v>
      </c>
    </row>
    <row r="247" spans="1:8" s="8" customFormat="1" ht="96.75" customHeight="1">
      <c r="A247" s="19"/>
      <c r="B247" s="66" t="s">
        <v>130</v>
      </c>
      <c r="C247" s="99" t="s">
        <v>218</v>
      </c>
      <c r="D247" s="2" t="s">
        <v>233</v>
      </c>
      <c r="E247" s="2" t="s">
        <v>220</v>
      </c>
      <c r="F247" s="126" t="s">
        <v>159</v>
      </c>
      <c r="G247" s="2"/>
      <c r="H247" s="3">
        <f>SUM(H248)</f>
        <v>2755</v>
      </c>
    </row>
    <row r="248" spans="1:8" s="8" customFormat="1" ht="19.5" customHeight="1">
      <c r="A248" s="19"/>
      <c r="B248" s="7" t="s">
        <v>205</v>
      </c>
      <c r="C248" s="99" t="s">
        <v>218</v>
      </c>
      <c r="D248" s="2" t="s">
        <v>233</v>
      </c>
      <c r="E248" s="2" t="s">
        <v>220</v>
      </c>
      <c r="F248" s="126" t="s">
        <v>159</v>
      </c>
      <c r="G248" s="2" t="s">
        <v>287</v>
      </c>
      <c r="H248" s="3">
        <f>SUM('распр.б.а.13'!G248)</f>
        <v>2755</v>
      </c>
    </row>
    <row r="249" spans="1:8" s="9" customFormat="1" ht="81.75" customHeight="1">
      <c r="A249" s="10"/>
      <c r="B249" s="1" t="s">
        <v>289</v>
      </c>
      <c r="C249" s="99" t="s">
        <v>218</v>
      </c>
      <c r="D249" s="2" t="s">
        <v>233</v>
      </c>
      <c r="E249" s="2" t="s">
        <v>220</v>
      </c>
      <c r="F249" s="126" t="s">
        <v>25</v>
      </c>
      <c r="G249" s="6"/>
      <c r="H249" s="3">
        <f>SUM(H250)</f>
        <v>19019.2</v>
      </c>
    </row>
    <row r="250" spans="1:8" s="9" customFormat="1" ht="81.75" customHeight="1">
      <c r="A250" s="10"/>
      <c r="B250" s="1" t="s">
        <v>337</v>
      </c>
      <c r="C250" s="99" t="s">
        <v>218</v>
      </c>
      <c r="D250" s="2" t="s">
        <v>233</v>
      </c>
      <c r="E250" s="2" t="s">
        <v>220</v>
      </c>
      <c r="F250" s="126" t="s">
        <v>8</v>
      </c>
      <c r="G250" s="2"/>
      <c r="H250" s="3">
        <f>SUM(H251+H256+H261+H264+H266)</f>
        <v>19019.2</v>
      </c>
    </row>
    <row r="251" spans="1:8" s="9" customFormat="1" ht="35.25" customHeight="1">
      <c r="A251" s="10"/>
      <c r="B251" s="49" t="s">
        <v>147</v>
      </c>
      <c r="C251" s="99" t="s">
        <v>218</v>
      </c>
      <c r="D251" s="2" t="s">
        <v>233</v>
      </c>
      <c r="E251" s="2" t="s">
        <v>220</v>
      </c>
      <c r="F251" s="127" t="s">
        <v>150</v>
      </c>
      <c r="G251" s="20" t="s">
        <v>219</v>
      </c>
      <c r="H251" s="3">
        <f>H252+H254</f>
        <v>1340</v>
      </c>
    </row>
    <row r="252" spans="1:8" s="9" customFormat="1" ht="66.75" customHeight="1">
      <c r="A252" s="10"/>
      <c r="B252" s="49" t="s">
        <v>350</v>
      </c>
      <c r="C252" s="99" t="s">
        <v>218</v>
      </c>
      <c r="D252" s="2" t="s">
        <v>233</v>
      </c>
      <c r="E252" s="2" t="s">
        <v>220</v>
      </c>
      <c r="F252" s="127" t="s">
        <v>151</v>
      </c>
      <c r="G252" s="20"/>
      <c r="H252" s="3">
        <f>SUM(H253)</f>
        <v>1150</v>
      </c>
    </row>
    <row r="253" spans="1:8" s="9" customFormat="1" ht="21.75" customHeight="1">
      <c r="A253" s="10"/>
      <c r="B253" s="49" t="s">
        <v>290</v>
      </c>
      <c r="C253" s="99" t="s">
        <v>218</v>
      </c>
      <c r="D253" s="2" t="s">
        <v>233</v>
      </c>
      <c r="E253" s="2" t="s">
        <v>220</v>
      </c>
      <c r="F253" s="127" t="s">
        <v>151</v>
      </c>
      <c r="G253" s="20" t="s">
        <v>291</v>
      </c>
      <c r="H253" s="3">
        <f>SUM('распр.б.а.13'!G253)</f>
        <v>1150</v>
      </c>
    </row>
    <row r="254" spans="1:8" s="9" customFormat="1" ht="77.25" customHeight="1">
      <c r="A254" s="10"/>
      <c r="B254" s="49" t="s">
        <v>183</v>
      </c>
      <c r="C254" s="99" t="s">
        <v>218</v>
      </c>
      <c r="D254" s="2" t="s">
        <v>233</v>
      </c>
      <c r="E254" s="2" t="s">
        <v>220</v>
      </c>
      <c r="F254" s="127" t="s">
        <v>182</v>
      </c>
      <c r="G254" s="20"/>
      <c r="H254" s="3">
        <f>SUM(H255)</f>
        <v>190</v>
      </c>
    </row>
    <row r="255" spans="1:8" s="9" customFormat="1" ht="21.75" customHeight="1">
      <c r="A255" s="10"/>
      <c r="B255" s="49" t="s">
        <v>290</v>
      </c>
      <c r="C255" s="99" t="s">
        <v>218</v>
      </c>
      <c r="D255" s="2" t="s">
        <v>233</v>
      </c>
      <c r="E255" s="2" t="s">
        <v>220</v>
      </c>
      <c r="F255" s="127" t="s">
        <v>182</v>
      </c>
      <c r="G255" s="20" t="s">
        <v>291</v>
      </c>
      <c r="H255" s="3">
        <v>190</v>
      </c>
    </row>
    <row r="256" spans="1:8" s="9" customFormat="1" ht="36" customHeight="1">
      <c r="A256" s="10"/>
      <c r="B256" s="7" t="s">
        <v>148</v>
      </c>
      <c r="C256" s="99" t="s">
        <v>218</v>
      </c>
      <c r="D256" s="2" t="s">
        <v>233</v>
      </c>
      <c r="E256" s="2" t="s">
        <v>220</v>
      </c>
      <c r="F256" s="127" t="s">
        <v>152</v>
      </c>
      <c r="G256" s="20"/>
      <c r="H256" s="3">
        <f>SUM(H257+H259)</f>
        <v>16987.2</v>
      </c>
    </row>
    <row r="257" spans="1:8" s="9" customFormat="1" ht="65.25" customHeight="1">
      <c r="A257" s="10"/>
      <c r="B257" s="49" t="s">
        <v>351</v>
      </c>
      <c r="C257" s="99" t="s">
        <v>218</v>
      </c>
      <c r="D257" s="2" t="s">
        <v>233</v>
      </c>
      <c r="E257" s="2" t="s">
        <v>220</v>
      </c>
      <c r="F257" s="127" t="s">
        <v>153</v>
      </c>
      <c r="G257" s="20"/>
      <c r="H257" s="3">
        <f>SUM(H258)</f>
        <v>16587.2</v>
      </c>
    </row>
    <row r="258" spans="1:8" s="9" customFormat="1" ht="17.25" customHeight="1">
      <c r="A258" s="10"/>
      <c r="B258" s="49" t="s">
        <v>290</v>
      </c>
      <c r="C258" s="99" t="s">
        <v>218</v>
      </c>
      <c r="D258" s="2" t="s">
        <v>233</v>
      </c>
      <c r="E258" s="2" t="s">
        <v>220</v>
      </c>
      <c r="F258" s="127" t="s">
        <v>153</v>
      </c>
      <c r="G258" s="20" t="s">
        <v>291</v>
      </c>
      <c r="H258" s="3">
        <f>SUM('распр.б.а.13'!G258)</f>
        <v>16587.2</v>
      </c>
    </row>
    <row r="259" spans="1:8" s="9" customFormat="1" ht="80.25" customHeight="1">
      <c r="A259" s="10"/>
      <c r="B259" s="49" t="s">
        <v>268</v>
      </c>
      <c r="C259" s="99" t="s">
        <v>218</v>
      </c>
      <c r="D259" s="2" t="s">
        <v>233</v>
      </c>
      <c r="E259" s="2" t="s">
        <v>220</v>
      </c>
      <c r="F259" s="127" t="s">
        <v>181</v>
      </c>
      <c r="G259" s="20"/>
      <c r="H259" s="3">
        <f>SUM(H260)</f>
        <v>400</v>
      </c>
    </row>
    <row r="260" spans="1:8" s="9" customFormat="1" ht="17.25" customHeight="1">
      <c r="A260" s="10"/>
      <c r="B260" s="49" t="s">
        <v>290</v>
      </c>
      <c r="C260" s="99" t="s">
        <v>218</v>
      </c>
      <c r="D260" s="2" t="s">
        <v>233</v>
      </c>
      <c r="E260" s="2" t="s">
        <v>220</v>
      </c>
      <c r="F260" s="127" t="s">
        <v>181</v>
      </c>
      <c r="G260" s="20" t="s">
        <v>291</v>
      </c>
      <c r="H260" s="3">
        <v>400</v>
      </c>
    </row>
    <row r="261" spans="1:8" s="9" customFormat="1" ht="36" customHeight="1" hidden="1">
      <c r="A261" s="10"/>
      <c r="B261" s="7" t="s">
        <v>149</v>
      </c>
      <c r="C261" s="99" t="s">
        <v>218</v>
      </c>
      <c r="D261" s="2" t="s">
        <v>233</v>
      </c>
      <c r="E261" s="2" t="s">
        <v>220</v>
      </c>
      <c r="F261" s="127" t="s">
        <v>155</v>
      </c>
      <c r="G261" s="20"/>
      <c r="H261" s="3">
        <f>SUM(H262)</f>
        <v>0</v>
      </c>
    </row>
    <row r="262" spans="1:8" s="9" customFormat="1" ht="62.25" customHeight="1" hidden="1">
      <c r="A262" s="10"/>
      <c r="B262" s="49" t="s">
        <v>368</v>
      </c>
      <c r="C262" s="99" t="s">
        <v>218</v>
      </c>
      <c r="D262" s="2" t="s">
        <v>233</v>
      </c>
      <c r="E262" s="2" t="s">
        <v>220</v>
      </c>
      <c r="F262" s="127" t="s">
        <v>154</v>
      </c>
      <c r="G262" s="20"/>
      <c r="H262" s="3">
        <f>SUM(H263)</f>
        <v>0</v>
      </c>
    </row>
    <row r="263" spans="1:8" s="9" customFormat="1" ht="17.25" customHeight="1" hidden="1">
      <c r="A263" s="10"/>
      <c r="B263" s="49" t="s">
        <v>290</v>
      </c>
      <c r="C263" s="99" t="s">
        <v>218</v>
      </c>
      <c r="D263" s="2" t="s">
        <v>233</v>
      </c>
      <c r="E263" s="2" t="s">
        <v>220</v>
      </c>
      <c r="F263" s="127" t="s">
        <v>154</v>
      </c>
      <c r="G263" s="20" t="s">
        <v>291</v>
      </c>
      <c r="H263" s="3">
        <f>SUM('распр.б.а.13'!G263)</f>
        <v>0</v>
      </c>
    </row>
    <row r="264" spans="1:8" s="8" customFormat="1" ht="114" customHeight="1" hidden="1">
      <c r="A264" s="19"/>
      <c r="B264" s="67" t="s">
        <v>7</v>
      </c>
      <c r="C264" s="99" t="s">
        <v>218</v>
      </c>
      <c r="D264" s="2" t="s">
        <v>233</v>
      </c>
      <c r="E264" s="2" t="s">
        <v>220</v>
      </c>
      <c r="F264" s="127" t="s">
        <v>14</v>
      </c>
      <c r="G264" s="20"/>
      <c r="H264" s="3">
        <f>H265</f>
        <v>0</v>
      </c>
    </row>
    <row r="265" spans="1:8" s="8" customFormat="1" ht="21" customHeight="1" hidden="1">
      <c r="A265" s="19"/>
      <c r="B265" s="49" t="s">
        <v>290</v>
      </c>
      <c r="C265" s="99" t="s">
        <v>218</v>
      </c>
      <c r="D265" s="2" t="s">
        <v>233</v>
      </c>
      <c r="E265" s="2" t="s">
        <v>220</v>
      </c>
      <c r="F265" s="127" t="s">
        <v>14</v>
      </c>
      <c r="G265" s="20" t="s">
        <v>291</v>
      </c>
      <c r="H265" s="3">
        <f>SUM('распр.б.а.13'!G265)</f>
        <v>0</v>
      </c>
    </row>
    <row r="266" spans="1:8" s="8" customFormat="1" ht="114.75" customHeight="1">
      <c r="A266" s="19"/>
      <c r="B266" s="67" t="s">
        <v>184</v>
      </c>
      <c r="C266" s="99" t="s">
        <v>218</v>
      </c>
      <c r="D266" s="2" t="s">
        <v>233</v>
      </c>
      <c r="E266" s="2" t="s">
        <v>220</v>
      </c>
      <c r="F266" s="127" t="s">
        <v>14</v>
      </c>
      <c r="G266" s="20"/>
      <c r="H266" s="3">
        <f>H267</f>
        <v>692</v>
      </c>
    </row>
    <row r="267" spans="1:8" s="8" customFormat="1" ht="21" customHeight="1">
      <c r="A267" s="19"/>
      <c r="B267" s="49" t="s">
        <v>290</v>
      </c>
      <c r="C267" s="99" t="s">
        <v>218</v>
      </c>
      <c r="D267" s="2" t="s">
        <v>233</v>
      </c>
      <c r="E267" s="2" t="s">
        <v>220</v>
      </c>
      <c r="F267" s="127" t="s">
        <v>14</v>
      </c>
      <c r="G267" s="20" t="s">
        <v>291</v>
      </c>
      <c r="H267" s="3">
        <f>SUM('распр.б.а.13'!G267)</f>
        <v>692</v>
      </c>
    </row>
    <row r="268" spans="1:8" s="8" customFormat="1" ht="84" customHeight="1" hidden="1">
      <c r="A268" s="19"/>
      <c r="B268" s="1" t="s">
        <v>268</v>
      </c>
      <c r="C268" s="99" t="s">
        <v>218</v>
      </c>
      <c r="D268" s="2" t="s">
        <v>233</v>
      </c>
      <c r="E268" s="2" t="s">
        <v>220</v>
      </c>
      <c r="F268" s="127" t="s">
        <v>34</v>
      </c>
      <c r="G268" s="20"/>
      <c r="H268" s="3">
        <f>SUM(H269)</f>
        <v>0</v>
      </c>
    </row>
    <row r="269" spans="1:8" s="8" customFormat="1" ht="20.25" customHeight="1" hidden="1">
      <c r="A269" s="19"/>
      <c r="B269" s="49" t="s">
        <v>290</v>
      </c>
      <c r="C269" s="99" t="s">
        <v>218</v>
      </c>
      <c r="D269" s="2" t="s">
        <v>233</v>
      </c>
      <c r="E269" s="2" t="s">
        <v>220</v>
      </c>
      <c r="F269" s="127" t="s">
        <v>34</v>
      </c>
      <c r="G269" s="20" t="s">
        <v>291</v>
      </c>
      <c r="H269" s="3"/>
    </row>
    <row r="270" spans="1:8" s="9" customFormat="1" ht="20.25" customHeight="1">
      <c r="A270" s="10"/>
      <c r="B270" s="87" t="s">
        <v>369</v>
      </c>
      <c r="C270" s="98" t="s">
        <v>218</v>
      </c>
      <c r="D270" s="100" t="s">
        <v>233</v>
      </c>
      <c r="E270" s="100" t="s">
        <v>223</v>
      </c>
      <c r="F270" s="125"/>
      <c r="G270" s="35"/>
      <c r="H270" s="5">
        <f>SUM(H271)</f>
        <v>1215.8</v>
      </c>
    </row>
    <row r="271" spans="1:8" s="8" customFormat="1" ht="30.75" customHeight="1">
      <c r="A271" s="19"/>
      <c r="B271" s="88" t="s">
        <v>272</v>
      </c>
      <c r="C271" s="99" t="s">
        <v>218</v>
      </c>
      <c r="D271" s="101" t="s">
        <v>233</v>
      </c>
      <c r="E271" s="101" t="s">
        <v>223</v>
      </c>
      <c r="F271" s="126" t="s">
        <v>95</v>
      </c>
      <c r="G271" s="20"/>
      <c r="H271" s="3">
        <f>SUM(H272)</f>
        <v>1215.8</v>
      </c>
    </row>
    <row r="272" spans="1:8" s="8" customFormat="1" ht="51.75" customHeight="1">
      <c r="A272" s="19"/>
      <c r="B272" s="88" t="s">
        <v>284</v>
      </c>
      <c r="C272" s="99" t="s">
        <v>218</v>
      </c>
      <c r="D272" s="101" t="s">
        <v>233</v>
      </c>
      <c r="E272" s="101" t="s">
        <v>223</v>
      </c>
      <c r="F272" s="126" t="s">
        <v>96</v>
      </c>
      <c r="G272" s="20"/>
      <c r="H272" s="3">
        <f>SUM(H273)</f>
        <v>1215.8</v>
      </c>
    </row>
    <row r="273" spans="1:8" s="8" customFormat="1" ht="34.5" customHeight="1">
      <c r="A273" s="19"/>
      <c r="B273" s="75" t="s">
        <v>371</v>
      </c>
      <c r="C273" s="99" t="s">
        <v>218</v>
      </c>
      <c r="D273" s="2" t="s">
        <v>233</v>
      </c>
      <c r="E273" s="2" t="s">
        <v>223</v>
      </c>
      <c r="F273" s="127" t="s">
        <v>100</v>
      </c>
      <c r="G273" s="20"/>
      <c r="H273" s="3">
        <f>SUM(H274)</f>
        <v>1215.8</v>
      </c>
    </row>
    <row r="274" spans="1:8" s="8" customFormat="1" ht="20.25" customHeight="1">
      <c r="A274" s="19"/>
      <c r="B274" s="49" t="s">
        <v>290</v>
      </c>
      <c r="C274" s="99" t="s">
        <v>218</v>
      </c>
      <c r="D274" s="2" t="s">
        <v>233</v>
      </c>
      <c r="E274" s="2" t="s">
        <v>223</v>
      </c>
      <c r="F274" s="127" t="s">
        <v>100</v>
      </c>
      <c r="G274" s="20" t="s">
        <v>291</v>
      </c>
      <c r="H274" s="3">
        <f>SUM('распр.б.а.13'!G274)</f>
        <v>1215.8</v>
      </c>
    </row>
    <row r="275" spans="1:8" s="27" customFormat="1" ht="19.5" customHeight="1">
      <c r="A275" s="10"/>
      <c r="B275" s="62" t="s">
        <v>247</v>
      </c>
      <c r="C275" s="98" t="s">
        <v>218</v>
      </c>
      <c r="D275" s="6" t="s">
        <v>228</v>
      </c>
      <c r="E275" s="6" t="s">
        <v>221</v>
      </c>
      <c r="F275" s="125"/>
      <c r="G275" s="6"/>
      <c r="H275" s="5">
        <f>SUM(H276+H281)</f>
        <v>2261.2</v>
      </c>
    </row>
    <row r="276" spans="1:8" s="27" customFormat="1" ht="19.5" customHeight="1">
      <c r="A276" s="10"/>
      <c r="B276" s="62" t="s">
        <v>190</v>
      </c>
      <c r="C276" s="98" t="s">
        <v>218</v>
      </c>
      <c r="D276" s="6" t="s">
        <v>228</v>
      </c>
      <c r="E276" s="6" t="s">
        <v>220</v>
      </c>
      <c r="F276" s="125"/>
      <c r="G276" s="6"/>
      <c r="H276" s="5">
        <f>SUM(H277)</f>
        <v>996</v>
      </c>
    </row>
    <row r="277" spans="1:8" ht="37.5" customHeight="1">
      <c r="A277" s="19"/>
      <c r="B277" s="7" t="s">
        <v>272</v>
      </c>
      <c r="C277" s="99" t="s">
        <v>218</v>
      </c>
      <c r="D277" s="2" t="s">
        <v>228</v>
      </c>
      <c r="E277" s="2" t="s">
        <v>220</v>
      </c>
      <c r="F277" s="126" t="s">
        <v>95</v>
      </c>
      <c r="G277" s="2"/>
      <c r="H277" s="3">
        <f>SUM(H278)</f>
        <v>996</v>
      </c>
    </row>
    <row r="278" spans="1:8" ht="48.75" customHeight="1">
      <c r="A278" s="19"/>
      <c r="B278" s="7" t="s">
        <v>284</v>
      </c>
      <c r="C278" s="99" t="s">
        <v>218</v>
      </c>
      <c r="D278" s="20" t="s">
        <v>228</v>
      </c>
      <c r="E278" s="20" t="s">
        <v>220</v>
      </c>
      <c r="F278" s="127" t="s">
        <v>96</v>
      </c>
      <c r="G278" s="20"/>
      <c r="H278" s="3">
        <f>SUM(H279)</f>
        <v>996</v>
      </c>
    </row>
    <row r="279" spans="1:8" ht="19.5" customHeight="1">
      <c r="A279" s="19"/>
      <c r="B279" s="7" t="s">
        <v>295</v>
      </c>
      <c r="C279" s="99" t="s">
        <v>218</v>
      </c>
      <c r="D279" s="2" t="s">
        <v>228</v>
      </c>
      <c r="E279" s="2" t="s">
        <v>220</v>
      </c>
      <c r="F279" s="126" t="s">
        <v>102</v>
      </c>
      <c r="G279" s="6"/>
      <c r="H279" s="3">
        <f>SUM(H280)</f>
        <v>996</v>
      </c>
    </row>
    <row r="280" spans="1:8" ht="30" customHeight="1">
      <c r="A280" s="19"/>
      <c r="B280" s="7" t="s">
        <v>293</v>
      </c>
      <c r="C280" s="99" t="s">
        <v>218</v>
      </c>
      <c r="D280" s="2" t="s">
        <v>228</v>
      </c>
      <c r="E280" s="2" t="s">
        <v>220</v>
      </c>
      <c r="F280" s="126" t="s">
        <v>102</v>
      </c>
      <c r="G280" s="2" t="s">
        <v>294</v>
      </c>
      <c r="H280" s="3">
        <f>SUM('распр.б.а.13'!G280)</f>
        <v>996</v>
      </c>
    </row>
    <row r="281" spans="1:8" s="27" customFormat="1" ht="19.5" customHeight="1">
      <c r="A281" s="10"/>
      <c r="B281" s="62" t="s">
        <v>188</v>
      </c>
      <c r="C281" s="98" t="s">
        <v>218</v>
      </c>
      <c r="D281" s="6" t="s">
        <v>228</v>
      </c>
      <c r="E281" s="6" t="s">
        <v>222</v>
      </c>
      <c r="F281" s="125"/>
      <c r="G281" s="6"/>
      <c r="H281" s="5">
        <f>SUM(H282+H289+H300)</f>
        <v>1265.2</v>
      </c>
    </row>
    <row r="282" spans="1:8" ht="85.5" customHeight="1">
      <c r="A282" s="19"/>
      <c r="B282" s="1" t="s">
        <v>292</v>
      </c>
      <c r="C282" s="99" t="s">
        <v>218</v>
      </c>
      <c r="D282" s="2" t="s">
        <v>228</v>
      </c>
      <c r="E282" s="2" t="s">
        <v>222</v>
      </c>
      <c r="F282" s="126" t="s">
        <v>12</v>
      </c>
      <c r="G282" s="2"/>
      <c r="H282" s="3">
        <f>SUM(H283)</f>
        <v>472.7</v>
      </c>
    </row>
    <row r="283" spans="1:8" ht="134.25" customHeight="1">
      <c r="A283" s="19"/>
      <c r="B283" s="50" t="s">
        <v>126</v>
      </c>
      <c r="C283" s="99" t="s">
        <v>218</v>
      </c>
      <c r="D283" s="2" t="s">
        <v>228</v>
      </c>
      <c r="E283" s="2" t="s">
        <v>222</v>
      </c>
      <c r="F283" s="126" t="s">
        <v>13</v>
      </c>
      <c r="G283" s="2"/>
      <c r="H283" s="3">
        <f>SUM(H284+H286)</f>
        <v>472.7</v>
      </c>
    </row>
    <row r="284" spans="1:8" ht="115.5" customHeight="1" hidden="1">
      <c r="A284" s="19"/>
      <c r="B284" s="67" t="s">
        <v>298</v>
      </c>
      <c r="C284" s="99" t="s">
        <v>218</v>
      </c>
      <c r="D284" s="20" t="s">
        <v>228</v>
      </c>
      <c r="E284" s="20" t="s">
        <v>222</v>
      </c>
      <c r="F284" s="127" t="s">
        <v>31</v>
      </c>
      <c r="G284" s="20"/>
      <c r="H284" s="3">
        <f>SUM(H285)</f>
        <v>0</v>
      </c>
    </row>
    <row r="285" spans="1:8" ht="30.75" customHeight="1" hidden="1">
      <c r="A285" s="19"/>
      <c r="B285" s="7" t="s">
        <v>296</v>
      </c>
      <c r="C285" s="99" t="s">
        <v>218</v>
      </c>
      <c r="D285" s="20" t="s">
        <v>228</v>
      </c>
      <c r="E285" s="20" t="s">
        <v>222</v>
      </c>
      <c r="F285" s="127" t="s">
        <v>31</v>
      </c>
      <c r="G285" s="20" t="s">
        <v>297</v>
      </c>
      <c r="H285" s="3"/>
    </row>
    <row r="286" spans="1:8" ht="49.5" customHeight="1">
      <c r="A286" s="19"/>
      <c r="B286" s="7" t="s">
        <v>127</v>
      </c>
      <c r="C286" s="99" t="s">
        <v>218</v>
      </c>
      <c r="D286" s="20" t="s">
        <v>228</v>
      </c>
      <c r="E286" s="20" t="s">
        <v>222</v>
      </c>
      <c r="F286" s="127" t="s">
        <v>156</v>
      </c>
      <c r="G286" s="20"/>
      <c r="H286" s="3">
        <f>SUM(H287)</f>
        <v>472.7</v>
      </c>
    </row>
    <row r="287" spans="1:8" ht="113.25" customHeight="1">
      <c r="A287" s="19"/>
      <c r="B287" s="134" t="s">
        <v>298</v>
      </c>
      <c r="C287" s="99" t="s">
        <v>218</v>
      </c>
      <c r="D287" s="20" t="s">
        <v>228</v>
      </c>
      <c r="E287" s="20" t="s">
        <v>222</v>
      </c>
      <c r="F287" s="127" t="s">
        <v>157</v>
      </c>
      <c r="G287" s="20"/>
      <c r="H287" s="3">
        <f>SUM(H288)</f>
        <v>472.7</v>
      </c>
    </row>
    <row r="288" spans="1:8" ht="40.5" customHeight="1">
      <c r="A288" s="19"/>
      <c r="B288" s="7" t="s">
        <v>296</v>
      </c>
      <c r="C288" s="99" t="s">
        <v>218</v>
      </c>
      <c r="D288" s="20" t="s">
        <v>228</v>
      </c>
      <c r="E288" s="20" t="s">
        <v>222</v>
      </c>
      <c r="F288" s="127" t="s">
        <v>157</v>
      </c>
      <c r="G288" s="20" t="s">
        <v>297</v>
      </c>
      <c r="H288" s="3">
        <f>SUM('распр.б.а.13'!G288)</f>
        <v>472.7</v>
      </c>
    </row>
    <row r="289" spans="1:8" ht="69.75" customHeight="1">
      <c r="A289" s="19"/>
      <c r="B289" s="1" t="s">
        <v>132</v>
      </c>
      <c r="C289" s="99" t="s">
        <v>218</v>
      </c>
      <c r="D289" s="20" t="s">
        <v>228</v>
      </c>
      <c r="E289" s="20" t="s">
        <v>222</v>
      </c>
      <c r="F289" s="127" t="s">
        <v>17</v>
      </c>
      <c r="G289" s="20"/>
      <c r="H289" s="3">
        <f>SUM(H290+H296)</f>
        <v>346.5</v>
      </c>
    </row>
    <row r="290" spans="1:8" ht="102" customHeight="1">
      <c r="A290" s="19"/>
      <c r="B290" s="1" t="s">
        <v>133</v>
      </c>
      <c r="C290" s="99" t="s">
        <v>218</v>
      </c>
      <c r="D290" s="20" t="s">
        <v>228</v>
      </c>
      <c r="E290" s="20" t="s">
        <v>222</v>
      </c>
      <c r="F290" s="127" t="s">
        <v>18</v>
      </c>
      <c r="G290" s="20"/>
      <c r="H290" s="3">
        <f>SUM(H291+H293)</f>
        <v>346.5</v>
      </c>
    </row>
    <row r="291" spans="1:8" ht="30.75" customHeight="1" hidden="1">
      <c r="A291" s="19"/>
      <c r="B291" s="1" t="s">
        <v>131</v>
      </c>
      <c r="C291" s="99" t="s">
        <v>218</v>
      </c>
      <c r="D291" s="20" t="s">
        <v>228</v>
      </c>
      <c r="E291" s="20" t="s">
        <v>222</v>
      </c>
      <c r="F291" s="127" t="s">
        <v>19</v>
      </c>
      <c r="G291" s="20"/>
      <c r="H291" s="3">
        <f>SUM(H292)</f>
        <v>0</v>
      </c>
    </row>
    <row r="292" spans="1:8" ht="30.75" customHeight="1" hidden="1">
      <c r="A292" s="19"/>
      <c r="B292" s="7" t="s">
        <v>296</v>
      </c>
      <c r="C292" s="99" t="s">
        <v>218</v>
      </c>
      <c r="D292" s="20" t="s">
        <v>228</v>
      </c>
      <c r="E292" s="20" t="s">
        <v>222</v>
      </c>
      <c r="F292" s="127" t="s">
        <v>19</v>
      </c>
      <c r="G292" s="20" t="s">
        <v>297</v>
      </c>
      <c r="H292" s="3">
        <f>SUM('распр.б.а.13'!G292)</f>
        <v>0</v>
      </c>
    </row>
    <row r="293" spans="1:8" ht="48.75" customHeight="1">
      <c r="A293" s="19"/>
      <c r="B293" s="7" t="s">
        <v>127</v>
      </c>
      <c r="C293" s="99" t="s">
        <v>218</v>
      </c>
      <c r="D293" s="20" t="s">
        <v>228</v>
      </c>
      <c r="E293" s="20" t="s">
        <v>222</v>
      </c>
      <c r="F293" s="127" t="s">
        <v>160</v>
      </c>
      <c r="G293" s="20"/>
      <c r="H293" s="3">
        <f>SUM(H294)</f>
        <v>346.5</v>
      </c>
    </row>
    <row r="294" spans="1:8" ht="47.25" customHeight="1">
      <c r="A294" s="19"/>
      <c r="B294" s="7" t="s">
        <v>348</v>
      </c>
      <c r="C294" s="99" t="s">
        <v>218</v>
      </c>
      <c r="D294" s="2" t="s">
        <v>228</v>
      </c>
      <c r="E294" s="2" t="s">
        <v>222</v>
      </c>
      <c r="F294" s="126" t="s">
        <v>161</v>
      </c>
      <c r="G294" s="2"/>
      <c r="H294" s="3">
        <f>SUM(H295)</f>
        <v>346.5</v>
      </c>
    </row>
    <row r="295" spans="1:8" ht="40.5" customHeight="1">
      <c r="A295" s="19"/>
      <c r="B295" s="7" t="s">
        <v>296</v>
      </c>
      <c r="C295" s="99" t="s">
        <v>218</v>
      </c>
      <c r="D295" s="2" t="s">
        <v>228</v>
      </c>
      <c r="E295" s="2" t="s">
        <v>222</v>
      </c>
      <c r="F295" s="126" t="s">
        <v>161</v>
      </c>
      <c r="G295" s="2" t="s">
        <v>297</v>
      </c>
      <c r="H295" s="3">
        <f>SUM('распр.б.а.13'!G295)</f>
        <v>346.5</v>
      </c>
    </row>
    <row r="296" spans="1:8" ht="129.75" customHeight="1" hidden="1">
      <c r="A296" s="19"/>
      <c r="B296" s="7" t="s">
        <v>134</v>
      </c>
      <c r="C296" s="99" t="s">
        <v>218</v>
      </c>
      <c r="D296" s="2" t="s">
        <v>228</v>
      </c>
      <c r="E296" s="2" t="s">
        <v>222</v>
      </c>
      <c r="F296" s="126" t="s">
        <v>28</v>
      </c>
      <c r="G296" s="2"/>
      <c r="H296" s="3">
        <f>SUM(H297)</f>
        <v>0</v>
      </c>
    </row>
    <row r="297" spans="1:8" ht="52.5" customHeight="1" hidden="1">
      <c r="A297" s="19"/>
      <c r="B297" s="7" t="s">
        <v>127</v>
      </c>
      <c r="C297" s="99" t="s">
        <v>218</v>
      </c>
      <c r="D297" s="2" t="s">
        <v>228</v>
      </c>
      <c r="E297" s="2" t="s">
        <v>222</v>
      </c>
      <c r="F297" s="126" t="s">
        <v>162</v>
      </c>
      <c r="G297" s="2"/>
      <c r="H297" s="3">
        <f>SUM(H298)</f>
        <v>0</v>
      </c>
    </row>
    <row r="298" spans="1:8" ht="120.75" customHeight="1" hidden="1">
      <c r="A298" s="19"/>
      <c r="B298" s="7" t="s">
        <v>32</v>
      </c>
      <c r="C298" s="99" t="s">
        <v>218</v>
      </c>
      <c r="D298" s="2" t="s">
        <v>228</v>
      </c>
      <c r="E298" s="2" t="s">
        <v>222</v>
      </c>
      <c r="F298" s="126" t="s">
        <v>163</v>
      </c>
      <c r="G298" s="2"/>
      <c r="H298" s="3">
        <f>SUM(H299)</f>
        <v>0</v>
      </c>
    </row>
    <row r="299" spans="1:8" ht="39" customHeight="1" hidden="1">
      <c r="A299" s="19"/>
      <c r="B299" s="7" t="s">
        <v>296</v>
      </c>
      <c r="C299" s="99" t="s">
        <v>218</v>
      </c>
      <c r="D299" s="2" t="s">
        <v>228</v>
      </c>
      <c r="E299" s="2" t="s">
        <v>222</v>
      </c>
      <c r="F299" s="126" t="s">
        <v>163</v>
      </c>
      <c r="G299" s="2" t="s">
        <v>297</v>
      </c>
      <c r="H299" s="3">
        <f>SUM('распр.б.а.13'!G299)</f>
        <v>0</v>
      </c>
    </row>
    <row r="300" spans="1:8" ht="30.75" customHeight="1">
      <c r="A300" s="19"/>
      <c r="B300" s="1" t="s">
        <v>299</v>
      </c>
      <c r="C300" s="99" t="s">
        <v>218</v>
      </c>
      <c r="D300" s="2" t="s">
        <v>228</v>
      </c>
      <c r="E300" s="2" t="s">
        <v>222</v>
      </c>
      <c r="F300" s="126" t="s">
        <v>11</v>
      </c>
      <c r="G300" s="2"/>
      <c r="H300" s="3">
        <f>SUM(H301+H303+H305)</f>
        <v>446</v>
      </c>
    </row>
    <row r="301" spans="1:8" ht="64.5" customHeight="1">
      <c r="A301" s="19"/>
      <c r="B301" s="1" t="s">
        <v>313</v>
      </c>
      <c r="C301" s="99" t="s">
        <v>218</v>
      </c>
      <c r="D301" s="2" t="s">
        <v>228</v>
      </c>
      <c r="E301" s="2" t="s">
        <v>222</v>
      </c>
      <c r="F301" s="126" t="s">
        <v>108</v>
      </c>
      <c r="G301" s="2"/>
      <c r="H301" s="3">
        <f>SUM(H302)</f>
        <v>95</v>
      </c>
    </row>
    <row r="302" spans="1:8" ht="39" customHeight="1">
      <c r="A302" s="19"/>
      <c r="B302" s="7" t="s">
        <v>276</v>
      </c>
      <c r="C302" s="99" t="s">
        <v>218</v>
      </c>
      <c r="D302" s="2" t="s">
        <v>228</v>
      </c>
      <c r="E302" s="2" t="s">
        <v>222</v>
      </c>
      <c r="F302" s="126" t="s">
        <v>108</v>
      </c>
      <c r="G302" s="2" t="s">
        <v>277</v>
      </c>
      <c r="H302" s="3">
        <f>SUM('распр.б.а.13'!G302)</f>
        <v>95</v>
      </c>
    </row>
    <row r="303" spans="1:8" ht="76.5" customHeight="1">
      <c r="A303" s="19"/>
      <c r="B303" s="1" t="s">
        <v>314</v>
      </c>
      <c r="C303" s="99" t="s">
        <v>218</v>
      </c>
      <c r="D303" s="2" t="s">
        <v>228</v>
      </c>
      <c r="E303" s="2" t="s">
        <v>222</v>
      </c>
      <c r="F303" s="126" t="s">
        <v>109</v>
      </c>
      <c r="G303" s="2"/>
      <c r="H303" s="3">
        <f>SUM(H304)</f>
        <v>186</v>
      </c>
    </row>
    <row r="304" spans="1:8" ht="39" customHeight="1">
      <c r="A304" s="19"/>
      <c r="B304" s="7" t="s">
        <v>276</v>
      </c>
      <c r="C304" s="99" t="s">
        <v>218</v>
      </c>
      <c r="D304" s="2" t="s">
        <v>228</v>
      </c>
      <c r="E304" s="2" t="s">
        <v>222</v>
      </c>
      <c r="F304" s="126" t="s">
        <v>109</v>
      </c>
      <c r="G304" s="2" t="s">
        <v>277</v>
      </c>
      <c r="H304" s="3">
        <f>SUM('распр.б.а.13'!G304)</f>
        <v>186</v>
      </c>
    </row>
    <row r="305" spans="1:8" ht="59.25" customHeight="1">
      <c r="A305" s="19"/>
      <c r="B305" s="1" t="s">
        <v>315</v>
      </c>
      <c r="C305" s="99" t="s">
        <v>218</v>
      </c>
      <c r="D305" s="2" t="s">
        <v>228</v>
      </c>
      <c r="E305" s="2" t="s">
        <v>222</v>
      </c>
      <c r="F305" s="126" t="s">
        <v>110</v>
      </c>
      <c r="G305" s="2"/>
      <c r="H305" s="3">
        <f>SUM(H306)</f>
        <v>165</v>
      </c>
    </row>
    <row r="306" spans="1:8" ht="39" customHeight="1">
      <c r="A306" s="19"/>
      <c r="B306" s="7" t="s">
        <v>276</v>
      </c>
      <c r="C306" s="99" t="s">
        <v>218</v>
      </c>
      <c r="D306" s="2" t="s">
        <v>228</v>
      </c>
      <c r="E306" s="2" t="s">
        <v>222</v>
      </c>
      <c r="F306" s="126" t="s">
        <v>110</v>
      </c>
      <c r="G306" s="2" t="s">
        <v>277</v>
      </c>
      <c r="H306" s="3">
        <f>SUM('распр.б.а.13'!G306)</f>
        <v>165</v>
      </c>
    </row>
    <row r="307" spans="1:8" ht="30.75" customHeight="1" hidden="1">
      <c r="A307" s="19"/>
      <c r="B307" s="7" t="s">
        <v>200</v>
      </c>
      <c r="C307" s="99" t="s">
        <v>218</v>
      </c>
      <c r="D307" s="2" t="s">
        <v>228</v>
      </c>
      <c r="E307" s="2" t="s">
        <v>222</v>
      </c>
      <c r="F307" s="126" t="s">
        <v>113</v>
      </c>
      <c r="G307" s="20"/>
      <c r="H307" s="3">
        <f>SUM(H308)</f>
        <v>0</v>
      </c>
    </row>
    <row r="308" spans="1:8" ht="30.75" customHeight="1" hidden="1">
      <c r="A308" s="19"/>
      <c r="B308" s="7" t="s">
        <v>244</v>
      </c>
      <c r="C308" s="99" t="s">
        <v>218</v>
      </c>
      <c r="D308" s="2" t="s">
        <v>228</v>
      </c>
      <c r="E308" s="2" t="s">
        <v>222</v>
      </c>
      <c r="F308" s="126" t="s">
        <v>114</v>
      </c>
      <c r="G308" s="20"/>
      <c r="H308" s="3">
        <f>SUM(H309)</f>
        <v>0</v>
      </c>
    </row>
    <row r="309" spans="1:8" ht="30.75" customHeight="1" hidden="1">
      <c r="A309" s="19"/>
      <c r="B309" s="68" t="s">
        <v>260</v>
      </c>
      <c r="C309" s="99" t="s">
        <v>218</v>
      </c>
      <c r="D309" s="2" t="s">
        <v>228</v>
      </c>
      <c r="E309" s="2" t="s">
        <v>222</v>
      </c>
      <c r="F309" s="126" t="s">
        <v>114</v>
      </c>
      <c r="G309" s="20" t="s">
        <v>261</v>
      </c>
      <c r="H309" s="3">
        <v>0</v>
      </c>
    </row>
    <row r="310" spans="1:8" s="27" customFormat="1" ht="19.5" customHeight="1">
      <c r="A310" s="10"/>
      <c r="B310" s="62" t="s">
        <v>191</v>
      </c>
      <c r="C310" s="98" t="s">
        <v>218</v>
      </c>
      <c r="D310" s="6" t="s">
        <v>224</v>
      </c>
      <c r="E310" s="6" t="s">
        <v>221</v>
      </c>
      <c r="F310" s="125"/>
      <c r="G310" s="6"/>
      <c r="H310" s="5">
        <f>SUM(H311)</f>
        <v>9251.3</v>
      </c>
    </row>
    <row r="311" spans="1:8" s="27" customFormat="1" ht="19.5" customHeight="1">
      <c r="A311" s="10"/>
      <c r="B311" s="62" t="s">
        <v>262</v>
      </c>
      <c r="C311" s="98" t="s">
        <v>218</v>
      </c>
      <c r="D311" s="6" t="s">
        <v>224</v>
      </c>
      <c r="E311" s="6" t="s">
        <v>220</v>
      </c>
      <c r="F311" s="125"/>
      <c r="G311" s="6"/>
      <c r="H311" s="5">
        <f>SUM(H312)</f>
        <v>9251.3</v>
      </c>
    </row>
    <row r="312" spans="1:8" ht="83.25" customHeight="1">
      <c r="A312" s="19"/>
      <c r="B312" s="1" t="s">
        <v>289</v>
      </c>
      <c r="C312" s="99" t="s">
        <v>218</v>
      </c>
      <c r="D312" s="2" t="s">
        <v>224</v>
      </c>
      <c r="E312" s="2" t="s">
        <v>220</v>
      </c>
      <c r="F312" s="126" t="s">
        <v>25</v>
      </c>
      <c r="G312" s="2"/>
      <c r="H312" s="3">
        <f>SUM(H313)</f>
        <v>9251.3</v>
      </c>
    </row>
    <row r="313" spans="1:8" ht="101.25" customHeight="1">
      <c r="A313" s="19"/>
      <c r="B313" s="1" t="s">
        <v>338</v>
      </c>
      <c r="C313" s="99" t="s">
        <v>218</v>
      </c>
      <c r="D313" s="2" t="s">
        <v>224</v>
      </c>
      <c r="E313" s="2" t="s">
        <v>220</v>
      </c>
      <c r="F313" s="126" t="s">
        <v>9</v>
      </c>
      <c r="G313" s="2"/>
      <c r="H313" s="3">
        <f>SUM(H314+H316+H318)</f>
        <v>9251.3</v>
      </c>
    </row>
    <row r="314" spans="1:8" ht="66" customHeight="1">
      <c r="A314" s="19"/>
      <c r="B314" s="49" t="s">
        <v>352</v>
      </c>
      <c r="C314" s="99" t="s">
        <v>218</v>
      </c>
      <c r="D314" s="2" t="s">
        <v>224</v>
      </c>
      <c r="E314" s="2" t="s">
        <v>220</v>
      </c>
      <c r="F314" s="127" t="s">
        <v>26</v>
      </c>
      <c r="G314" s="20"/>
      <c r="H314" s="3">
        <f>SUM(H315)</f>
        <v>6251.3</v>
      </c>
    </row>
    <row r="315" spans="1:8" ht="24.75" customHeight="1">
      <c r="A315" s="19"/>
      <c r="B315" s="49" t="s">
        <v>290</v>
      </c>
      <c r="C315" s="99" t="s">
        <v>218</v>
      </c>
      <c r="D315" s="2" t="s">
        <v>224</v>
      </c>
      <c r="E315" s="2" t="s">
        <v>220</v>
      </c>
      <c r="F315" s="127" t="s">
        <v>26</v>
      </c>
      <c r="G315" s="20" t="s">
        <v>291</v>
      </c>
      <c r="H315" s="3">
        <f>SUM('распр.б.а.13'!G315)</f>
        <v>6251.3</v>
      </c>
    </row>
    <row r="316" spans="1:8" ht="61.5" customHeight="1">
      <c r="A316" s="19"/>
      <c r="B316" s="49" t="s">
        <v>118</v>
      </c>
      <c r="C316" s="99" t="s">
        <v>218</v>
      </c>
      <c r="D316" s="2" t="s">
        <v>224</v>
      </c>
      <c r="E316" s="2" t="s">
        <v>220</v>
      </c>
      <c r="F316" s="127" t="s">
        <v>119</v>
      </c>
      <c r="G316" s="20"/>
      <c r="H316" s="3">
        <f>SUM(H317)</f>
        <v>3000</v>
      </c>
    </row>
    <row r="317" spans="1:8" ht="24.75" customHeight="1">
      <c r="A317" s="19"/>
      <c r="B317" s="7" t="s">
        <v>205</v>
      </c>
      <c r="C317" s="99" t="s">
        <v>218</v>
      </c>
      <c r="D317" s="2" t="s">
        <v>224</v>
      </c>
      <c r="E317" s="2" t="s">
        <v>220</v>
      </c>
      <c r="F317" s="127" t="s">
        <v>119</v>
      </c>
      <c r="G317" s="20" t="s">
        <v>287</v>
      </c>
      <c r="H317" s="3">
        <f>SUM('распр.б.а.13'!G317)</f>
        <v>3000</v>
      </c>
    </row>
    <row r="318" spans="1:8" ht="93.75" customHeight="1" hidden="1">
      <c r="A318" s="19"/>
      <c r="B318" s="1" t="s">
        <v>269</v>
      </c>
      <c r="C318" s="99" t="s">
        <v>218</v>
      </c>
      <c r="D318" s="2" t="s">
        <v>224</v>
      </c>
      <c r="E318" s="2" t="s">
        <v>220</v>
      </c>
      <c r="F318" s="127" t="s">
        <v>35</v>
      </c>
      <c r="G318" s="20"/>
      <c r="H318" s="3">
        <f>SUM(H319)</f>
        <v>0</v>
      </c>
    </row>
    <row r="319" spans="1:8" ht="19.5" customHeight="1" hidden="1">
      <c r="A319" s="19"/>
      <c r="B319" s="49" t="s">
        <v>290</v>
      </c>
      <c r="C319" s="99" t="s">
        <v>218</v>
      </c>
      <c r="D319" s="2" t="s">
        <v>224</v>
      </c>
      <c r="E319" s="2" t="s">
        <v>220</v>
      </c>
      <c r="F319" s="127" t="s">
        <v>35</v>
      </c>
      <c r="G319" s="20" t="s">
        <v>291</v>
      </c>
      <c r="H319" s="3"/>
    </row>
    <row r="320" spans="1:8" s="27" customFormat="1" ht="19.5" customHeight="1">
      <c r="A320" s="10"/>
      <c r="B320" s="62" t="s">
        <v>216</v>
      </c>
      <c r="C320" s="98" t="s">
        <v>218</v>
      </c>
      <c r="D320" s="6" t="s">
        <v>230</v>
      </c>
      <c r="E320" s="6" t="s">
        <v>221</v>
      </c>
      <c r="F320" s="125"/>
      <c r="G320" s="6"/>
      <c r="H320" s="5">
        <f>SUM(H321)</f>
        <v>1260.3</v>
      </c>
    </row>
    <row r="321" spans="1:8" s="27" customFormat="1" ht="19.5" customHeight="1">
      <c r="A321" s="10"/>
      <c r="B321" s="69" t="s">
        <v>208</v>
      </c>
      <c r="C321" s="98" t="s">
        <v>218</v>
      </c>
      <c r="D321" s="6" t="s">
        <v>230</v>
      </c>
      <c r="E321" s="6" t="s">
        <v>225</v>
      </c>
      <c r="F321" s="125"/>
      <c r="G321" s="6"/>
      <c r="H321" s="5">
        <f>SUM(H322)</f>
        <v>1260.3</v>
      </c>
    </row>
    <row r="322" spans="1:8" ht="32.25" customHeight="1">
      <c r="A322" s="19"/>
      <c r="B322" s="7" t="s">
        <v>272</v>
      </c>
      <c r="C322" s="99" t="s">
        <v>218</v>
      </c>
      <c r="D322" s="2" t="s">
        <v>230</v>
      </c>
      <c r="E322" s="2" t="s">
        <v>225</v>
      </c>
      <c r="F322" s="126" t="s">
        <v>95</v>
      </c>
      <c r="G322" s="2"/>
      <c r="H322" s="3">
        <f>SUM(H323)</f>
        <v>1260.3</v>
      </c>
    </row>
    <row r="323" spans="1:8" ht="48" customHeight="1">
      <c r="A323" s="19"/>
      <c r="B323" s="7" t="s">
        <v>284</v>
      </c>
      <c r="C323" s="99" t="s">
        <v>218</v>
      </c>
      <c r="D323" s="2" t="s">
        <v>230</v>
      </c>
      <c r="E323" s="2" t="s">
        <v>225</v>
      </c>
      <c r="F323" s="126" t="s">
        <v>96</v>
      </c>
      <c r="G323" s="2"/>
      <c r="H323" s="3">
        <f>SUM(H324)</f>
        <v>1260.3</v>
      </c>
    </row>
    <row r="324" spans="1:8" ht="32.25" customHeight="1">
      <c r="A324" s="19"/>
      <c r="B324" s="1" t="s">
        <v>280</v>
      </c>
      <c r="C324" s="99" t="s">
        <v>218</v>
      </c>
      <c r="D324" s="2" t="s">
        <v>230</v>
      </c>
      <c r="E324" s="2" t="s">
        <v>225</v>
      </c>
      <c r="F324" s="126" t="s">
        <v>101</v>
      </c>
      <c r="G324" s="89"/>
      <c r="H324" s="3">
        <f>SUM(H325)</f>
        <v>1260.3</v>
      </c>
    </row>
    <row r="325" spans="1:8" ht="32.25" customHeight="1" thickBot="1">
      <c r="A325" s="45"/>
      <c r="B325" s="7" t="s">
        <v>276</v>
      </c>
      <c r="C325" s="99" t="s">
        <v>218</v>
      </c>
      <c r="D325" s="2" t="s">
        <v>230</v>
      </c>
      <c r="E325" s="2" t="s">
        <v>225</v>
      </c>
      <c r="F325" s="126" t="s">
        <v>101</v>
      </c>
      <c r="G325" s="2" t="s">
        <v>277</v>
      </c>
      <c r="H325" s="3">
        <f>SUM('распр.б.а.13'!G325)</f>
        <v>1260.3</v>
      </c>
    </row>
    <row r="326" spans="1:8" s="27" customFormat="1" ht="29.25" customHeight="1">
      <c r="A326" s="9"/>
      <c r="B326" s="62" t="s">
        <v>251</v>
      </c>
      <c r="C326" s="98" t="s">
        <v>218</v>
      </c>
      <c r="D326" s="6" t="s">
        <v>226</v>
      </c>
      <c r="E326" s="6" t="s">
        <v>221</v>
      </c>
      <c r="F326" s="125"/>
      <c r="G326" s="6"/>
      <c r="H326" s="5">
        <f>SUM(H327)</f>
        <v>20</v>
      </c>
    </row>
    <row r="327" spans="1:8" s="27" customFormat="1" ht="30.75" customHeight="1">
      <c r="A327" s="9"/>
      <c r="B327" s="62" t="s">
        <v>263</v>
      </c>
      <c r="C327" s="98" t="s">
        <v>218</v>
      </c>
      <c r="D327" s="6" t="s">
        <v>226</v>
      </c>
      <c r="E327" s="6" t="s">
        <v>220</v>
      </c>
      <c r="F327" s="125"/>
      <c r="G327" s="6"/>
      <c r="H327" s="5">
        <f>SUM(H328)</f>
        <v>20</v>
      </c>
    </row>
    <row r="328" spans="2:8" s="9" customFormat="1" ht="36.75" customHeight="1">
      <c r="B328" s="7" t="s">
        <v>272</v>
      </c>
      <c r="C328" s="99" t="s">
        <v>218</v>
      </c>
      <c r="D328" s="2" t="s">
        <v>226</v>
      </c>
      <c r="E328" s="2" t="s">
        <v>220</v>
      </c>
      <c r="F328" s="126" t="s">
        <v>95</v>
      </c>
      <c r="G328" s="6"/>
      <c r="H328" s="3">
        <f>SUM(H329)</f>
        <v>20</v>
      </c>
    </row>
    <row r="329" spans="1:8" ht="50.25" customHeight="1">
      <c r="A329" s="8"/>
      <c r="B329" s="7" t="s">
        <v>284</v>
      </c>
      <c r="C329" s="99" t="s">
        <v>218</v>
      </c>
      <c r="D329" s="2" t="s">
        <v>226</v>
      </c>
      <c r="E329" s="2" t="s">
        <v>220</v>
      </c>
      <c r="F329" s="126" t="s">
        <v>96</v>
      </c>
      <c r="G329" s="6"/>
      <c r="H329" s="3">
        <f>SUM(H330)</f>
        <v>20</v>
      </c>
    </row>
    <row r="330" spans="1:8" ht="33" customHeight="1">
      <c r="A330" s="8"/>
      <c r="B330" s="1" t="s">
        <v>280</v>
      </c>
      <c r="C330" s="99" t="s">
        <v>218</v>
      </c>
      <c r="D330" s="2" t="s">
        <v>226</v>
      </c>
      <c r="E330" s="2" t="s">
        <v>220</v>
      </c>
      <c r="F330" s="126" t="s">
        <v>101</v>
      </c>
      <c r="G330" s="6"/>
      <c r="H330" s="3">
        <f>SUM(H331)</f>
        <v>20</v>
      </c>
    </row>
    <row r="331" spans="1:8" ht="20.25" customHeight="1">
      <c r="A331" s="8"/>
      <c r="B331" s="7" t="s">
        <v>252</v>
      </c>
      <c r="C331" s="99" t="s">
        <v>218</v>
      </c>
      <c r="D331" s="2" t="s">
        <v>226</v>
      </c>
      <c r="E331" s="2" t="s">
        <v>220</v>
      </c>
      <c r="F331" s="126" t="s">
        <v>101</v>
      </c>
      <c r="G331" s="2" t="s">
        <v>253</v>
      </c>
      <c r="H331" s="3">
        <f>SUM('распр.б.а.13'!G331)</f>
        <v>20</v>
      </c>
    </row>
    <row r="332" spans="1:7" ht="19.5" customHeight="1">
      <c r="A332" s="8"/>
      <c r="B332" s="133"/>
      <c r="C332" s="102"/>
      <c r="D332" s="90"/>
      <c r="E332" s="90"/>
      <c r="F332" s="90"/>
      <c r="G332" s="90"/>
    </row>
    <row r="333" spans="1:7" ht="19.5" customHeight="1">
      <c r="A333" s="8"/>
      <c r="B333" s="133"/>
      <c r="C333" s="102"/>
      <c r="D333" s="90"/>
      <c r="E333" s="90"/>
      <c r="F333" s="90"/>
      <c r="G333" s="90"/>
    </row>
    <row r="334" spans="1:7" ht="19.5" customHeight="1">
      <c r="A334" s="8"/>
      <c r="B334" s="133"/>
      <c r="C334" s="102"/>
      <c r="D334" s="90"/>
      <c r="E334" s="90"/>
      <c r="F334" s="90"/>
      <c r="G334" s="90"/>
    </row>
    <row r="335" spans="2:7" s="8" customFormat="1" ht="19.5" customHeight="1">
      <c r="B335" s="47"/>
      <c r="C335" s="102"/>
      <c r="D335" s="48"/>
      <c r="E335" s="48"/>
      <c r="F335" s="48"/>
      <c r="G335" s="48"/>
    </row>
    <row r="336" spans="1:7" ht="19.5" customHeight="1">
      <c r="A336" s="8"/>
      <c r="B336" s="133"/>
      <c r="C336" s="102"/>
      <c r="D336" s="48"/>
      <c r="E336" s="48"/>
      <c r="F336" s="48"/>
      <c r="G336" s="48"/>
    </row>
    <row r="337" spans="1:7" ht="19.5" customHeight="1">
      <c r="A337" s="8"/>
      <c r="B337" s="47"/>
      <c r="C337" s="102"/>
      <c r="D337" s="48"/>
      <c r="E337" s="48"/>
      <c r="F337" s="48"/>
      <c r="G337" s="48"/>
    </row>
    <row r="338" spans="1:7" ht="19.5" customHeight="1">
      <c r="A338" s="8"/>
      <c r="B338" s="47"/>
      <c r="C338" s="102"/>
      <c r="D338" s="48"/>
      <c r="E338" s="48"/>
      <c r="F338" s="48"/>
      <c r="G338" s="48"/>
    </row>
    <row r="339" spans="1:7" ht="19.5" customHeight="1">
      <c r="A339" s="8"/>
      <c r="B339" s="47"/>
      <c r="C339" s="102"/>
      <c r="D339" s="48"/>
      <c r="E339" s="48"/>
      <c r="F339" s="48"/>
      <c r="G339" s="48"/>
    </row>
    <row r="340" spans="1:7" ht="19.5" customHeight="1">
      <c r="A340" s="8"/>
      <c r="B340" s="47"/>
      <c r="C340" s="102"/>
      <c r="D340" s="48"/>
      <c r="E340" s="48"/>
      <c r="F340" s="48"/>
      <c r="G340" s="48"/>
    </row>
    <row r="341" spans="1:7" ht="19.5" customHeight="1">
      <c r="A341" s="8"/>
      <c r="B341" s="47"/>
      <c r="C341" s="102"/>
      <c r="D341" s="48"/>
      <c r="E341" s="48"/>
      <c r="F341" s="48"/>
      <c r="G341" s="48"/>
    </row>
    <row r="342" spans="1:214" ht="19.5" customHeight="1">
      <c r="A342" s="8"/>
      <c r="B342" s="133"/>
      <c r="C342" s="103"/>
      <c r="D342" s="91"/>
      <c r="E342" s="91"/>
      <c r="F342" s="91"/>
      <c r="G342" s="91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</row>
    <row r="343" spans="1:214" ht="19.5" customHeight="1">
      <c r="A343" s="8"/>
      <c r="B343" s="133"/>
      <c r="C343" s="103"/>
      <c r="D343" s="91"/>
      <c r="E343" s="91"/>
      <c r="F343" s="91"/>
      <c r="G343" s="91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</row>
    <row r="344" spans="1:214" ht="19.5" customHeight="1">
      <c r="A344" s="8"/>
      <c r="B344" s="133"/>
      <c r="C344" s="102"/>
      <c r="D344" s="90"/>
      <c r="E344" s="90"/>
      <c r="F344" s="90"/>
      <c r="G344" s="90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</row>
    <row r="345" spans="1:214" ht="19.5" customHeight="1">
      <c r="A345" s="8"/>
      <c r="B345" s="133"/>
      <c r="C345" s="102"/>
      <c r="D345" s="90"/>
      <c r="E345" s="90"/>
      <c r="F345" s="90"/>
      <c r="G345" s="90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</row>
    <row r="346" spans="1:214" ht="19.5" customHeight="1">
      <c r="A346" s="8"/>
      <c r="B346" s="133"/>
      <c r="C346" s="102"/>
      <c r="D346" s="90"/>
      <c r="E346" s="90"/>
      <c r="F346" s="90"/>
      <c r="G346" s="90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</row>
    <row r="347" spans="1:214" ht="19.5" customHeight="1">
      <c r="A347" s="8"/>
      <c r="B347" s="133"/>
      <c r="C347" s="102"/>
      <c r="D347" s="90"/>
      <c r="E347" s="90"/>
      <c r="F347" s="90"/>
      <c r="G347" s="90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</row>
    <row r="348" spans="1:214" ht="19.5" customHeight="1">
      <c r="A348" s="8"/>
      <c r="B348" s="47"/>
      <c r="C348" s="102"/>
      <c r="D348" s="48"/>
      <c r="E348" s="48"/>
      <c r="F348" s="48"/>
      <c r="G348" s="4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</row>
    <row r="349" spans="2:7" s="8" customFormat="1" ht="19.5" customHeight="1">
      <c r="B349" s="47"/>
      <c r="C349" s="102"/>
      <c r="D349" s="48"/>
      <c r="E349" s="48"/>
      <c r="F349" s="48"/>
      <c r="G349" s="48"/>
    </row>
    <row r="350" spans="2:7" s="8" customFormat="1" ht="19.5" customHeight="1">
      <c r="B350" s="47"/>
      <c r="C350" s="102"/>
      <c r="D350" s="48"/>
      <c r="E350" s="48"/>
      <c r="F350" s="48"/>
      <c r="G350" s="48"/>
    </row>
    <row r="351" spans="2:7" s="8" customFormat="1" ht="19.5" customHeight="1">
      <c r="B351" s="47"/>
      <c r="C351" s="102"/>
      <c r="D351" s="48"/>
      <c r="E351" s="48"/>
      <c r="F351" s="48"/>
      <c r="G351" s="48"/>
    </row>
    <row r="352" spans="2:7" s="8" customFormat="1" ht="19.5" customHeight="1">
      <c r="B352" s="47"/>
      <c r="C352" s="102"/>
      <c r="D352" s="48"/>
      <c r="E352" s="48"/>
      <c r="F352" s="48"/>
      <c r="G352" s="48"/>
    </row>
    <row r="353" spans="2:7" s="8" customFormat="1" ht="19.5" customHeight="1">
      <c r="B353" s="47"/>
      <c r="C353" s="102"/>
      <c r="D353" s="48"/>
      <c r="E353" s="48"/>
      <c r="F353" s="48"/>
      <c r="G353" s="48"/>
    </row>
    <row r="354" spans="2:7" s="8" customFormat="1" ht="19.5" customHeight="1">
      <c r="B354" s="47"/>
      <c r="C354" s="102"/>
      <c r="D354" s="48"/>
      <c r="E354" s="48"/>
      <c r="F354" s="48"/>
      <c r="G354" s="48"/>
    </row>
    <row r="355" spans="2:7" s="8" customFormat="1" ht="19.5" customHeight="1">
      <c r="B355" s="47"/>
      <c r="C355" s="102"/>
      <c r="D355" s="48"/>
      <c r="E355" s="48"/>
      <c r="F355" s="48"/>
      <c r="G355" s="48"/>
    </row>
    <row r="356" spans="2:7" s="8" customFormat="1" ht="19.5" customHeight="1">
      <c r="B356" s="47"/>
      <c r="C356" s="102"/>
      <c r="D356" s="48"/>
      <c r="E356" s="48"/>
      <c r="F356" s="48"/>
      <c r="G356" s="48"/>
    </row>
    <row r="357" spans="2:7" s="8" customFormat="1" ht="19.5" customHeight="1">
      <c r="B357" s="47"/>
      <c r="C357" s="102"/>
      <c r="D357" s="48"/>
      <c r="E357" s="48"/>
      <c r="F357" s="48"/>
      <c r="G357" s="48"/>
    </row>
    <row r="358" spans="2:7" s="8" customFormat="1" ht="19.5" customHeight="1">
      <c r="B358" s="47"/>
      <c r="C358" s="102"/>
      <c r="D358" s="48"/>
      <c r="E358" s="48"/>
      <c r="F358" s="48"/>
      <c r="G358" s="48"/>
    </row>
    <row r="359" spans="2:7" s="8" customFormat="1" ht="19.5" customHeight="1">
      <c r="B359" s="47"/>
      <c r="C359" s="102"/>
      <c r="D359" s="48"/>
      <c r="E359" s="48"/>
      <c r="F359" s="48"/>
      <c r="G359" s="48"/>
    </row>
    <row r="360" spans="2:7" s="8" customFormat="1" ht="19.5" customHeight="1">
      <c r="B360" s="47"/>
      <c r="C360" s="102"/>
      <c r="D360" s="48"/>
      <c r="E360" s="48"/>
      <c r="F360" s="48"/>
      <c r="G360" s="48"/>
    </row>
    <row r="361" spans="2:7" s="8" customFormat="1" ht="19.5" customHeight="1">
      <c r="B361" s="47"/>
      <c r="C361" s="102"/>
      <c r="D361" s="48"/>
      <c r="E361" s="48"/>
      <c r="F361" s="48"/>
      <c r="G361" s="48"/>
    </row>
    <row r="362" spans="2:7" s="8" customFormat="1" ht="19.5" customHeight="1">
      <c r="B362" s="47"/>
      <c r="C362" s="102"/>
      <c r="D362" s="48"/>
      <c r="E362" s="48"/>
      <c r="F362" s="48"/>
      <c r="G362" s="48"/>
    </row>
    <row r="363" spans="2:7" s="8" customFormat="1" ht="19.5" customHeight="1">
      <c r="B363" s="47"/>
      <c r="C363" s="102"/>
      <c r="D363" s="48"/>
      <c r="E363" s="48"/>
      <c r="F363" s="48"/>
      <c r="G363" s="48"/>
    </row>
    <row r="364" spans="2:7" s="8" customFormat="1" ht="19.5" customHeight="1">
      <c r="B364" s="47"/>
      <c r="C364" s="102"/>
      <c r="D364" s="48"/>
      <c r="E364" s="48"/>
      <c r="F364" s="48"/>
      <c r="G364" s="48"/>
    </row>
    <row r="365" spans="1:214" ht="19.5" customHeight="1">
      <c r="A365" s="8"/>
      <c r="B365" s="47"/>
      <c r="C365" s="102"/>
      <c r="D365" s="48"/>
      <c r="E365" s="48"/>
      <c r="F365" s="48"/>
      <c r="G365" s="4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</row>
    <row r="366" spans="1:214" ht="19.5" customHeight="1">
      <c r="A366" s="8"/>
      <c r="B366" s="47"/>
      <c r="C366" s="102"/>
      <c r="D366" s="48"/>
      <c r="E366" s="48"/>
      <c r="F366" s="48"/>
      <c r="G366" s="4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</row>
    <row r="367" spans="1:214" ht="19.5" customHeight="1">
      <c r="A367" s="8"/>
      <c r="B367" s="47"/>
      <c r="C367" s="102"/>
      <c r="D367" s="48"/>
      <c r="E367" s="48"/>
      <c r="F367" s="48"/>
      <c r="G367" s="4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</row>
    <row r="368" spans="1:214" ht="19.5" customHeight="1">
      <c r="A368" s="8"/>
      <c r="B368" s="47"/>
      <c r="C368" s="102"/>
      <c r="D368" s="48"/>
      <c r="E368" s="48"/>
      <c r="F368" s="48"/>
      <c r="G368" s="4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</row>
    <row r="369" spans="1:214" ht="19.5" customHeight="1">
      <c r="A369" s="8"/>
      <c r="B369" s="47"/>
      <c r="C369" s="102"/>
      <c r="D369" s="48"/>
      <c r="E369" s="48"/>
      <c r="F369" s="48"/>
      <c r="G369" s="4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</row>
    <row r="370" spans="1:214" ht="19.5" customHeight="1">
      <c r="A370" s="8"/>
      <c r="B370" s="47"/>
      <c r="C370" s="102"/>
      <c r="D370" s="48"/>
      <c r="E370" s="48"/>
      <c r="F370" s="48"/>
      <c r="G370" s="4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</row>
    <row r="371" spans="1:214" ht="19.5" customHeight="1">
      <c r="A371" s="8"/>
      <c r="B371" s="47"/>
      <c r="C371" s="102"/>
      <c r="D371" s="48"/>
      <c r="E371" s="48"/>
      <c r="F371" s="48"/>
      <c r="G371" s="4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</row>
    <row r="372" spans="1:214" ht="19.5" customHeight="1">
      <c r="A372" s="8"/>
      <c r="B372" s="47"/>
      <c r="C372" s="102"/>
      <c r="D372" s="48"/>
      <c r="E372" s="48"/>
      <c r="F372" s="48"/>
      <c r="G372" s="4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</row>
    <row r="373" spans="1:214" ht="19.5" customHeight="1">
      <c r="A373" s="8"/>
      <c r="B373" s="47"/>
      <c r="C373" s="102"/>
      <c r="D373" s="48"/>
      <c r="E373" s="48"/>
      <c r="F373" s="48"/>
      <c r="G373" s="4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</row>
    <row r="374" spans="1:7" ht="19.5" customHeight="1">
      <c r="A374" s="8"/>
      <c r="B374" s="47"/>
      <c r="C374" s="102"/>
      <c r="D374" s="48"/>
      <c r="E374" s="48"/>
      <c r="F374" s="48"/>
      <c r="G374" s="48"/>
    </row>
    <row r="375" spans="1:7" ht="19.5" customHeight="1">
      <c r="A375" s="8"/>
      <c r="B375" s="47"/>
      <c r="C375" s="102"/>
      <c r="D375" s="48"/>
      <c r="E375" s="48"/>
      <c r="F375" s="48"/>
      <c r="G375" s="48"/>
    </row>
    <row r="376" spans="1:7" ht="19.5" customHeight="1">
      <c r="A376" s="8"/>
      <c r="B376" s="47"/>
      <c r="C376" s="102"/>
      <c r="D376" s="48"/>
      <c r="E376" s="48"/>
      <c r="F376" s="48"/>
      <c r="G376" s="48"/>
    </row>
    <row r="377" spans="1:7" ht="19.5" customHeight="1">
      <c r="A377" s="8"/>
      <c r="B377" s="47"/>
      <c r="C377" s="102"/>
      <c r="D377" s="48"/>
      <c r="E377" s="48"/>
      <c r="F377" s="48"/>
      <c r="G377" s="48"/>
    </row>
    <row r="378" spans="1:7" ht="19.5" customHeight="1">
      <c r="A378" s="8"/>
      <c r="B378" s="47"/>
      <c r="C378" s="102"/>
      <c r="D378" s="48"/>
      <c r="E378" s="48"/>
      <c r="F378" s="48"/>
      <c r="G378" s="48"/>
    </row>
    <row r="379" spans="1:7" ht="19.5" customHeight="1">
      <c r="A379" s="8"/>
      <c r="B379" s="47"/>
      <c r="C379" s="102"/>
      <c r="D379" s="48"/>
      <c r="E379" s="48"/>
      <c r="F379" s="48"/>
      <c r="G379" s="48"/>
    </row>
    <row r="380" spans="1:7" ht="19.5" customHeight="1">
      <c r="A380" s="8"/>
      <c r="B380" s="47"/>
      <c r="C380" s="102"/>
      <c r="D380" s="48"/>
      <c r="E380" s="48"/>
      <c r="F380" s="48"/>
      <c r="G380" s="48"/>
    </row>
    <row r="381" spans="1:7" ht="19.5" customHeight="1">
      <c r="A381" s="8"/>
      <c r="B381" s="47"/>
      <c r="C381" s="102"/>
      <c r="D381" s="48"/>
      <c r="E381" s="48"/>
      <c r="F381" s="48"/>
      <c r="G381" s="48"/>
    </row>
    <row r="382" spans="1:7" ht="19.5" customHeight="1">
      <c r="A382" s="8"/>
      <c r="B382" s="47"/>
      <c r="C382" s="102"/>
      <c r="D382" s="48"/>
      <c r="E382" s="48"/>
      <c r="F382" s="48"/>
      <c r="G382" s="48"/>
    </row>
    <row r="383" spans="1:7" ht="19.5" customHeight="1">
      <c r="A383" s="8"/>
      <c r="B383" s="47"/>
      <c r="C383" s="102"/>
      <c r="D383" s="48"/>
      <c r="E383" s="48"/>
      <c r="F383" s="48"/>
      <c r="G383" s="48"/>
    </row>
    <row r="384" spans="1:7" ht="19.5" customHeight="1">
      <c r="A384" s="8"/>
      <c r="B384" s="47"/>
      <c r="C384" s="102"/>
      <c r="D384" s="48"/>
      <c r="E384" s="48"/>
      <c r="F384" s="48"/>
      <c r="G384" s="48"/>
    </row>
    <row r="385" spans="1:7" ht="19.5" customHeight="1">
      <c r="A385" s="8"/>
      <c r="B385" s="47"/>
      <c r="C385" s="102"/>
      <c r="D385" s="48"/>
      <c r="E385" s="48"/>
      <c r="F385" s="48"/>
      <c r="G385" s="48"/>
    </row>
    <row r="386" spans="1:7" ht="19.5" customHeight="1">
      <c r="A386" s="8"/>
      <c r="B386" s="47"/>
      <c r="C386" s="102"/>
      <c r="D386" s="48"/>
      <c r="E386" s="48"/>
      <c r="F386" s="48"/>
      <c r="G386" s="48"/>
    </row>
    <row r="387" spans="1:7" ht="19.5" customHeight="1">
      <c r="A387" s="8"/>
      <c r="B387" s="47"/>
      <c r="C387" s="102"/>
      <c r="D387" s="48"/>
      <c r="E387" s="48"/>
      <c r="F387" s="48"/>
      <c r="G387" s="48"/>
    </row>
    <row r="388" spans="1:7" ht="19.5" customHeight="1">
      <c r="A388" s="8"/>
      <c r="B388" s="47"/>
      <c r="C388" s="102"/>
      <c r="D388" s="48"/>
      <c r="E388" s="48"/>
      <c r="F388" s="48"/>
      <c r="G388" s="48"/>
    </row>
    <row r="389" spans="1:7" ht="19.5" customHeight="1">
      <c r="A389" s="8"/>
      <c r="B389" s="47"/>
      <c r="C389" s="102"/>
      <c r="D389" s="48"/>
      <c r="E389" s="48"/>
      <c r="F389" s="48"/>
      <c r="G389" s="48"/>
    </row>
    <row r="390" spans="1:7" ht="19.5" customHeight="1">
      <c r="A390" s="8"/>
      <c r="B390" s="47"/>
      <c r="C390" s="102"/>
      <c r="D390" s="48"/>
      <c r="E390" s="48"/>
      <c r="F390" s="48"/>
      <c r="G390" s="48"/>
    </row>
    <row r="391" spans="1:7" ht="19.5" customHeight="1">
      <c r="A391" s="8"/>
      <c r="B391" s="47"/>
      <c r="C391" s="102"/>
      <c r="D391" s="48"/>
      <c r="E391" s="48"/>
      <c r="F391" s="48"/>
      <c r="G391" s="48"/>
    </row>
    <row r="392" spans="1:7" ht="19.5" customHeight="1">
      <c r="A392" s="8"/>
      <c r="B392" s="47"/>
      <c r="C392" s="102"/>
      <c r="D392" s="48"/>
      <c r="E392" s="48"/>
      <c r="F392" s="48"/>
      <c r="G392" s="48"/>
    </row>
    <row r="393" spans="1:7" ht="19.5" customHeight="1">
      <c r="A393" s="8"/>
      <c r="B393" s="47"/>
      <c r="C393" s="102"/>
      <c r="D393" s="48"/>
      <c r="E393" s="48"/>
      <c r="F393" s="48"/>
      <c r="G393" s="48"/>
    </row>
    <row r="394" spans="1:7" ht="19.5" customHeight="1">
      <c r="A394" s="8"/>
      <c r="B394" s="47"/>
      <c r="C394" s="102"/>
      <c r="D394" s="48"/>
      <c r="E394" s="48"/>
      <c r="F394" s="48"/>
      <c r="G394" s="48"/>
    </row>
    <row r="395" spans="1:7" ht="19.5" customHeight="1">
      <c r="A395" s="8"/>
      <c r="B395" s="47"/>
      <c r="C395" s="102"/>
      <c r="D395" s="48"/>
      <c r="E395" s="48"/>
      <c r="F395" s="48"/>
      <c r="G395" s="48"/>
    </row>
    <row r="396" spans="1:7" ht="19.5" customHeight="1">
      <c r="A396" s="8"/>
      <c r="B396" s="47"/>
      <c r="C396" s="102"/>
      <c r="D396" s="48"/>
      <c r="E396" s="48"/>
      <c r="F396" s="48"/>
      <c r="G396" s="48"/>
    </row>
    <row r="397" spans="1:7" ht="19.5" customHeight="1">
      <c r="A397" s="8"/>
      <c r="B397" s="47"/>
      <c r="C397" s="102"/>
      <c r="D397" s="48"/>
      <c r="E397" s="48"/>
      <c r="F397" s="48"/>
      <c r="G397" s="48"/>
    </row>
    <row r="398" spans="1:7" ht="19.5" customHeight="1">
      <c r="A398" s="8"/>
      <c r="B398" s="47"/>
      <c r="C398" s="102"/>
      <c r="D398" s="48"/>
      <c r="E398" s="48"/>
      <c r="F398" s="48"/>
      <c r="G398" s="48"/>
    </row>
    <row r="399" spans="1:7" ht="19.5" customHeight="1">
      <c r="A399" s="8"/>
      <c r="B399" s="47"/>
      <c r="C399" s="102"/>
      <c r="D399" s="48"/>
      <c r="E399" s="48"/>
      <c r="F399" s="48"/>
      <c r="G399" s="48"/>
    </row>
    <row r="400" spans="1:7" ht="19.5" customHeight="1">
      <c r="A400" s="8"/>
      <c r="B400" s="47"/>
      <c r="C400" s="102"/>
      <c r="D400" s="48"/>
      <c r="E400" s="48"/>
      <c r="F400" s="48"/>
      <c r="G400" s="48"/>
    </row>
    <row r="401" spans="1:7" ht="19.5" customHeight="1">
      <c r="A401" s="8"/>
      <c r="B401" s="47"/>
      <c r="C401" s="102"/>
      <c r="D401" s="48"/>
      <c r="E401" s="48"/>
      <c r="F401" s="48"/>
      <c r="G401" s="48"/>
    </row>
    <row r="402" spans="1:7" ht="19.5" customHeight="1">
      <c r="A402" s="8"/>
      <c r="B402" s="47"/>
      <c r="C402" s="102"/>
      <c r="D402" s="48"/>
      <c r="E402" s="48"/>
      <c r="F402" s="48"/>
      <c r="G402" s="48"/>
    </row>
    <row r="403" spans="1:7" ht="19.5" customHeight="1">
      <c r="A403" s="8"/>
      <c r="B403" s="47"/>
      <c r="C403" s="102"/>
      <c r="D403" s="48"/>
      <c r="E403" s="48"/>
      <c r="F403" s="48"/>
      <c r="G403" s="48"/>
    </row>
    <row r="404" spans="1:7" ht="19.5" customHeight="1">
      <c r="A404" s="8"/>
      <c r="B404" s="47"/>
      <c r="C404" s="102"/>
      <c r="D404" s="48"/>
      <c r="E404" s="48"/>
      <c r="F404" s="48"/>
      <c r="G404" s="48"/>
    </row>
    <row r="405" spans="1:7" ht="19.5" customHeight="1">
      <c r="A405" s="8"/>
      <c r="B405" s="47"/>
      <c r="C405" s="102"/>
      <c r="D405" s="48"/>
      <c r="E405" s="48"/>
      <c r="F405" s="48"/>
      <c r="G405" s="48"/>
    </row>
    <row r="406" spans="1:7" ht="19.5" customHeight="1">
      <c r="A406" s="8"/>
      <c r="B406" s="47"/>
      <c r="C406" s="102"/>
      <c r="D406" s="48"/>
      <c r="E406" s="48"/>
      <c r="F406" s="48"/>
      <c r="G406" s="48"/>
    </row>
    <row r="407" spans="1:7" ht="19.5" customHeight="1">
      <c r="A407" s="8"/>
      <c r="B407" s="47"/>
      <c r="C407" s="102"/>
      <c r="D407" s="48"/>
      <c r="E407" s="48"/>
      <c r="F407" s="48"/>
      <c r="G407" s="48"/>
    </row>
    <row r="408" spans="1:7" ht="19.5" customHeight="1">
      <c r="A408" s="8"/>
      <c r="B408" s="47"/>
      <c r="C408" s="102"/>
      <c r="D408" s="48"/>
      <c r="E408" s="48"/>
      <c r="F408" s="48"/>
      <c r="G408" s="48"/>
    </row>
    <row r="409" spans="1:7" ht="19.5" customHeight="1">
      <c r="A409" s="8"/>
      <c r="B409" s="47"/>
      <c r="C409" s="102"/>
      <c r="D409" s="48"/>
      <c r="E409" s="48"/>
      <c r="F409" s="48"/>
      <c r="G409" s="48"/>
    </row>
    <row r="410" spans="1:7" ht="19.5" customHeight="1">
      <c r="A410" s="8"/>
      <c r="B410" s="47"/>
      <c r="C410" s="102"/>
      <c r="D410" s="48"/>
      <c r="E410" s="48"/>
      <c r="F410" s="48"/>
      <c r="G410" s="48"/>
    </row>
    <row r="411" spans="1:7" ht="19.5" customHeight="1">
      <c r="A411" s="8"/>
      <c r="B411" s="47"/>
      <c r="C411" s="102"/>
      <c r="D411" s="48"/>
      <c r="E411" s="48"/>
      <c r="F411" s="48"/>
      <c r="G411" s="48"/>
    </row>
    <row r="412" spans="1:7" ht="19.5" customHeight="1">
      <c r="A412" s="8"/>
      <c r="B412" s="47"/>
      <c r="C412" s="102"/>
      <c r="D412" s="48"/>
      <c r="E412" s="48"/>
      <c r="F412" s="48"/>
      <c r="G412" s="48"/>
    </row>
    <row r="413" spans="1:7" ht="19.5" customHeight="1">
      <c r="A413" s="8"/>
      <c r="B413" s="47"/>
      <c r="C413" s="102"/>
      <c r="D413" s="48"/>
      <c r="E413" s="48"/>
      <c r="F413" s="48"/>
      <c r="G413" s="48"/>
    </row>
    <row r="414" spans="1:7" ht="19.5" customHeight="1">
      <c r="A414" s="8"/>
      <c r="B414" s="47"/>
      <c r="C414" s="102"/>
      <c r="D414" s="48"/>
      <c r="E414" s="48"/>
      <c r="F414" s="48"/>
      <c r="G414" s="48"/>
    </row>
    <row r="415" spans="1:7" ht="19.5" customHeight="1">
      <c r="A415" s="8"/>
      <c r="B415" s="47"/>
      <c r="C415" s="102"/>
      <c r="D415" s="48"/>
      <c r="E415" s="48"/>
      <c r="F415" s="48"/>
      <c r="G415" s="48"/>
    </row>
    <row r="416" spans="1:7" ht="19.5" customHeight="1">
      <c r="A416" s="8"/>
      <c r="B416" s="47"/>
      <c r="C416" s="102"/>
      <c r="D416" s="48"/>
      <c r="E416" s="48"/>
      <c r="F416" s="48"/>
      <c r="G416" s="48"/>
    </row>
    <row r="417" spans="1:7" ht="19.5" customHeight="1">
      <c r="A417" s="8"/>
      <c r="B417" s="47"/>
      <c r="C417" s="102"/>
      <c r="D417" s="48"/>
      <c r="E417" s="48"/>
      <c r="F417" s="48"/>
      <c r="G417" s="48"/>
    </row>
    <row r="418" spans="1:7" ht="19.5" customHeight="1">
      <c r="A418" s="8"/>
      <c r="B418" s="47"/>
      <c r="C418" s="102"/>
      <c r="D418" s="48"/>
      <c r="E418" s="48"/>
      <c r="F418" s="48"/>
      <c r="G418" s="48"/>
    </row>
    <row r="419" spans="1:7" ht="19.5" customHeight="1">
      <c r="A419" s="8"/>
      <c r="B419" s="47"/>
      <c r="C419" s="102"/>
      <c r="D419" s="48"/>
      <c r="E419" s="48"/>
      <c r="F419" s="48"/>
      <c r="G419" s="48"/>
    </row>
    <row r="420" spans="1:7" ht="19.5" customHeight="1">
      <c r="A420" s="8"/>
      <c r="B420" s="47"/>
      <c r="C420" s="102"/>
      <c r="D420" s="48"/>
      <c r="E420" s="48"/>
      <c r="F420" s="48"/>
      <c r="G420" s="48"/>
    </row>
    <row r="421" spans="1:7" ht="19.5" customHeight="1">
      <c r="A421" s="8"/>
      <c r="B421" s="47"/>
      <c r="C421" s="102"/>
      <c r="D421" s="48"/>
      <c r="E421" s="48"/>
      <c r="F421" s="48"/>
      <c r="G421" s="48"/>
    </row>
    <row r="422" spans="1:7" ht="19.5" customHeight="1">
      <c r="A422" s="8"/>
      <c r="B422" s="47"/>
      <c r="C422" s="102"/>
      <c r="D422" s="48"/>
      <c r="E422" s="48"/>
      <c r="F422" s="48"/>
      <c r="G422" s="48"/>
    </row>
    <row r="423" spans="1:7" ht="19.5" customHeight="1">
      <c r="A423" s="8"/>
      <c r="B423" s="47"/>
      <c r="C423" s="102"/>
      <c r="D423" s="48"/>
      <c r="E423" s="48"/>
      <c r="F423" s="48"/>
      <c r="G423" s="48"/>
    </row>
    <row r="424" spans="1:7" ht="19.5" customHeight="1">
      <c r="A424" s="8"/>
      <c r="B424" s="47"/>
      <c r="C424" s="102"/>
      <c r="D424" s="48"/>
      <c r="E424" s="48"/>
      <c r="F424" s="48"/>
      <c r="G424" s="48"/>
    </row>
    <row r="425" spans="1:7" ht="19.5" customHeight="1">
      <c r="A425" s="8"/>
      <c r="B425" s="47"/>
      <c r="C425" s="102"/>
      <c r="D425" s="48"/>
      <c r="E425" s="48"/>
      <c r="F425" s="48"/>
      <c r="G425" s="48"/>
    </row>
    <row r="426" spans="1:7" ht="19.5" customHeight="1">
      <c r="A426" s="8"/>
      <c r="B426" s="47"/>
      <c r="C426" s="102"/>
      <c r="D426" s="48"/>
      <c r="E426" s="48"/>
      <c r="F426" s="48"/>
      <c r="G426" s="48"/>
    </row>
    <row r="427" spans="1:7" ht="19.5" customHeight="1">
      <c r="A427" s="8"/>
      <c r="B427" s="47"/>
      <c r="C427" s="102"/>
      <c r="D427" s="48"/>
      <c r="E427" s="48"/>
      <c r="F427" s="48"/>
      <c r="G427" s="48"/>
    </row>
    <row r="428" spans="1:7" ht="19.5" customHeight="1">
      <c r="A428" s="8"/>
      <c r="B428" s="47"/>
      <c r="C428" s="102"/>
      <c r="D428" s="48"/>
      <c r="E428" s="48"/>
      <c r="F428" s="48"/>
      <c r="G428" s="48"/>
    </row>
    <row r="429" spans="1:7" ht="19.5" customHeight="1">
      <c r="A429" s="8"/>
      <c r="B429" s="47"/>
      <c r="C429" s="102"/>
      <c r="D429" s="48"/>
      <c r="E429" s="48"/>
      <c r="F429" s="48"/>
      <c r="G429" s="48"/>
    </row>
    <row r="430" spans="1:7" ht="19.5" customHeight="1">
      <c r="A430" s="8"/>
      <c r="B430" s="47"/>
      <c r="C430" s="102"/>
      <c r="D430" s="48"/>
      <c r="E430" s="48"/>
      <c r="F430" s="48"/>
      <c r="G430" s="48"/>
    </row>
    <row r="431" spans="1:7" ht="19.5" customHeight="1">
      <c r="A431" s="8"/>
      <c r="B431" s="47"/>
      <c r="C431" s="102"/>
      <c r="D431" s="48"/>
      <c r="E431" s="48"/>
      <c r="F431" s="48"/>
      <c r="G431" s="48"/>
    </row>
    <row r="432" spans="1:7" ht="19.5" customHeight="1">
      <c r="A432" s="8"/>
      <c r="B432" s="47"/>
      <c r="C432" s="102"/>
      <c r="D432" s="48"/>
      <c r="E432" s="48"/>
      <c r="F432" s="48"/>
      <c r="G432" s="48"/>
    </row>
    <row r="433" spans="1:7" ht="19.5" customHeight="1">
      <c r="A433" s="8"/>
      <c r="B433" s="47"/>
      <c r="C433" s="102"/>
      <c r="D433" s="48"/>
      <c r="E433" s="48"/>
      <c r="F433" s="48"/>
      <c r="G433" s="48"/>
    </row>
    <row r="434" spans="1:7" ht="19.5" customHeight="1">
      <c r="A434" s="8"/>
      <c r="B434" s="47"/>
      <c r="C434" s="102"/>
      <c r="D434" s="48"/>
      <c r="E434" s="48"/>
      <c r="F434" s="48"/>
      <c r="G434" s="48"/>
    </row>
    <row r="435" spans="1:7" ht="19.5" customHeight="1">
      <c r="A435" s="8"/>
      <c r="B435" s="47"/>
      <c r="C435" s="102"/>
      <c r="D435" s="48"/>
      <c r="E435" s="48"/>
      <c r="F435" s="48"/>
      <c r="G435" s="48"/>
    </row>
    <row r="436" spans="1:7" ht="19.5" customHeight="1">
      <c r="A436" s="8"/>
      <c r="B436" s="47"/>
      <c r="C436" s="102"/>
      <c r="D436" s="48"/>
      <c r="E436" s="48"/>
      <c r="F436" s="48"/>
      <c r="G436" s="48"/>
    </row>
    <row r="437" spans="1:7" ht="19.5" customHeight="1">
      <c r="A437" s="8"/>
      <c r="B437" s="47"/>
      <c r="C437" s="102"/>
      <c r="D437" s="48"/>
      <c r="E437" s="48"/>
      <c r="F437" s="48"/>
      <c r="G437" s="48"/>
    </row>
    <row r="438" spans="1:7" ht="19.5" customHeight="1">
      <c r="A438" s="8"/>
      <c r="B438" s="47"/>
      <c r="C438" s="102"/>
      <c r="D438" s="48"/>
      <c r="E438" s="48"/>
      <c r="F438" s="48"/>
      <c r="G438" s="48"/>
    </row>
    <row r="439" spans="1:7" ht="19.5" customHeight="1">
      <c r="A439" s="8"/>
      <c r="B439" s="47"/>
      <c r="C439" s="102"/>
      <c r="D439" s="48"/>
      <c r="E439" s="48"/>
      <c r="F439" s="48"/>
      <c r="G439" s="48"/>
    </row>
    <row r="440" spans="1:7" ht="19.5" customHeight="1">
      <c r="A440" s="8"/>
      <c r="B440" s="47"/>
      <c r="C440" s="102"/>
      <c r="D440" s="48"/>
      <c r="E440" s="48"/>
      <c r="F440" s="48"/>
      <c r="G440" s="48"/>
    </row>
    <row r="441" spans="1:7" ht="19.5" customHeight="1">
      <c r="A441" s="8"/>
      <c r="B441" s="47"/>
      <c r="C441" s="102"/>
      <c r="D441" s="48"/>
      <c r="E441" s="48"/>
      <c r="F441" s="48"/>
      <c r="G441" s="48"/>
    </row>
    <row r="442" spans="1:7" ht="19.5" customHeight="1">
      <c r="A442" s="8"/>
      <c r="B442" s="47"/>
      <c r="C442" s="102"/>
      <c r="D442" s="48"/>
      <c r="E442" s="48"/>
      <c r="F442" s="48"/>
      <c r="G442" s="48"/>
    </row>
    <row r="443" spans="1:7" ht="19.5" customHeight="1">
      <c r="A443" s="8"/>
      <c r="B443" s="47"/>
      <c r="C443" s="102"/>
      <c r="D443" s="48"/>
      <c r="E443" s="48"/>
      <c r="F443" s="48"/>
      <c r="G443" s="48"/>
    </row>
    <row r="444" spans="1:7" ht="19.5" customHeight="1">
      <c r="A444" s="8"/>
      <c r="B444" s="47"/>
      <c r="C444" s="102"/>
      <c r="D444" s="48"/>
      <c r="E444" s="48"/>
      <c r="F444" s="48"/>
      <c r="G444" s="48"/>
    </row>
    <row r="445" spans="1:7" ht="19.5" customHeight="1">
      <c r="A445" s="8"/>
      <c r="B445" s="47"/>
      <c r="C445" s="102"/>
      <c r="D445" s="48"/>
      <c r="E445" s="48"/>
      <c r="F445" s="48"/>
      <c r="G445" s="48"/>
    </row>
    <row r="446" spans="1:7" ht="19.5" customHeight="1">
      <c r="A446" s="8"/>
      <c r="B446" s="47"/>
      <c r="C446" s="102"/>
      <c r="D446" s="48"/>
      <c r="E446" s="48"/>
      <c r="F446" s="48"/>
      <c r="G446" s="48"/>
    </row>
    <row r="447" spans="1:7" ht="19.5" customHeight="1">
      <c r="A447" s="8"/>
      <c r="B447" s="47"/>
      <c r="C447" s="102"/>
      <c r="D447" s="48"/>
      <c r="E447" s="48"/>
      <c r="F447" s="48"/>
      <c r="G447" s="48"/>
    </row>
    <row r="448" spans="1:7" ht="19.5" customHeight="1">
      <c r="A448" s="8"/>
      <c r="B448" s="47"/>
      <c r="C448" s="102"/>
      <c r="D448" s="48"/>
      <c r="E448" s="48"/>
      <c r="F448" s="48"/>
      <c r="G448" s="48"/>
    </row>
    <row r="449" spans="1:7" ht="19.5" customHeight="1">
      <c r="A449" s="8"/>
      <c r="B449" s="47"/>
      <c r="C449" s="102"/>
      <c r="D449" s="48"/>
      <c r="E449" s="48"/>
      <c r="F449" s="48"/>
      <c r="G449" s="48"/>
    </row>
    <row r="450" spans="1:7" ht="19.5" customHeight="1">
      <c r="A450" s="8"/>
      <c r="B450" s="47"/>
      <c r="C450" s="102"/>
      <c r="D450" s="48"/>
      <c r="E450" s="48"/>
      <c r="F450" s="48"/>
      <c r="G450" s="48"/>
    </row>
    <row r="451" spans="1:7" ht="19.5" customHeight="1">
      <c r="A451" s="8"/>
      <c r="B451" s="47"/>
      <c r="C451" s="102"/>
      <c r="D451" s="48"/>
      <c r="E451" s="48"/>
      <c r="F451" s="48"/>
      <c r="G451" s="48"/>
    </row>
    <row r="452" spans="1:7" ht="19.5" customHeight="1">
      <c r="A452" s="8"/>
      <c r="B452" s="47"/>
      <c r="C452" s="102"/>
      <c r="D452" s="48"/>
      <c r="E452" s="48"/>
      <c r="F452" s="48"/>
      <c r="G452" s="48"/>
    </row>
    <row r="453" spans="1:7" ht="19.5" customHeight="1">
      <c r="A453" s="8"/>
      <c r="B453" s="47"/>
      <c r="C453" s="102"/>
      <c r="D453" s="48"/>
      <c r="E453" s="48"/>
      <c r="F453" s="48"/>
      <c r="G453" s="48"/>
    </row>
    <row r="454" spans="1:7" ht="19.5" customHeight="1">
      <c r="A454" s="8"/>
      <c r="B454" s="47"/>
      <c r="C454" s="102"/>
      <c r="D454" s="48"/>
      <c r="E454" s="48"/>
      <c r="F454" s="48"/>
      <c r="G454" s="48"/>
    </row>
    <row r="455" spans="1:7" ht="19.5" customHeight="1">
      <c r="A455" s="8"/>
      <c r="B455" s="47"/>
      <c r="C455" s="102"/>
      <c r="D455" s="48"/>
      <c r="E455" s="48"/>
      <c r="F455" s="48"/>
      <c r="G455" s="48"/>
    </row>
  </sheetData>
  <sheetProtection/>
  <mergeCells count="7">
    <mergeCell ref="F1:H1"/>
    <mergeCell ref="B7:H7"/>
    <mergeCell ref="C2:H2"/>
    <mergeCell ref="B8:H8"/>
    <mergeCell ref="C3:H3"/>
    <mergeCell ref="C4:H4"/>
    <mergeCell ref="C5:H5"/>
  </mergeCells>
  <printOptions/>
  <pageMargins left="0.7086614173228347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Федоровна</dc:creator>
  <cp:keywords/>
  <dc:description/>
  <cp:lastModifiedBy>Мария Федоровна</cp:lastModifiedBy>
  <cp:lastPrinted>2016-09-01T08:58:24Z</cp:lastPrinted>
  <dcterms:created xsi:type="dcterms:W3CDTF">2007-09-04T08:08:49Z</dcterms:created>
  <dcterms:modified xsi:type="dcterms:W3CDTF">2016-09-21T11:32:24Z</dcterms:modified>
  <cp:category/>
  <cp:version/>
  <cp:contentType/>
  <cp:contentStatus/>
</cp:coreProperties>
</file>