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20" yWindow="65476" windowWidth="12396" windowHeight="7008" tabRatio="440" activeTab="0"/>
  </bookViews>
  <sheets>
    <sheet name="прогр 11" sheetId="1" r:id="rId1"/>
    <sheet name="распр.б.а.13" sheetId="2" r:id="rId2"/>
    <sheet name="ведом 15" sheetId="3" r:id="rId3"/>
  </sheets>
  <definedNames>
    <definedName name="_xlnm.Print_Titles" localSheetId="2">'ведом 15'!$10:$10</definedName>
    <definedName name="_xlnm.Print_Titles" localSheetId="0">'прогр 11'!$9:$9</definedName>
    <definedName name="_xlnm.Print_Titles" localSheetId="1">'распр.б.а.13'!$11:$11</definedName>
    <definedName name="_xlnm.Print_Area" localSheetId="2">'ведом 15'!$B$1:$H$356</definedName>
    <definedName name="_xlnm.Print_Area" localSheetId="0">'прогр 11'!$B$1:$G$354</definedName>
    <definedName name="_xlnm.Print_Area" localSheetId="1">'распр.б.а.13'!$B$1:$G$356</definedName>
  </definedNames>
  <calcPr fullCalcOnLoad="1" refMode="R1C1"/>
</workbook>
</file>

<file path=xl/sharedStrings.xml><?xml version="1.0" encoding="utf-8"?>
<sst xmlns="http://schemas.openxmlformats.org/spreadsheetml/2006/main" count="4386" uniqueCount="399">
  <si>
    <t>Субсидии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области". Мероприятия по благоустройству, содержанию и обеспечению санитарного состояния территории</t>
  </si>
  <si>
    <t>Софинансирование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Ленинградской области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 год и плановый период 2016-2020 годов»</t>
  </si>
  <si>
    <t>Бюджетные инвестиции на проектирование, строительство, реконструкцию объектов муниципальной собственности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 год и плановый период 2016-2020 годов»</t>
  </si>
  <si>
    <t xml:space="preserve">Субсидии на обеспечение выплат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программы" государственной программы Ленинградской области "Развитие культуры в Ленинградской области" </t>
  </si>
  <si>
    <t>0310000000</t>
  </si>
  <si>
    <t>0320000000</t>
  </si>
  <si>
    <t>0330000000</t>
  </si>
  <si>
    <t>0400000000</t>
  </si>
  <si>
    <t>0100000000</t>
  </si>
  <si>
    <t>0110000000</t>
  </si>
  <si>
    <t>0310070360</t>
  </si>
  <si>
    <t>0120000000</t>
  </si>
  <si>
    <t>0120070660</t>
  </si>
  <si>
    <t>0200000000</t>
  </si>
  <si>
    <t>0210000000</t>
  </si>
  <si>
    <t>0210070750</t>
  </si>
  <si>
    <t>0240000000</t>
  </si>
  <si>
    <t>0240005100</t>
  </si>
  <si>
    <t>0240095020</t>
  </si>
  <si>
    <t>0240096020</t>
  </si>
  <si>
    <t>0240096030</t>
  </si>
  <si>
    <t>0300000000</t>
  </si>
  <si>
    <t>0320000240</t>
  </si>
  <si>
    <t>0330001010</t>
  </si>
  <si>
    <t>0220000000</t>
  </si>
  <si>
    <t>0230000000</t>
  </si>
  <si>
    <t>0110003340</t>
  </si>
  <si>
    <t>0240090000</t>
  </si>
  <si>
    <t>0310072020</t>
  </si>
  <si>
    <t>0320072020</t>
  </si>
  <si>
    <t>0330001020</t>
  </si>
  <si>
    <t>0500000000</t>
  </si>
  <si>
    <t>0510000000</t>
  </si>
  <si>
    <t>0510001060</t>
  </si>
  <si>
    <t>0520000000</t>
  </si>
  <si>
    <t>0520001070</t>
  </si>
  <si>
    <t>0530000000</t>
  </si>
  <si>
    <t>0530001080</t>
  </si>
  <si>
    <t>0540000000</t>
  </si>
  <si>
    <t>0540001090</t>
  </si>
  <si>
    <t>0600000000</t>
  </si>
  <si>
    <t>0610000000</t>
  </si>
  <si>
    <t>0610070880</t>
  </si>
  <si>
    <t>0620000000</t>
  </si>
  <si>
    <t>0620070880</t>
  </si>
  <si>
    <t>0630000000</t>
  </si>
  <si>
    <t>0630070880</t>
  </si>
  <si>
    <t>0700000000</t>
  </si>
  <si>
    <t>0710000000</t>
  </si>
  <si>
    <t>0710001100</t>
  </si>
  <si>
    <t>0720000250</t>
  </si>
  <si>
    <t>0720000000</t>
  </si>
  <si>
    <t>0720001110</t>
  </si>
  <si>
    <t>0720001120</t>
  </si>
  <si>
    <t>0720001130</t>
  </si>
  <si>
    <t>0800000000</t>
  </si>
  <si>
    <t>0810000000</t>
  </si>
  <si>
    <t>0810001140</t>
  </si>
  <si>
    <t>0810070130</t>
  </si>
  <si>
    <t>0810070140</t>
  </si>
  <si>
    <t>0820000000</t>
  </si>
  <si>
    <t>0820000250</t>
  </si>
  <si>
    <t>0820005110</t>
  </si>
  <si>
    <t>0900000000</t>
  </si>
  <si>
    <t>0910000000</t>
  </si>
  <si>
    <t>0910001150</t>
  </si>
  <si>
    <t>0920000000</t>
  </si>
  <si>
    <t>0920001160</t>
  </si>
  <si>
    <t>0930000000</t>
  </si>
  <si>
    <t>0930001170</t>
  </si>
  <si>
    <t>0940000000</t>
  </si>
  <si>
    <t>0940001180</t>
  </si>
  <si>
    <t>0950000000</t>
  </si>
  <si>
    <t>0950001190</t>
  </si>
  <si>
    <t>0960000000</t>
  </si>
  <si>
    <t>0960001200</t>
  </si>
  <si>
    <t>0970000000</t>
  </si>
  <si>
    <t>0970001210</t>
  </si>
  <si>
    <t>0980000000</t>
  </si>
  <si>
    <t>0980001220</t>
  </si>
  <si>
    <t>0990000000</t>
  </si>
  <si>
    <t>0990001230</t>
  </si>
  <si>
    <t>1000000000</t>
  </si>
  <si>
    <t>1010000000</t>
  </si>
  <si>
    <t>1010000250</t>
  </si>
  <si>
    <t>1010001240</t>
  </si>
  <si>
    <t>1100000000</t>
  </si>
  <si>
    <t>1110000000</t>
  </si>
  <si>
    <t>1110001250</t>
  </si>
  <si>
    <t>9000000000</t>
  </si>
  <si>
    <t>9900000000</t>
  </si>
  <si>
    <t>9900000200</t>
  </si>
  <si>
    <t>9900000210</t>
  </si>
  <si>
    <t>9900000220</t>
  </si>
  <si>
    <t>9900000240</t>
  </si>
  <si>
    <t>9900000280</t>
  </si>
  <si>
    <t>9900000290</t>
  </si>
  <si>
    <t>9900005000</t>
  </si>
  <si>
    <t>9900005010</t>
  </si>
  <si>
    <t>9900005030</t>
  </si>
  <si>
    <t>9900051180</t>
  </si>
  <si>
    <t>9900071340</t>
  </si>
  <si>
    <t>0400001030</t>
  </si>
  <si>
    <t>0400001040</t>
  </si>
  <si>
    <t>0400001050</t>
  </si>
  <si>
    <t>1010080000</t>
  </si>
  <si>
    <t>1010080280</t>
  </si>
  <si>
    <t>9900080000</t>
  </si>
  <si>
    <t>9900080220</t>
  </si>
  <si>
    <t>0320000250</t>
  </si>
  <si>
    <t>0810001270</t>
  </si>
  <si>
    <t>0710001280</t>
  </si>
  <si>
    <t>0940001260</t>
  </si>
  <si>
    <t>Расходы на приобретение жилья для граждан, проживающих в сельской местности, молодых семей и молодых специалистов в рамках муниципальной программы «Устойчивое развитие сельских территорий МО Аннинское сельское поселение МО Ломоносовский муниципальный район Ленинградской области  на 2015-2017 годы и на период до 2020 года»</t>
  </si>
  <si>
    <t>Расходы по переданным отдельным государственным полномочиям, на участие в государственных программах</t>
  </si>
  <si>
    <t>Проектирование и строительство сельского дома культуры в рамках муниципальной программы «Устойчивое развитие сельских территорий МО Аннинское сельское поселение МО Ломоносовский муниципальный район Ленинградской области  на 2015-2017 годы и на период до 2020 года»</t>
  </si>
  <si>
    <t>Раходы на проектирование, строительство и реконструкцию объектов в рамках подпрограммы "Устойчивое развитие сельских территорий Ленинградской области" государственной программы Ленинградской области "Развитие сельского хозяйства Ленинградской области" за счет средств областного бюджета Ленинградской области</t>
  </si>
  <si>
    <t>Расходы на жилье для молодежи в рамках подпрограммы «Жилье для молодежи» государственной программы ЛО «Обеспечение качественным жильем граждан на территории ЛО»</t>
  </si>
  <si>
    <t>Муниципальная программа «Обеспечение жильем граждан на территории МО Аннинское сельское поселение МО Ломоносовский муниципальный район Ленинградской области на 2014-2016 годы и на период до 2020 года"</t>
  </si>
  <si>
    <t>Подпрограмма "Жилье для молодежи" муниципальной программы «Обеспечение жильем граждан на территории МО Аннинское сельское поселение МО Ломоносовский муниципальный район Ленинградской области на 2014-2016 годы и на период до 2020 года"</t>
  </si>
  <si>
    <t>Подпрограмма «Поддержка граждан, нуждающихся в улучшении жилищных условий, на основе принципов ипотечного кредитования в Ленинградской области» муниципальной программы «Обеспечение жильем граждан на территории МО Аннинское сельское поселение МО Ломоносовский муниципальный район Ленинградской области на 2014-2016 годы и на период до 2020 года"</t>
  </si>
  <si>
    <t>Подпрограмма «Оказание поддержки гражданам, пострадавшим в результате пожара муниципального жилищного фонда» муниципальной программы «Обеспечение жильем граждан на территории МО Аннинское сельское поселение МО Ломоносовский муниципальный район Ленинградской области на 2014-2016 годы и на период до 2020 года"</t>
  </si>
  <si>
    <t>Расходы на капитальный ремонт и ремонт автомобильных дорог общего пользования местного значения в рамках подпрограммы "Поддержание существующей сети автомобильных дорог общего пользования" государственной программы Ленинградской области "Развитие автомобильных дорог Ленинградской области"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</si>
  <si>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Ленинградской области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 год и плановый период 2016-2020 годов»</t>
  </si>
  <si>
    <t>Расходы на проектирование, строительство и реконструкцию объектов в рамках подпрограммы "Устойчивое развитие сельских территорий Ленинградской области" государственной программы Ленинградской области "Развитие сельского хозяйства Ленинградской области" за счет средств областного бюджета Ленинградской области</t>
  </si>
  <si>
    <t>Иные закупки товаров, работ и услуг для обеспечения государственных(муниципальных) нужд</t>
  </si>
  <si>
    <t>Основное мероприятие "Обеспечение деятельности библиотек в сфере культуры"</t>
  </si>
  <si>
    <t xml:space="preserve">Основное мероприятие "Обеспечение деятельности домов культуры"  </t>
  </si>
  <si>
    <t xml:space="preserve">Основное мероприятие "Обеспечение деятельности ансамбля" </t>
  </si>
  <si>
    <t>0310100000</t>
  </si>
  <si>
    <t>0310100240</t>
  </si>
  <si>
    <t>0310200000</t>
  </si>
  <si>
    <t>0310200240</t>
  </si>
  <si>
    <t>0310300240</t>
  </si>
  <si>
    <t>0310300000</t>
  </si>
  <si>
    <t>01100S0000</t>
  </si>
  <si>
    <t>01100S3340</t>
  </si>
  <si>
    <t>01200S0000</t>
  </si>
  <si>
    <t>01200S0660</t>
  </si>
  <si>
    <t>02100S0000</t>
  </si>
  <si>
    <t>02100S0750</t>
  </si>
  <si>
    <t>02200S0000</t>
  </si>
  <si>
    <t>02200S0740</t>
  </si>
  <si>
    <t>02300S0000</t>
  </si>
  <si>
    <t>02300S0800</t>
  </si>
  <si>
    <t>06100S0000</t>
  </si>
  <si>
    <t>06100S0880</t>
  </si>
  <si>
    <t>06200S0000</t>
  </si>
  <si>
    <t>06200S0880</t>
  </si>
  <si>
    <t>06300S0000</t>
  </si>
  <si>
    <t>06300S0880</t>
  </si>
  <si>
    <t>08100S0000</t>
  </si>
  <si>
    <t>08100S0140</t>
  </si>
  <si>
    <t>08100S0130</t>
  </si>
  <si>
    <t>0730000000</t>
  </si>
  <si>
    <t>0730001290</t>
  </si>
  <si>
    <t>Подпрограмма «Приобретение муниципального недвижимого имущества» муниципальной программы «Муниципальное имущество МО Аннинское сельское поселение МО Ломоносовский муниципальный район Ленинградской области»</t>
  </si>
  <si>
    <t>Приобретение в муниципальную собственность недвижимого имущества в рамках подпрограммы  «Приобретение муниципального недвижимого имущества» муниципальной программы «Муниципальное имущество МО Аннинское сельское поселение МО Ломоносовский муниципальный район Ленинградской области»</t>
  </si>
  <si>
    <t>Расходы на оказание поддержки гражданам, пострадавшим в результате пожара муниципального жилищного фонда в рамках подпрограммы «Оказание поддержки гражданам, пострадавшим в результате пожара муниципального жилищного фонда» государственной программы Ленинградской области «Обеспечение качественным жильем граждан на территории Ленинградской области»</t>
  </si>
  <si>
    <t>0230070800</t>
  </si>
  <si>
    <t>0310272020</t>
  </si>
  <si>
    <t>0310172020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</si>
  <si>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обеспечения деятельности библиотек</t>
  </si>
  <si>
    <t>Возврат средств в бюджеты других уровней бюджетной системы Российской Федерации</t>
  </si>
  <si>
    <t>9900000270</t>
  </si>
  <si>
    <t>Наименование</t>
  </si>
  <si>
    <t>Социальное обеспечение населения</t>
  </si>
  <si>
    <t>Жилищно-коммунальное хозяйство</t>
  </si>
  <si>
    <t>Пенсионное обеспечение</t>
  </si>
  <si>
    <t>Физическая культура и спорт</t>
  </si>
  <si>
    <t>Культура</t>
  </si>
  <si>
    <t>Национальная безопасность и правоохранительная деятельность</t>
  </si>
  <si>
    <t>Национальная экономика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</si>
  <si>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</si>
  <si>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</si>
  <si>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</t>
  </si>
  <si>
    <t>Жилищное хозяйство</t>
  </si>
  <si>
    <t>Коммунальное хозяйство</t>
  </si>
  <si>
    <t>Мероприятия в области социальной политики</t>
  </si>
  <si>
    <t>В С Е Г О   Р А С Х О Д О В</t>
  </si>
  <si>
    <t>МО Аннинское сельское поселение</t>
  </si>
  <si>
    <t>№ п/п</t>
  </si>
  <si>
    <t>ВЕДОМСТВЕННАЯ СТРУКТУРА</t>
  </si>
  <si>
    <t>Бюджетные инвестиции</t>
  </si>
  <si>
    <t>УТВЕРЖДЕНО</t>
  </si>
  <si>
    <t>Другие вопросы в области национальной безопасности и правоохранительной деятельности</t>
  </si>
  <si>
    <t>Периодическая печать и издательства</t>
  </si>
  <si>
    <t>Защита населения и территории от чрезвычайных ситуаций природного и техногенного характера, гражданская оборона</t>
  </si>
  <si>
    <t>Администрация МО Аннинское сельское поселение</t>
  </si>
  <si>
    <t>Мобилизационная и вневойсковая подготовка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</si>
  <si>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</si>
  <si>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</si>
  <si>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Образование</t>
  </si>
  <si>
    <t>Молодежная политика и оздоровление детей</t>
  </si>
  <si>
    <t>Средства массовой информации</t>
  </si>
  <si>
    <t>540</t>
  </si>
  <si>
    <t>901</t>
  </si>
  <si>
    <t/>
  </si>
  <si>
    <t>01</t>
  </si>
  <si>
    <t>00</t>
  </si>
  <si>
    <t>03</t>
  </si>
  <si>
    <t>04</t>
  </si>
  <si>
    <t>11</t>
  </si>
  <si>
    <t>02</t>
  </si>
  <si>
    <t>13</t>
  </si>
  <si>
    <t>09</t>
  </si>
  <si>
    <t>10</t>
  </si>
  <si>
    <t>14</t>
  </si>
  <si>
    <t>12</t>
  </si>
  <si>
    <t>05</t>
  </si>
  <si>
    <t>07</t>
  </si>
  <si>
    <t>08</t>
  </si>
  <si>
    <t xml:space="preserve">Решением совета депутатов </t>
  </si>
  <si>
    <t>Иные межбюджетные трансферты по передаче полномочий по исполнению и контролю за исполнением бюджета поселения</t>
  </si>
  <si>
    <t>Общегосударственные  вопросы</t>
  </si>
  <si>
    <t>Функционирование местных администраций</t>
  </si>
  <si>
    <t>Обеспечение деятельности аппаратов органов местного самоуправления</t>
  </si>
  <si>
    <t>Прочая закупка товаров, работ и услуг для обеспечения государственных(муниципальных) нужд</t>
  </si>
  <si>
    <t>Обеспечение деятельности главы муниципального образования, главы местной администрации</t>
  </si>
  <si>
    <t>Расходы на софинансирование переданных отдельных государственных полномочий, софинансирование государственных программ</t>
  </si>
  <si>
    <t>Другие общегосударственные  вопросы</t>
  </si>
  <si>
    <t>Мероприятия в рамках полномочий органов местного самоуправления</t>
  </si>
  <si>
    <t xml:space="preserve">Расходы на мероприятия в рамках полномочий  органов местного самоуправления </t>
  </si>
  <si>
    <t>810</t>
  </si>
  <si>
    <t>Другие вопросы в области  национальной экономики</t>
  </si>
  <si>
    <t>Социальная  политика</t>
  </si>
  <si>
    <t>Резервные  фонды</t>
  </si>
  <si>
    <t>Резервные средства</t>
  </si>
  <si>
    <t>870</t>
  </si>
  <si>
    <t>Обслуживание государственого и муниципального долга</t>
  </si>
  <si>
    <t>Обслуживание муниципального долга</t>
  </si>
  <si>
    <t>730</t>
  </si>
  <si>
    <t>Осуществление отдельных полномочий Лениградской области с сфере административных правоотношений</t>
  </si>
  <si>
    <t>Обеспечение проведения выборов и референдумов</t>
  </si>
  <si>
    <t>Дорожное хозяйство (дорожные фонды)</t>
  </si>
  <si>
    <t>Капитальный ремонт дорог, ремонт и содержание  автомобильных дорог общего пользования местного значения</t>
  </si>
  <si>
    <t xml:space="preserve">Благоустройство </t>
  </si>
  <si>
    <t>Культура, кинематография</t>
  </si>
  <si>
    <t>Иные выплаты населению</t>
  </si>
  <si>
    <t>360</t>
  </si>
  <si>
    <t>Физическая культура</t>
  </si>
  <si>
    <t>Обслуживание государственного внутреннего и муниципального долга</t>
  </si>
  <si>
    <t>Сумма                     (тысяч рублей)</t>
  </si>
  <si>
    <t>Субсидии юридическим лицам (кроме некоммерческих организаций), индивидуальным предпринимателям, физическим лицам</t>
  </si>
  <si>
    <t>Иные межбюджетные трансферты по передаче полномочий по осуществлению внешнего муниципального контроля</t>
  </si>
  <si>
    <t>УТВЕРЖДЕНА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</si>
  <si>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обеспечения деятельности домов культуры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</si>
  <si>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обеспечения деятельности по молодежной политике и физической культуре</t>
  </si>
  <si>
    <t>Расходы на капитальный ремонт и ремонт дворовых территорий многоквартирных домов, проездов к дворовым территориям многоквартирных домов населенных пунктов Ленинградской области в рамках подпрограммы "Поддержание существующей сети автомобильных дорог общего пользования" государственной программы Ленинградской области "Развитие автомобильных дорог Ленинградской области"</t>
  </si>
  <si>
    <t>РАСПРЕДЕЛЕНИЕ</t>
  </si>
  <si>
    <t>Непрограммные направления деятельности органов местного самоуправления</t>
  </si>
  <si>
    <t xml:space="preserve"> Приложение 13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</si>
  <si>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</si>
  <si>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</si>
  <si>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</si>
  <si>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</si>
  <si>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</si>
  <si>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</si>
  <si>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 xml:space="preserve">Прочие расходы в рамках полномочий органов  местного самоуправления </t>
  </si>
  <si>
    <t>Муниципальная программа "Безопасность"</t>
  </si>
  <si>
    <t>ПР</t>
  </si>
  <si>
    <t>ВР</t>
  </si>
  <si>
    <t>Реализация функций и полномочий  органов местного самоуправления в рамках непрограммных направлений деятельности</t>
  </si>
  <si>
    <t>410</t>
  </si>
  <si>
    <t>Муниципальная программа «Развитие молодежной политики, культуры, физической культуры, спорта и туризма в МО Аннинское сельское поселение МО Ломоносовский муниципальный район Ленинградской области»</t>
  </si>
  <si>
    <t>Субсидии бюджетным учреждениям</t>
  </si>
  <si>
    <t>610</t>
  </si>
  <si>
    <t>Муниципальная программа «Устойчивое развитие сельских территорий МО Аннинское сельское поселение МО Ломоносовский муниципальный район Ленинградской области  на 2015-2017 годы и на период до 2020 года»</t>
  </si>
  <si>
    <t>Публичные нормативные социальные выплаты гражданам</t>
  </si>
  <si>
    <t>310</t>
  </si>
  <si>
    <t xml:space="preserve">Пенсионное обеспечение муниципальных служащих </t>
  </si>
  <si>
    <t>Социальные выплаты гражданам, кроме публичных нормативных социальных выплат</t>
  </si>
  <si>
    <t>320</t>
  </si>
  <si>
    <t>Улучшение жилищных условий граждан, проживающих в сельской местности, в рамках подпрограммы "Устойчивое развитие сельских территорий Ленинградской области" государственной программы Ленинградской области "Развитие сельского хозяйства Ленинградской области"</t>
  </si>
  <si>
    <t>Муниципальная программа «Социальная политика»</t>
  </si>
  <si>
    <t xml:space="preserve"> Приложение 11</t>
  </si>
  <si>
    <t xml:space="preserve">Бюджетные инвестиции </t>
  </si>
  <si>
    <t>Муниципальная программа «Муниципальное имущество МО Аннинское сельское поселение МО Ломоносовский муниципальный район Ленинградской области»</t>
  </si>
  <si>
    <t>Г</t>
  </si>
  <si>
    <t>Рз</t>
  </si>
  <si>
    <t>ЦСР</t>
  </si>
  <si>
    <t>Благоустройство</t>
  </si>
  <si>
    <t>Функционирование законодательных (представи- тельных) органов государственной власти и пред- ставительных органов муниципальных образований</t>
  </si>
  <si>
    <t>Резервные фонды</t>
  </si>
  <si>
    <t xml:space="preserve"> Приложение 15</t>
  </si>
  <si>
    <t>Подпрограмма «Переселение граждан из аварийного жилищного фонда на территории МО Аннинское сельское поселение МО Ломоносовский муниципальный район Ленинградской области в 2015-2019 годах» муниципальной программы «Обеспечение жильем граждан на территории МО Аннинское сельское поселение МО Ломоносовский муниципальный район Ленинградской области» на 2014-2016 годы"</t>
  </si>
  <si>
    <t>Мероприятия по реализации творческого потенциала молодежи. Организация и проведение культурно-массовых молодежных мероприятий в рамках подпрограммы «Молодежь МО Аннинское сельское поселение» муниципальной программы «Развитие молодежной политики, культуры, физической культуры, спорта и туризма в МО Аннинское сельское поселение МО Ломоносовский муниципальный район Ленинградской области»</t>
  </si>
  <si>
    <t>Мероприятия по организации отдыха и занятости подростков и молодежи в каникулярное время в рамках подпрограммы «Молодежь МО Аннинское сельское поселение» муниципальной программы «Развитие молодежной политики, культуры, физической культуры, спорта и туризма в МО Аннинское сельское поселение МО Ломоносовский муниципальный район Ленинградской области»</t>
  </si>
  <si>
    <t>Мероприятия в области социальной поддержки семей муниципального образования Аннинское сельское поселение в рамках муниципальной программы "Социальная политика"</t>
  </si>
  <si>
    <t>Мероприятия в области социальной поддержки ветеранов Великой отечественной войны, ветеранов труда  муниципального образования Аннинское сельское поселение в рамках муниципальной программы "Социальная политика"</t>
  </si>
  <si>
    <t>Прочие мероприятия в области социальной политики в рамках муниципальной программы "Социальная политика"</t>
  </si>
  <si>
    <t>Подпрограмма «Осуществление мероприятий по предупреждению и защите населения от чрезвычайных ситуаций на территории МО Аннинское сельское поселение на 2015-2017 годы» муниципальной программы "Безопасность"</t>
  </si>
  <si>
    <t>Мероприятия по предупреждению и защите населения от чрезвычайных ситуаций в рамках подпрограммы «Осуществление мероприятий по предупреждению и защите населения от чрезвычайных ситуаций на территории МО Аннинское сельское поселение на 2015-2017 годы» муниципальной программы "Безопасность"</t>
  </si>
  <si>
    <t>Подпрограмма «Модернизация, реконструкция, содержание  и ремонт муниципального недвижимого имущества» муниципальной программы «Муниципальное имущество МО Аннинское сельское поселение МО Ломоносовский муниципальный район Ленинградской области»</t>
  </si>
  <si>
    <t>Подпрограмма 1 «Развитие культуры» муниципальной программы «Развитие молодежной политики, культуры, физической культуры, спорта и туризма в МО Аннинское сельское поселение МО Ломоносовский муниципальный район Ленинградской области»</t>
  </si>
  <si>
    <t>Подпрограмма 2 «Развитие массовой физической культуры и спорта» муниципальной программы «Развитие молодежной политики, культуры, физической культуры, спорта и туризма в МО Аннинское сельское поселение МО Ломоносовский муниципальный район Ленинградской области»</t>
  </si>
  <si>
    <t>Подпрограмма 3 «Молодежь МО Аннинское сельское поселение» муниципальной программы «Развитие молодежной политики, культуры, физической культуры, спорта и туризма в МО Аннинское сельское поселение МО Ломоносовский муниципальный район Ленинградской области»</t>
  </si>
  <si>
    <t>Обеспечение деятельности депутатов представительного органа  муниципального образования</t>
  </si>
  <si>
    <t>Функционирование законодательных (представительных) органов государственной власти и пред- ставительных органов муниципальных образований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</si>
  <si>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</si>
  <si>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(Средства областного бюджета Ленинградской области)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</si>
  <si>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(Средства Фонда содействия реформированию ЖКХ)</t>
  </si>
  <si>
    <t>Софинансирование обеспечения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(Средства местного бюджета)</t>
  </si>
  <si>
    <t>Бюджетные инвестиции на проектирование, строительство, реконструкцию объектов муниципальной собственности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2015-2017 годы и плановый период до 2020 годов»</t>
  </si>
  <si>
    <t>Предоставление муниципальным бюджетным и автономным учреждениям субсидий в рамках обеспечения деятельности ансамбля подпрограммы 1 "Развитие культуры"</t>
  </si>
  <si>
    <t xml:space="preserve">Другие вопросы в области культуры, кинематографии </t>
  </si>
  <si>
    <t>Предоставление бюджетным и автономным учреждениям субсидий</t>
  </si>
  <si>
    <t>Мероприятия, направленные на реализацию указа Президента Российской Федерации от 07.05.2012 № 600 «О мерах по обеспечению граждан Российской Федерации доступным и комфортным жильем и повышение качества жилищно-коммунальных услуг» (за счет средств МО Ломоносовский муниципальный район)</t>
  </si>
  <si>
    <t>Мероприятия, направленные на улучшение уличного освещения</t>
  </si>
  <si>
    <t>Мероприятия по благоустройству, содержанию и обеспечению санитарного состояния территории</t>
  </si>
  <si>
    <t>Софинансирование обеспечения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(Средства местного бюджета, доп.метры)</t>
  </si>
  <si>
    <t>Софинансирование расходных обязательств муниципальных образований, возникающих при осуществлении ими полномочий в сфере дорожной деятельности на реконструкцию, строительство и ремонт автомобильных дорог общего пользования местного значения в границах населенных пунктов, образующих подъезды к строящимся зданиям дошкольных образовательных организаций</t>
  </si>
  <si>
    <t>0810005060</t>
  </si>
  <si>
    <t>Топливно-энергетический комплекс</t>
  </si>
  <si>
    <t>бюджетных ассигнований по разделам, подразделам, целевым статьям (муниципальным программам муниципального образования Аннинское сельское поселение и непрограммным направлениям деятельности), группам и подгруппам видов расходов классификации расходов бюджетов на 2017 год</t>
  </si>
  <si>
    <t>расходов местного бюджета МО Аннинское сельское поселение на 2017 год</t>
  </si>
  <si>
    <t>РАСПРЕДЕЛЕНИЕ
бюджетных ассигнований по целевым статьям (муниципальным программам муниципального образования Аннинское сельское поселение 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
на 2017 год</t>
  </si>
  <si>
    <t>630</t>
  </si>
  <si>
    <t>Субсидии некоммерческим организациям (за иключением государственных (муниципальных) учреждений)</t>
  </si>
  <si>
    <t>Улучшение жилищных условий молодежи, проживающей в сельской местности в рамках подпрограммы "Жилье для молодежи" муниципальной программы «Обеспечение жильем граждан на территории МО Аннинское сельское поселение МО Ломоносовский муниципальный район Ленинградской области на 2014-2016 годы и на период до 2020 года"</t>
  </si>
  <si>
    <t>Улучшение жилищных условий граждан, нуждающихся в улучшении жилищных условий,  на основе принципов ипотечного кредитования в рамках подпрограммы «Поддержка граждан, нуждающихся в улучшении жилищных условий, на основе принципов ипотечного кредитования в Ленинградской области» муниципальной программы «Обеспечение жильем граждан на территории МО Аннинское сельское поселение МО Ломоносовский муниципальный район Ленинградской области на 2014-2016 годы и на период до 2020 года"</t>
  </si>
  <si>
    <t>Предоставление муниципальным бюджетным и автономным учреждениям субсидий в рамках обеспечения деятельности библиотек подпрограммы 1 «Развитие культуры» муниципальной программы «Развитие молодежной политики, культуры, физической культуры, спорта и туризма в МО Аннинское сельское поселение МО Ломоносовский муниципальный район Ленинградской области»</t>
  </si>
  <si>
    <t>Предоставление муниципальным бюджетным и автономным учреждениям субсидий в рамках обеспечения деятельности домов культуры подпрограммы 1 «Развитие культуры» муниципальной программы «Развитие молодежной политики, культуры, физической культуры, спорта и туризма в МО Аннинское сельское поселение МО Ломоносовский муниципальный район Ленинградской области»</t>
  </si>
  <si>
    <t>Расходы на обеспечение выплат стимулирующего характера работникам муниципальных учреждений культуры Ленинградской области в рамках подпрограммы «Обеспечение условий реализации Программы» государственной программы Ленинградской области «Развитие культуры в Ленинградской области»</t>
  </si>
  <si>
    <t>Бюджетные инвестиции на проектирование, строительство, реконструкцию объектов физической культуры и спорта в рамках подпрограммы 2 «Развитие массовой физической культуры и спорта» муниципальной программы «Развитие молодежной политики, культуры, физической культуры, спорта и туризма в МО Аннинское сельское поселение МО Ломоносовский муниципальный район Ленинградской области»</t>
  </si>
  <si>
    <t>Предоставление муниципальным бюджетным и автономным учреждениям субсидий в рамках подпрограммы 2 «Развитие массовой физической культуры и спорта» муниципальной программы «Развитие молодежной политики, культуры, физической культуры, спорта и туризма в МО Аннинское сельское поселение МО Ломоносовский муниципальный район Ленинградской области»</t>
  </si>
  <si>
    <t>Бюджетные инвестиции на проектирование, строительство, реконструкцию объектов муниципальной собственности в рамках подпрограммы «Модернизация, реконструкция, содержание  и ремонт муниципального недвижимого имущества» муниципальной программы «Муниципальное имущество МО Аннинское сельское поселение МО Ломоносовский муниципальный район Ленинградской области»</t>
  </si>
  <si>
    <t>Обеспечение ремонта и капитального ремонта объектов недвижимости, находящихся в муниципальной собственности в рамках подпрограммы «Модернизация, реконструкция, содержание  и ремонт муниципального недвижимого имущества» муниципальной программы «Муниципальное имущество МО Аннинское сельское поселение МО Ломоносовский муниципальный район Ленинградской области»</t>
  </si>
  <si>
    <t>Взносы на капитальный ремонт муниципального жилищного фонда в рамках подпрограммы «Модернизация, реконструкция, содержание  и ремонт муниципального недвижимого имущества» муниципальной программы «Муниципальное имущество МО Аннинское сельское поселение МО Ломоносовский муниципальный район Ленинградской области»</t>
  </si>
  <si>
    <t>Меры финансовой поддержки на капитальный ремонт муниципального жилищного фонда в рамках подпрограммы «Модернизация, реконструкция, содержание  и ремонт муниципального недвижимого имущества» муниципальной программы «Муниципальное имущество МО Аннинское сельское поселение МО Ломоносовский муниципальный район Ленинградской области»</t>
  </si>
  <si>
    <t>Улучшение жилищных условий граждан, проживающих в сельской местности, в рамках муниципальной программы «Устойчивое развитие сельских территорий МО Аннинское сельское поселение МО Ломоносовский муниципальный район Ленинградской области  на 2015-2017 годы и на период до 2020 года»</t>
  </si>
  <si>
    <t>Проектирование, строительство и реконструкция объектов в рамках муниципальной программы «Устойчивое развитие сельских территорий МО Аннинское сельское поселение МО Ломоносовский муниципальный район Ленинградской области  на 2015-2017 годы и на период до 2020 года»</t>
  </si>
  <si>
    <t>Оказание поддержки гражданам, пострадавшим в результате пожара муниципального жилищного фонда в рамках подпрограммы «Оказание поддержки гражданам, пострадавшим в результате пожара муниципального жилищного фонда»муниципальной программы «Обеспечение жильем граждан на территории МО Аннинское сельское поселение МО Ломоносовский муниципальный район Ленинградской области на 2014-2016 годы и на период до 2020 года"</t>
  </si>
  <si>
    <t>Мероприятия, направленные на реализацию проектов местных инициатив граждан, получивших грантовую поддержку, в рамках муниципальной программы «Развитие части территорий МО Аннинское сельское поселение МО Ломоносовский муниципальный район Ленинградской области на 2015-2017 годы». Благоустройство, содержание и обеспечение санитарного состояния территории.</t>
  </si>
  <si>
    <t>0640000000</t>
  </si>
  <si>
    <t>Мероприятия по строительству и содержанию объектов благоустройства</t>
  </si>
  <si>
    <t>06400S0000</t>
  </si>
  <si>
    <t>06400S0880</t>
  </si>
  <si>
    <t>0640070880</t>
  </si>
  <si>
    <t>Мероприятия по обеспечению первичных мер пожарной безопасности</t>
  </si>
  <si>
    <t>0650000000</t>
  </si>
  <si>
    <t>0650070880</t>
  </si>
  <si>
    <t>06500S0000</t>
  </si>
  <si>
    <t>Мероприятия, направленные на реализацию проектов местных инициатив граждан, получивших грантовую поддержку, в рамках муниципальной программы «Развитие части территорий МО Аннинское сельское поселение МО Ломоносовский муниципальный район Ленинградской области". Обеспечение первичных мер пожарной безопасности.</t>
  </si>
  <si>
    <t>06500S0880</t>
  </si>
  <si>
    <t>Расходы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области". Капитальный ремонт, ремонт и содержание  автомобильных дорог.</t>
  </si>
  <si>
    <t>Расходы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области". Улучшение уличного освещения.</t>
  </si>
  <si>
    <t>от 21 декабря 2016  № 77</t>
  </si>
  <si>
    <t>Строительство автомобильных дорог общего пользования местного значения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2015-2017 годы и плановый период до 2020 годов»</t>
  </si>
  <si>
    <t>Муниципальная программа «Совершенствование, модернизация, ремонт улично-дорожной сети и развитие автомобильных дорог МО Аннинское сельское поселение на 2015-2017 годы и плановый период до 2020 года"</t>
  </si>
  <si>
    <t>Капитальный ремонт дорог, ремонт и содержание  автомобильных дорог общего пользования местного значения, 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2015-2017 годы и плановый период до 2020 годов»</t>
  </si>
  <si>
    <t>Обеспечение капитального ремонта дорог, ремонт и содержание  автомобильных дорог общего пользования местного значения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2015-2017 годы и плановый период до 2020 годов»</t>
  </si>
  <si>
    <t>Капитальный ремонт и ремонт автомобильных дорог общего пользования местного значения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2015-2017 годы и плановый период до 2020 годов»</t>
  </si>
  <si>
    <t>Муниципальная программа «Совершенствование, модернизация, ремонт улично-дорожной сети и развитие автомобильных дорог МО Аннинское сельское поселение на 2015-2017 годы и плановый период до 2020 годов»</t>
  </si>
  <si>
    <t>Подпрограмма «Замена газовых, электрических плит и радиаторов отопления в жилищном фонде МО Аннинское сельское поселение» муниципальной программы «Муниципальное имущество МО Аннинское сельское поселение МО Ломоносовский муниципальный район Ленинградской области»</t>
  </si>
  <si>
    <t>Мероприятия по замене газовых, электрических плит и радиаторов отопленияв рамках подпрограммы «Замена газовых, электрических плит и радиаторов отопления в жилищном фонде МО Аннинское сельское поселение» муниципальной программы «Муниципальное имущество МО Аннинское сельское поселение МО Ломоносовский муниципальный район Ленинградской области»</t>
  </si>
  <si>
    <t>Мероприятия по установке узлов учета, установке акриловых вкладышей в ванны в рамках подпрограммы «Установка узлов учета, установка акриловых вкладышей в ванны в жилищном фонде МО Аннинское сельское поселение» муниципальной программы «Муниципальное имущество МО Аннинское сельское поселение МО Ломоносовский муниципальный район Ленинградской области»</t>
  </si>
  <si>
    <t>Мероприятия в области развития информатизации и защиты информации в местной администрации МО Аннинское сельское поселение  в рамках муниципальной программы "Развитие информатизации и защиты информации в местной администрации МО Аннинское сельское поселение"</t>
  </si>
  <si>
    <t>Муниципальная программа "Развитие информатизации и защиты информации в местной администрации МО Аннинское сельское поселение"</t>
  </si>
  <si>
    <t>Развитие информатизации и защиты информации в местной администрации  МО Аннинское сельское поселение в рамках муниципальной программы "Развитие информатизации и защиты информации в местной администрации МО Аннинское сельское поселение"</t>
  </si>
  <si>
    <t>Подпрограмма «Обеспечение первичных мер пожарной безопасности на территории МО Аннинское сельское поселение» муниципальной программы "Безопасность"</t>
  </si>
  <si>
    <t>Мероприятия в области обеспечения первичных мер пожарной безопасности в рамках подпрограммы «Обеспечение первичных мер пожарной безопасности на территории МО Аннинское сельское поселение» муниципальной программы "Безопасность"</t>
  </si>
  <si>
    <t>Подпрограмма «Профилактика терроризма и экстремизма на территории МО Аннинское сельское поселение» муниципальной программы "Безопасность"</t>
  </si>
  <si>
    <t>Муниципальная программа «Развитие части территорий МО Аннинское сельское поселение МО Ломоносовский муниципальный район Ленинградской области»</t>
  </si>
  <si>
    <t>Мероприятия по профилактике терроризма и экстремизма в рамках подпрограммы "Профилактика терроризма и экстремизма на территории МО Аннинское сельское поселение" муниципальной программы "Безопасность"</t>
  </si>
  <si>
    <t>Подпрограмма «Повышение безопасности дорожного движения в МО Аннинское сельское поселение МО Ломоносовский муниципальный район Ленинградской области» муниципальной программы "Безопасность"</t>
  </si>
  <si>
    <t>Мероприятия в области повышения безопасности дорожного движения в рамках подпрограммы «Повышение безопасности дорожного движения в МО Аннинское сельское поселение МО Ломоносовский муниципальный район Ленинградской области» муниципальной программы "Безопасность"</t>
  </si>
  <si>
    <t>Мероприятия, направленные на реализацию проектов местных инициатив граждан, получивших грантовую поддержку, в рамках муниципальной программы «Развитие части территорий МО Аннинское сельское поселение МО Ломоносовский муниципальный район Ленинградской области».  Капитальный ремонт, ремонт и содержание  автомобильных дорог.</t>
  </si>
  <si>
    <t>Кадастрирование автодорог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2015-2017 годы и плановый период до 2020 годов»</t>
  </si>
  <si>
    <t>Муниципальная программа «Развитие газификации на территории МО Аннинское сельское поселение МО Ломоносовский муниципальный район Ленинградской области»</t>
  </si>
  <si>
    <t>Развитие газификации на территории МО Аннинское сельское поселение в рамках муниципальной программы «Развитие газификации на территории МО Аннинское сельское поселение МО Ломоносовский муниципальный район Ленинградской области»</t>
  </si>
  <si>
    <t>Бюджетные инвестиции на проектирование, строительство, реконструкцию объектов муниципальной собственности в рамках муниципальной программы «Развитие газификации на территории МО Аннинское сельское поселение МО Ломоносовский муниципальный район Ленинградской области»</t>
  </si>
  <si>
    <t>Прочие мероприятия в рамках муниципальной программы «Развитие газификации на территории МО Аннинское сельское поселение МО Ломоносовский муниципальный район Ленинградской области»</t>
  </si>
  <si>
    <t>Мероприятия, направленные на реализацию проектов местных инициатив граждан, получивших грантовую поддержку, в рамках муниципальной программы «Развитие части территорий МО Аннинское сельское поселение МО Ломоносовский муниципальный район Ленинградской области». Улучшение уличного освещения.</t>
  </si>
  <si>
    <t>Расходы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области". Мероприятия по благоустройству, содержанию и обеспечению санитарного состояния территории</t>
  </si>
  <si>
    <t>Мероприятия, направленные на реализацию проектов местных инициатив граждан, получивших грантовую поддержку, в рамках муниципальной программы «Развитие части территорий МО Аннинское сельское поселение МО Ломоносовский муниципальный район Ленинградской области». Благоустройство, содержание и обеспечение санитарного состояния территории.</t>
  </si>
  <si>
    <t xml:space="preserve">Мероприятия, направленные на реализацию проектов местных инициатив граждан, получивших грантовую поддержку, в рамках муниципальной программы «Развитие части территорий МО Аннинское сельское поселение МО Ломоносовский муниципальный район Ленинградской области». Строительство и содержание объектов благоустройства. </t>
  </si>
  <si>
    <t>Расходы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области". Строительство и содержание объектов благоустройства.</t>
  </si>
  <si>
    <t>Расходы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области". Обеспечение первичных мер пожарной безопасности.</t>
  </si>
  <si>
    <t>Подпрограмма «Совершенствование, модернизация, ремонт улично-дорожной сети» муниципальной программы "Благоустройство МО Аннинское сельское поселение"</t>
  </si>
  <si>
    <t>Мероприятия по совершенствованию, модернизации и ремонту улично-дорожной сети в рамках подпрограммы «Совершенствование, модернизация, ремонт улично-дорожной сети» муниципальной программы "Благоустройство МО Аннинское сельское поселение"</t>
  </si>
  <si>
    <t>Муниципальная программа "Благоустройство МО Аннинское сельское поселение"</t>
  </si>
  <si>
    <t>Подпрограмма «Строительство и содержание объектов благоустройства» муниципальной программы "Благоустройство МО Аннинское сельское поселение"</t>
  </si>
  <si>
    <t>Мероприятия в рамках подпрограммы «Строительство и содержание объектов благоустройства» муниципальной программы "Благоустройство МО Аннинское сельское поселение"</t>
  </si>
  <si>
    <t>Подпрограмма «Проведение озеленительных работ» муниципальной программы "Благоустройство МО Аннинское сельское поселение"</t>
  </si>
  <si>
    <t>Мероприятия по озеленению в рамках подпрограммы «Проведение озеленительных работ» муниципальной программы "Благоустройство МО Аннинское сельское поселение"</t>
  </si>
  <si>
    <t>Мероприятия по содержанию и обеспечению санитарного состояния территории в рамках подпрограммы «Содержание и обеспечение санитарного состояния территории» муниципальной программы "Благоустройство МО Аннинское сельское поселение"</t>
  </si>
  <si>
    <t>Подпрограмма «Содержание и обеспечение санитарного состояния территории» муниципальной программы "Благоустройство МО Аннинское сельское поселение"</t>
  </si>
  <si>
    <t>Мероприятия, направленные на устройство комфортного совместного проживания человека и животных, в рамках подпрограммы «Содержание и обеспечение санитарного состояния территории» муниципальной программы "Благоустройство МО Аннинское сельское поселение"</t>
  </si>
  <si>
    <t>Подпрограмма «Оказание услуг уличного освещения на территории Аннинского сельского поселения» муниципальной программы "Благоустройство МО Аннинское сельское поселение"</t>
  </si>
  <si>
    <t>Мероприятия, направленные на оказание услуг уличного освещения, в рамках подпрограммы «Оказание услуг уличного освещения на территории Аннинского сельского поселения» муниципальной программы "Благоустройство МО Аннинское сельское поселение"</t>
  </si>
  <si>
    <t>Подпрограмма «Водоотвод ливневых стоков и талых вод от жилых микрорайонов» муниципальной программы "Благоустройство МО Аннинское сельское поселение"</t>
  </si>
  <si>
    <t>Обеспечение водоотвода ливневых стоков и талых вод от жилых микрорайонов Аннинского сельского поселения в рамках подпрограммы «Водоотвод ливневых стоков и талых вод от жилых микрорайонов» муниципальной программы "Благоустройство МО Аннинское сельское поселение"</t>
  </si>
  <si>
    <t>Подпрограмма «Установка объектов ориентирующей информации» муниципальной программы "Благоустройство МО Аннинское сельское поселение"</t>
  </si>
  <si>
    <t>Мероприятия по установке объектов ориентирующей информации в рамках подпрограммы «Установка объектов ориентирующей информации» муниципальной программы "Благоустройство МО Аннинское сельское поселение"</t>
  </si>
  <si>
    <t>Подпрограмма «Праздничное благоустройство территории» муниципальной программы "Благоустройство МО Аннинское сельское поселение"</t>
  </si>
  <si>
    <t>Обеспечение праздничного благоустройства территории в рамках подпрограммы «Праздничное благоустройство территории» муниципальной программы "Благоустройство МО Аннинское сельское поселение"</t>
  </si>
  <si>
    <t xml:space="preserve"> Подпрограмма «Содержание и уборка мест воинских захоронений» муниципальной программы "Благоустройство МО Аннинское сельское поселение"</t>
  </si>
  <si>
    <t>Мероприятия по содержанию и уборке мест воинских захоронений в рамках подпрограммы «Содержание и уборка мест воинских захоронений» муниципальной программы "Благоустройство МО Аннинское сельское поселение"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</si>
</sst>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0"/>
    <numFmt numFmtId="187" formatCode="0.0"/>
    <numFmt numFmtId="188" formatCode="0000"/>
    <numFmt numFmtId="189" formatCode="0000000"/>
    <numFmt numFmtId="190" formatCode="000"/>
    <numFmt numFmtId="191" formatCode="?"/>
  </numFmts>
  <fonts count="53"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4" fillId="33" borderId="10" xfId="0" applyFont="1" applyFill="1" applyBorder="1" applyAlignment="1">
      <alignment wrapText="1"/>
    </xf>
    <xf numFmtId="49" fontId="4" fillId="33" borderId="10" xfId="54" applyNumberFormat="1" applyFont="1" applyFill="1" applyBorder="1" applyAlignment="1">
      <alignment horizontal="center"/>
      <protection/>
    </xf>
    <xf numFmtId="187" fontId="4" fillId="33" borderId="10" xfId="54" applyNumberFormat="1" applyFont="1" applyFill="1" applyBorder="1" applyAlignment="1">
      <alignment/>
      <protection/>
    </xf>
    <xf numFmtId="0" fontId="7" fillId="33" borderId="10" xfId="0" applyFont="1" applyFill="1" applyBorder="1" applyAlignment="1">
      <alignment horizontal="left" wrapText="1" shrinkToFit="1"/>
    </xf>
    <xf numFmtId="187" fontId="7" fillId="33" borderId="10" xfId="54" applyNumberFormat="1" applyFont="1" applyFill="1" applyBorder="1" applyAlignment="1">
      <alignment/>
      <protection/>
    </xf>
    <xf numFmtId="49" fontId="7" fillId="33" borderId="10" xfId="54" applyNumberFormat="1" applyFont="1" applyFill="1" applyBorder="1" applyAlignment="1">
      <alignment horizontal="center"/>
      <protection/>
    </xf>
    <xf numFmtId="0" fontId="4" fillId="33" borderId="10" xfId="54" applyFont="1" applyFill="1" applyBorder="1" applyAlignment="1">
      <alignment horizontal="left" wrapText="1" shrinkToFit="1"/>
      <protection/>
    </xf>
    <xf numFmtId="0" fontId="4" fillId="33" borderId="0" xfId="54" applyFont="1" applyFill="1" applyBorder="1" applyAlignment="1">
      <alignment/>
      <protection/>
    </xf>
    <xf numFmtId="0" fontId="7" fillId="33" borderId="0" xfId="54" applyFont="1" applyFill="1" applyBorder="1" applyAlignment="1">
      <alignment/>
      <protection/>
    </xf>
    <xf numFmtId="0" fontId="7" fillId="33" borderId="11" xfId="54" applyFont="1" applyFill="1" applyBorder="1" applyAlignment="1">
      <alignment/>
      <protection/>
    </xf>
    <xf numFmtId="0" fontId="12" fillId="33" borderId="10" xfId="0" applyFont="1" applyFill="1" applyBorder="1" applyAlignment="1">
      <alignment wrapText="1"/>
    </xf>
    <xf numFmtId="0" fontId="8" fillId="33" borderId="11" xfId="54" applyFont="1" applyFill="1" applyBorder="1" applyAlignment="1">
      <alignment/>
      <protection/>
    </xf>
    <xf numFmtId="0" fontId="8" fillId="33" borderId="0" xfId="54" applyFont="1" applyFill="1" applyAlignment="1">
      <alignment/>
      <protection/>
    </xf>
    <xf numFmtId="0" fontId="4" fillId="33" borderId="11" xfId="54" applyFont="1" applyFill="1" applyBorder="1" applyAlignment="1">
      <alignment/>
      <protection/>
    </xf>
    <xf numFmtId="49" fontId="4" fillId="33" borderId="10" xfId="0" applyNumberFormat="1" applyFont="1" applyFill="1" applyBorder="1" applyAlignment="1">
      <alignment horizontal="center" wrapText="1"/>
    </xf>
    <xf numFmtId="0" fontId="4" fillId="33" borderId="0" xfId="54" applyFont="1" applyFill="1" applyAlignment="1">
      <alignment/>
      <protection/>
    </xf>
    <xf numFmtId="0" fontId="8" fillId="33" borderId="0" xfId="54" applyFont="1" applyFill="1" applyBorder="1" applyAlignment="1">
      <alignment/>
      <protection/>
    </xf>
    <xf numFmtId="0" fontId="11" fillId="33" borderId="10" xfId="0" applyFont="1" applyFill="1" applyBorder="1" applyAlignment="1">
      <alignment horizontal="left" wrapText="1"/>
    </xf>
    <xf numFmtId="0" fontId="7" fillId="33" borderId="0" xfId="54" applyFont="1" applyFill="1" applyAlignment="1">
      <alignment/>
      <protection/>
    </xf>
    <xf numFmtId="0" fontId="11" fillId="33" borderId="0" xfId="0" applyFont="1" applyFill="1" applyBorder="1" applyAlignment="1">
      <alignment horizontal="left" wrapText="1"/>
    </xf>
    <xf numFmtId="0" fontId="11" fillId="33" borderId="0" xfId="54" applyFont="1" applyFill="1" applyAlignment="1">
      <alignment wrapText="1" shrinkToFit="1"/>
      <protection/>
    </xf>
    <xf numFmtId="49" fontId="4" fillId="33" borderId="0" xfId="54" applyNumberFormat="1" applyFont="1" applyFill="1" applyAlignment="1">
      <alignment/>
      <protection/>
    </xf>
    <xf numFmtId="0" fontId="7" fillId="33" borderId="12" xfId="54" applyFont="1" applyFill="1" applyBorder="1" applyAlignment="1">
      <alignment horizontal="center" wrapText="1"/>
      <protection/>
    </xf>
    <xf numFmtId="49" fontId="7" fillId="33" borderId="10" xfId="0" applyNumberFormat="1" applyFont="1" applyFill="1" applyBorder="1" applyAlignment="1">
      <alignment horizontal="center" wrapText="1"/>
    </xf>
    <xf numFmtId="181" fontId="7" fillId="33" borderId="10" xfId="62" applyNumberFormat="1" applyFont="1" applyFill="1" applyBorder="1" applyAlignment="1">
      <alignment horizontal="center" wrapText="1"/>
    </xf>
    <xf numFmtId="0" fontId="7" fillId="33" borderId="13" xfId="54" applyFont="1" applyFill="1" applyBorder="1" applyAlignment="1">
      <alignment/>
      <protection/>
    </xf>
    <xf numFmtId="190" fontId="4" fillId="33" borderId="10" xfId="0" applyNumberFormat="1" applyFont="1" applyFill="1" applyBorder="1" applyAlignment="1">
      <alignment horizontal="center" wrapText="1"/>
    </xf>
    <xf numFmtId="49" fontId="7" fillId="33" borderId="11" xfId="54" applyNumberFormat="1" applyFont="1" applyFill="1" applyBorder="1" applyAlignment="1">
      <alignment/>
      <protection/>
    </xf>
    <xf numFmtId="0" fontId="4" fillId="33" borderId="14" xfId="54" applyFont="1" applyFill="1" applyBorder="1" applyAlignment="1">
      <alignment/>
      <protection/>
    </xf>
    <xf numFmtId="0" fontId="11" fillId="33" borderId="0" xfId="54" applyFont="1" applyFill="1" applyBorder="1" applyAlignment="1">
      <alignment wrapText="1" shrinkToFit="1"/>
      <protection/>
    </xf>
    <xf numFmtId="49" fontId="4" fillId="33" borderId="0" xfId="54" applyNumberFormat="1" applyFont="1" applyFill="1" applyBorder="1" applyAlignment="1">
      <alignment/>
      <protection/>
    </xf>
    <xf numFmtId="0" fontId="4" fillId="33" borderId="10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wrapText="1"/>
    </xf>
    <xf numFmtId="0" fontId="4" fillId="33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wrapText="1"/>
    </xf>
    <xf numFmtId="49" fontId="7" fillId="33" borderId="10" xfId="54" applyNumberFormat="1" applyFont="1" applyFill="1" applyBorder="1" applyAlignment="1">
      <alignment horizontal="left" wrapText="1" shrinkToFit="1"/>
      <protection/>
    </xf>
    <xf numFmtId="0" fontId="7" fillId="33" borderId="10" xfId="54" applyFont="1" applyFill="1" applyBorder="1" applyAlignment="1">
      <alignment horizontal="left" wrapText="1" shrinkToFit="1"/>
      <protection/>
    </xf>
    <xf numFmtId="2" fontId="4" fillId="33" borderId="10" xfId="54" applyNumberFormat="1" applyFont="1" applyFill="1" applyBorder="1" applyAlignment="1">
      <alignment horizontal="left" wrapText="1" shrinkToFit="1"/>
      <protection/>
    </xf>
    <xf numFmtId="0" fontId="4" fillId="33" borderId="10" xfId="42" applyFont="1" applyFill="1" applyBorder="1" applyAlignment="1" applyProtection="1">
      <alignment wrapText="1"/>
      <protection/>
    </xf>
    <xf numFmtId="0" fontId="4" fillId="33" borderId="10" xfId="54" applyNumberFormat="1" applyFont="1" applyFill="1" applyBorder="1" applyAlignment="1">
      <alignment horizontal="left" wrapText="1" shrinkToFit="1"/>
      <protection/>
    </xf>
    <xf numFmtId="191" fontId="4" fillId="33" borderId="10" xfId="0" applyNumberFormat="1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wrapText="1" shrinkToFit="1"/>
    </xf>
    <xf numFmtId="0" fontId="7" fillId="33" borderId="10" xfId="54" applyFont="1" applyFill="1" applyBorder="1" applyAlignment="1">
      <alignment wrapText="1" shrinkToFit="1"/>
      <protection/>
    </xf>
    <xf numFmtId="2" fontId="4" fillId="33" borderId="16" xfId="54" applyNumberFormat="1" applyFont="1" applyFill="1" applyBorder="1" applyAlignment="1">
      <alignment horizontal="left" wrapText="1" shrinkToFit="1"/>
      <protection/>
    </xf>
    <xf numFmtId="191" fontId="4" fillId="33" borderId="17" xfId="0" applyNumberFormat="1" applyFont="1" applyFill="1" applyBorder="1" applyAlignment="1">
      <alignment horizontal="left" wrapText="1"/>
    </xf>
    <xf numFmtId="2" fontId="4" fillId="33" borderId="0" xfId="0" applyNumberFormat="1" applyFont="1" applyFill="1" applyAlignment="1">
      <alignment horizontal="left"/>
    </xf>
    <xf numFmtId="190" fontId="4" fillId="33" borderId="0" xfId="0" applyNumberFormat="1" applyFont="1" applyFill="1" applyBorder="1" applyAlignment="1">
      <alignment wrapText="1"/>
    </xf>
    <xf numFmtId="188" fontId="4" fillId="33" borderId="0" xfId="0" applyNumberFormat="1" applyFont="1" applyFill="1" applyBorder="1" applyAlignment="1">
      <alignment horizontal="center" wrapText="1"/>
    </xf>
    <xf numFmtId="0" fontId="7" fillId="33" borderId="0" xfId="0" applyFont="1" applyFill="1" applyAlignment="1">
      <alignment/>
    </xf>
    <xf numFmtId="2" fontId="7" fillId="33" borderId="0" xfId="0" applyNumberFormat="1" applyFont="1" applyFill="1" applyAlignment="1">
      <alignment horizontal="left"/>
    </xf>
    <xf numFmtId="0" fontId="9" fillId="33" borderId="0" xfId="54" applyFont="1" applyFill="1" applyAlignment="1">
      <alignment/>
      <protection/>
    </xf>
    <xf numFmtId="0" fontId="9" fillId="33" borderId="11" xfId="54" applyFont="1" applyFill="1" applyBorder="1" applyAlignment="1">
      <alignment/>
      <protection/>
    </xf>
    <xf numFmtId="190" fontId="7" fillId="33" borderId="10" xfId="0" applyNumberFormat="1" applyFont="1" applyFill="1" applyBorder="1" applyAlignment="1">
      <alignment horizontal="center" wrapText="1"/>
    </xf>
    <xf numFmtId="0" fontId="7" fillId="33" borderId="16" xfId="54" applyFont="1" applyFill="1" applyBorder="1" applyAlignment="1">
      <alignment horizontal="left" shrinkToFit="1"/>
      <protection/>
    </xf>
    <xf numFmtId="0" fontId="4" fillId="33" borderId="16" xfId="54" applyFont="1" applyFill="1" applyBorder="1" applyAlignment="1">
      <alignment horizontal="left" wrapText="1" shrinkToFit="1"/>
      <protection/>
    </xf>
    <xf numFmtId="0" fontId="4" fillId="33" borderId="10" xfId="54" applyFont="1" applyFill="1" applyBorder="1" applyAlignment="1">
      <alignment/>
      <protection/>
    </xf>
    <xf numFmtId="49" fontId="4" fillId="33" borderId="0" xfId="54" applyNumberFormat="1" applyFont="1" applyFill="1" applyBorder="1" applyAlignment="1">
      <alignment horizontal="center"/>
      <protection/>
    </xf>
    <xf numFmtId="49" fontId="7" fillId="33" borderId="0" xfId="54" applyNumberFormat="1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0" fontId="4" fillId="33" borderId="0" xfId="54" applyFont="1" applyFill="1" applyAlignment="1">
      <alignment horizontal="center" wrapText="1" shrinkToFit="1"/>
      <protection/>
    </xf>
    <xf numFmtId="0" fontId="7" fillId="33" borderId="10" xfId="0" applyFont="1" applyFill="1" applyBorder="1" applyAlignment="1">
      <alignment horizontal="center" wrapText="1"/>
    </xf>
    <xf numFmtId="49" fontId="7" fillId="33" borderId="10" xfId="54" applyNumberFormat="1" applyFont="1" applyFill="1" applyBorder="1" applyAlignment="1">
      <alignment horizontal="center" wrapText="1" shrinkToFit="1"/>
      <protection/>
    </xf>
    <xf numFmtId="49" fontId="4" fillId="33" borderId="10" xfId="54" applyNumberFormat="1" applyFont="1" applyFill="1" applyBorder="1" applyAlignment="1">
      <alignment horizontal="center" wrapText="1" shrinkToFit="1"/>
      <protection/>
    </xf>
    <xf numFmtId="49" fontId="6" fillId="33" borderId="10" xfId="54" applyNumberFormat="1" applyFont="1" applyFill="1" applyBorder="1" applyAlignment="1">
      <alignment horizontal="center"/>
      <protection/>
    </xf>
    <xf numFmtId="49" fontId="5" fillId="33" borderId="10" xfId="54" applyNumberFormat="1" applyFont="1" applyFill="1" applyBorder="1" applyAlignment="1">
      <alignment horizontal="center"/>
      <protection/>
    </xf>
    <xf numFmtId="0" fontId="4" fillId="33" borderId="0" xfId="54" applyFont="1" applyFill="1" applyBorder="1" applyAlignment="1">
      <alignment horizontal="center" wrapText="1" shrinkToFit="1"/>
      <protection/>
    </xf>
    <xf numFmtId="0" fontId="7" fillId="33" borderId="0" xfId="54" applyFont="1" applyFill="1" applyBorder="1" applyAlignment="1">
      <alignment horizontal="center" wrapText="1" shrinkToFit="1"/>
      <protection/>
    </xf>
    <xf numFmtId="49" fontId="16" fillId="33" borderId="10" xfId="0" applyNumberFormat="1" applyFont="1" applyFill="1" applyBorder="1" applyAlignment="1">
      <alignment horizontal="center" wrapText="1"/>
    </xf>
    <xf numFmtId="49" fontId="16" fillId="33" borderId="10" xfId="54" applyNumberFormat="1" applyFont="1" applyFill="1" applyBorder="1" applyAlignment="1">
      <alignment horizontal="center"/>
      <protection/>
    </xf>
    <xf numFmtId="49" fontId="15" fillId="33" borderId="10" xfId="54" applyNumberFormat="1" applyFont="1" applyFill="1" applyBorder="1" applyAlignment="1">
      <alignment horizontal="center"/>
      <protection/>
    </xf>
    <xf numFmtId="49" fontId="15" fillId="33" borderId="10" xfId="0" applyNumberFormat="1" applyFont="1" applyFill="1" applyBorder="1" applyAlignment="1">
      <alignment horizontal="center" wrapText="1"/>
    </xf>
    <xf numFmtId="0" fontId="11" fillId="33" borderId="0" xfId="0" applyFont="1" applyFill="1" applyBorder="1" applyAlignment="1">
      <alignment wrapText="1"/>
    </xf>
    <xf numFmtId="0" fontId="11" fillId="33" borderId="0" xfId="54" applyFont="1" applyFill="1" applyBorder="1" applyAlignment="1">
      <alignment horizontal="left" wrapText="1" shrinkToFit="1"/>
      <protection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wrapText="1"/>
    </xf>
    <xf numFmtId="187" fontId="4" fillId="0" borderId="10" xfId="54" applyNumberFormat="1" applyFont="1" applyFill="1" applyBorder="1" applyAlignment="1">
      <alignment/>
      <protection/>
    </xf>
    <xf numFmtId="0" fontId="8" fillId="33" borderId="10" xfId="0" applyFont="1" applyFill="1" applyBorder="1" applyAlignment="1">
      <alignment wrapText="1"/>
    </xf>
    <xf numFmtId="49" fontId="15" fillId="33" borderId="0" xfId="0" applyNumberFormat="1" applyFont="1" applyFill="1" applyBorder="1" applyAlignment="1">
      <alignment horizontal="center" wrapText="1"/>
    </xf>
    <xf numFmtId="49" fontId="15" fillId="33" borderId="0" xfId="54" applyNumberFormat="1" applyFont="1" applyFill="1" applyAlignment="1">
      <alignment/>
      <protection/>
    </xf>
    <xf numFmtId="49" fontId="15" fillId="33" borderId="0" xfId="54" applyNumberFormat="1" applyFont="1" applyFill="1" applyBorder="1" applyAlignment="1">
      <alignment horizontal="center"/>
      <protection/>
    </xf>
    <xf numFmtId="49" fontId="15" fillId="33" borderId="0" xfId="54" applyNumberFormat="1" applyFont="1" applyFill="1" applyBorder="1" applyAlignment="1">
      <alignment/>
      <protection/>
    </xf>
    <xf numFmtId="49" fontId="16" fillId="33" borderId="0" xfId="54" applyNumberFormat="1" applyFont="1" applyFill="1" applyBorder="1" applyAlignment="1">
      <alignment horizontal="center"/>
      <protection/>
    </xf>
    <xf numFmtId="2" fontId="4" fillId="34" borderId="0" xfId="0" applyNumberFormat="1" applyFont="1" applyFill="1" applyAlignment="1">
      <alignment horizontal="left"/>
    </xf>
    <xf numFmtId="0" fontId="4" fillId="34" borderId="0" xfId="0" applyFont="1" applyFill="1" applyBorder="1" applyAlignment="1">
      <alignment horizontal="left" wrapText="1"/>
    </xf>
    <xf numFmtId="190" fontId="4" fillId="34" borderId="0" xfId="0" applyNumberFormat="1" applyFont="1" applyFill="1" applyBorder="1" applyAlignment="1">
      <alignment wrapText="1"/>
    </xf>
    <xf numFmtId="188" fontId="4" fillId="34" borderId="0" xfId="0" applyNumberFormat="1" applyFont="1" applyFill="1" applyBorder="1" applyAlignment="1">
      <alignment horizontal="center" wrapText="1"/>
    </xf>
    <xf numFmtId="49" fontId="4" fillId="34" borderId="0" xfId="0" applyNumberFormat="1" applyFont="1" applyFill="1" applyBorder="1" applyAlignment="1">
      <alignment horizontal="center" wrapText="1"/>
    </xf>
    <xf numFmtId="2" fontId="4" fillId="34" borderId="0" xfId="0" applyNumberFormat="1" applyFont="1" applyFill="1" applyAlignment="1">
      <alignment/>
    </xf>
    <xf numFmtId="0" fontId="7" fillId="34" borderId="0" xfId="0" applyFont="1" applyFill="1" applyAlignment="1">
      <alignment/>
    </xf>
    <xf numFmtId="2" fontId="7" fillId="34" borderId="0" xfId="0" applyNumberFormat="1" applyFont="1" applyFill="1" applyAlignment="1">
      <alignment horizontal="left"/>
    </xf>
    <xf numFmtId="0" fontId="4" fillId="34" borderId="0" xfId="54" applyFont="1" applyFill="1" applyAlignment="1">
      <alignment/>
      <protection/>
    </xf>
    <xf numFmtId="0" fontId="4" fillId="34" borderId="0" xfId="54" applyFont="1" applyFill="1" applyAlignment="1">
      <alignment wrapText="1" shrinkToFit="1"/>
      <protection/>
    </xf>
    <xf numFmtId="49" fontId="4" fillId="34" borderId="0" xfId="54" applyNumberFormat="1" applyFont="1" applyFill="1" applyAlignment="1">
      <alignment/>
      <protection/>
    </xf>
    <xf numFmtId="0" fontId="7" fillId="34" borderId="12" xfId="54" applyFont="1" applyFill="1" applyBorder="1" applyAlignment="1">
      <alignment horizontal="center" wrapText="1"/>
      <protection/>
    </xf>
    <xf numFmtId="0" fontId="4" fillId="34" borderId="10" xfId="0" applyFont="1" applyFill="1" applyBorder="1" applyAlignment="1">
      <alignment horizontal="center" wrapText="1"/>
    </xf>
    <xf numFmtId="49" fontId="7" fillId="34" borderId="10" xfId="0" applyNumberFormat="1" applyFont="1" applyFill="1" applyBorder="1" applyAlignment="1">
      <alignment horizontal="center" wrapText="1"/>
    </xf>
    <xf numFmtId="181" fontId="7" fillId="34" borderId="10" xfId="62" applyNumberFormat="1" applyFont="1" applyFill="1" applyBorder="1" applyAlignment="1">
      <alignment horizontal="center" wrapText="1"/>
    </xf>
    <xf numFmtId="0" fontId="7" fillId="34" borderId="13" xfId="54" applyFont="1" applyFill="1" applyBorder="1" applyAlignment="1">
      <alignment/>
      <protection/>
    </xf>
    <xf numFmtId="0" fontId="7" fillId="34" borderId="10" xfId="0" applyFont="1" applyFill="1" applyBorder="1" applyAlignment="1">
      <alignment horizontal="left" wrapText="1"/>
    </xf>
    <xf numFmtId="49" fontId="7" fillId="34" borderId="10" xfId="54" applyNumberFormat="1" applyFont="1" applyFill="1" applyBorder="1" applyAlignment="1">
      <alignment horizontal="center"/>
      <protection/>
    </xf>
    <xf numFmtId="187" fontId="7" fillId="34" borderId="10" xfId="54" applyNumberFormat="1" applyFont="1" applyFill="1" applyBorder="1" applyAlignment="1">
      <alignment/>
      <protection/>
    </xf>
    <xf numFmtId="0" fontId="7" fillId="34" borderId="0" xfId="54" applyFont="1" applyFill="1" applyAlignment="1">
      <alignment/>
      <protection/>
    </xf>
    <xf numFmtId="49" fontId="7" fillId="34" borderId="11" xfId="54" applyNumberFormat="1" applyFont="1" applyFill="1" applyBorder="1" applyAlignment="1">
      <alignment/>
      <protection/>
    </xf>
    <xf numFmtId="0" fontId="4" fillId="34" borderId="10" xfId="54" applyFont="1" applyFill="1" applyBorder="1" applyAlignment="1">
      <alignment horizontal="left" wrapText="1" shrinkToFit="1"/>
      <protection/>
    </xf>
    <xf numFmtId="49" fontId="4" fillId="34" borderId="10" xfId="54" applyNumberFormat="1" applyFont="1" applyFill="1" applyBorder="1" applyAlignment="1">
      <alignment horizontal="center"/>
      <protection/>
    </xf>
    <xf numFmtId="187" fontId="4" fillId="34" borderId="10" xfId="54" applyNumberFormat="1" applyFont="1" applyFill="1" applyBorder="1" applyAlignment="1">
      <alignment/>
      <protection/>
    </xf>
    <xf numFmtId="0" fontId="4" fillId="34" borderId="10" xfId="0" applyFont="1" applyFill="1" applyBorder="1" applyAlignment="1">
      <alignment horizontal="left" wrapText="1"/>
    </xf>
    <xf numFmtId="49" fontId="4" fillId="34" borderId="10" xfId="0" applyNumberFormat="1" applyFont="1" applyFill="1" applyBorder="1" applyAlignment="1">
      <alignment horizontal="center" wrapText="1"/>
    </xf>
    <xf numFmtId="0" fontId="8" fillId="34" borderId="11" xfId="54" applyFont="1" applyFill="1" applyBorder="1" applyAlignment="1">
      <alignment/>
      <protection/>
    </xf>
    <xf numFmtId="0" fontId="8" fillId="34" borderId="0" xfId="54" applyFont="1" applyFill="1" applyAlignment="1">
      <alignment/>
      <protection/>
    </xf>
    <xf numFmtId="0" fontId="7" fillId="34" borderId="11" xfId="54" applyFont="1" applyFill="1" applyBorder="1" applyAlignment="1">
      <alignment/>
      <protection/>
    </xf>
    <xf numFmtId="0" fontId="4" fillId="34" borderId="10" xfId="0" applyFont="1" applyFill="1" applyBorder="1" applyAlignment="1">
      <alignment wrapText="1"/>
    </xf>
    <xf numFmtId="0" fontId="4" fillId="34" borderId="0" xfId="54" applyFont="1" applyFill="1" applyBorder="1" applyAlignment="1">
      <alignment/>
      <protection/>
    </xf>
    <xf numFmtId="0" fontId="7" fillId="34" borderId="0" xfId="54" applyFont="1" applyFill="1" applyBorder="1" applyAlignment="1">
      <alignment/>
      <protection/>
    </xf>
    <xf numFmtId="0" fontId="9" fillId="34" borderId="0" xfId="54" applyFont="1" applyFill="1" applyAlignment="1">
      <alignment/>
      <protection/>
    </xf>
    <xf numFmtId="0" fontId="9" fillId="34" borderId="11" xfId="54" applyFont="1" applyFill="1" applyBorder="1" applyAlignment="1">
      <alignment/>
      <protection/>
    </xf>
    <xf numFmtId="0" fontId="4" fillId="34" borderId="11" xfId="54" applyFont="1" applyFill="1" applyBorder="1" applyAlignment="1">
      <alignment/>
      <protection/>
    </xf>
    <xf numFmtId="0" fontId="4" fillId="34" borderId="10" xfId="0" applyNumberFormat="1" applyFont="1" applyFill="1" applyBorder="1" applyAlignment="1">
      <alignment wrapText="1"/>
    </xf>
    <xf numFmtId="190" fontId="7" fillId="34" borderId="10" xfId="0" applyNumberFormat="1" applyFont="1" applyFill="1" applyBorder="1" applyAlignment="1">
      <alignment horizontal="center" wrapText="1"/>
    </xf>
    <xf numFmtId="0" fontId="8" fillId="34" borderId="0" xfId="54" applyFont="1" applyFill="1" applyBorder="1" applyAlignment="1">
      <alignment/>
      <protection/>
    </xf>
    <xf numFmtId="190" fontId="4" fillId="34" borderId="10" xfId="0" applyNumberFormat="1" applyFont="1" applyFill="1" applyBorder="1" applyAlignment="1">
      <alignment horizontal="center" wrapText="1"/>
    </xf>
    <xf numFmtId="2" fontId="4" fillId="34" borderId="10" xfId="54" applyNumberFormat="1" applyFont="1" applyFill="1" applyBorder="1" applyAlignment="1">
      <alignment horizontal="left" wrapText="1" shrinkToFit="1"/>
      <protection/>
    </xf>
    <xf numFmtId="0" fontId="4" fillId="34" borderId="17" xfId="0" applyNumberFormat="1" applyFont="1" applyFill="1" applyBorder="1" applyAlignment="1">
      <alignment horizontal="left" wrapText="1"/>
    </xf>
    <xf numFmtId="191" fontId="4" fillId="34" borderId="10" xfId="0" applyNumberFormat="1" applyFont="1" applyFill="1" applyBorder="1" applyAlignment="1">
      <alignment horizontal="left" wrapText="1"/>
    </xf>
    <xf numFmtId="191" fontId="5" fillId="34" borderId="17" xfId="0" applyNumberFormat="1" applyFont="1" applyFill="1" applyBorder="1" applyAlignment="1">
      <alignment horizontal="left" wrapText="1"/>
    </xf>
    <xf numFmtId="0" fontId="4" fillId="34" borderId="10" xfId="54" applyFont="1" applyFill="1" applyBorder="1" applyAlignment="1">
      <alignment/>
      <protection/>
    </xf>
    <xf numFmtId="0" fontId="4" fillId="34" borderId="14" xfId="54" applyFont="1" applyFill="1" applyBorder="1" applyAlignment="1">
      <alignment/>
      <protection/>
    </xf>
    <xf numFmtId="0" fontId="4" fillId="34" borderId="0" xfId="54" applyFont="1" applyFill="1" applyBorder="1" applyAlignment="1">
      <alignment horizontal="left" wrapText="1" shrinkToFit="1"/>
      <protection/>
    </xf>
    <xf numFmtId="49" fontId="4" fillId="34" borderId="0" xfId="54" applyNumberFormat="1" applyFont="1" applyFill="1" applyBorder="1" applyAlignment="1">
      <alignment horizontal="center"/>
      <protection/>
    </xf>
    <xf numFmtId="0" fontId="4" fillId="34" borderId="0" xfId="54" applyFont="1" applyFill="1" applyBorder="1" applyAlignment="1">
      <alignment wrapText="1" shrinkToFit="1"/>
      <protection/>
    </xf>
    <xf numFmtId="49" fontId="4" fillId="34" borderId="0" xfId="54" applyNumberFormat="1" applyFont="1" applyFill="1" applyBorder="1" applyAlignment="1">
      <alignment/>
      <protection/>
    </xf>
    <xf numFmtId="49" fontId="7" fillId="34" borderId="0" xfId="54" applyNumberFormat="1" applyFont="1" applyFill="1" applyBorder="1" applyAlignment="1">
      <alignment horizontal="center"/>
      <protection/>
    </xf>
    <xf numFmtId="0" fontId="4" fillId="34" borderId="0" xfId="0" applyFont="1" applyFill="1" applyAlignment="1">
      <alignment horizontal="center" wrapText="1"/>
    </xf>
    <xf numFmtId="0" fontId="10" fillId="34" borderId="0" xfId="0" applyFont="1" applyFill="1" applyAlignment="1">
      <alignment wrapText="1"/>
    </xf>
    <xf numFmtId="0" fontId="5" fillId="34" borderId="0" xfId="0" applyFont="1" applyFill="1" applyAlignment="1">
      <alignment horizontal="center" wrapText="1"/>
    </xf>
    <xf numFmtId="2" fontId="10" fillId="34" borderId="0" xfId="0" applyNumberFormat="1" applyFont="1" applyFill="1" applyAlignment="1">
      <alignment horizontal="left" wrapText="1"/>
    </xf>
    <xf numFmtId="0" fontId="11" fillId="34" borderId="0" xfId="0" applyFont="1" applyFill="1" applyBorder="1" applyAlignment="1">
      <alignment horizontal="left" wrapText="1"/>
    </xf>
    <xf numFmtId="0" fontId="4" fillId="34" borderId="0" xfId="0" applyFont="1" applyFill="1" applyBorder="1" applyAlignment="1">
      <alignment horizontal="center" wrapText="1"/>
    </xf>
    <xf numFmtId="190" fontId="4" fillId="34" borderId="0" xfId="0" applyNumberFormat="1" applyFont="1" applyFill="1" applyBorder="1" applyAlignment="1">
      <alignment horizontal="center" wrapText="1"/>
    </xf>
    <xf numFmtId="189" fontId="4" fillId="34" borderId="0" xfId="0" applyNumberFormat="1" applyFont="1" applyFill="1" applyBorder="1" applyAlignment="1">
      <alignment horizontal="center" wrapText="1"/>
    </xf>
    <xf numFmtId="0" fontId="14" fillId="34" borderId="0" xfId="0" applyFont="1" applyFill="1" applyAlignment="1">
      <alignment wrapText="1"/>
    </xf>
    <xf numFmtId="2" fontId="14" fillId="34" borderId="0" xfId="0" applyNumberFormat="1" applyFont="1" applyFill="1" applyAlignment="1">
      <alignment horizontal="left" wrapText="1"/>
    </xf>
    <xf numFmtId="0" fontId="11" fillId="34" borderId="0" xfId="54" applyFont="1" applyFill="1" applyAlignment="1">
      <alignment/>
      <protection/>
    </xf>
    <xf numFmtId="0" fontId="11" fillId="34" borderId="0" xfId="54" applyFont="1" applyFill="1" applyAlignment="1">
      <alignment wrapText="1" shrinkToFit="1"/>
      <protection/>
    </xf>
    <xf numFmtId="0" fontId="12" fillId="34" borderId="12" xfId="54" applyFont="1" applyFill="1" applyBorder="1" applyAlignment="1">
      <alignment horizontal="center" wrapText="1"/>
      <protection/>
    </xf>
    <xf numFmtId="0" fontId="12" fillId="34" borderId="10" xfId="0" applyFont="1" applyFill="1" applyBorder="1" applyAlignment="1">
      <alignment horizontal="center" wrapText="1"/>
    </xf>
    <xf numFmtId="0" fontId="12" fillId="34" borderId="13" xfId="54" applyFont="1" applyFill="1" applyBorder="1" applyAlignment="1">
      <alignment/>
      <protection/>
    </xf>
    <xf numFmtId="0" fontId="12" fillId="34" borderId="10" xfId="0" applyFont="1" applyFill="1" applyBorder="1" applyAlignment="1">
      <alignment horizontal="left" wrapText="1"/>
    </xf>
    <xf numFmtId="0" fontId="12" fillId="34" borderId="0" xfId="54" applyFont="1" applyFill="1" applyAlignment="1">
      <alignment/>
      <protection/>
    </xf>
    <xf numFmtId="0" fontId="12" fillId="34" borderId="11" xfId="54" applyFont="1" applyFill="1" applyBorder="1" applyAlignment="1">
      <alignment/>
      <protection/>
    </xf>
    <xf numFmtId="0" fontId="12" fillId="34" borderId="10" xfId="0" applyFont="1" applyFill="1" applyBorder="1" applyAlignment="1">
      <alignment wrapText="1"/>
    </xf>
    <xf numFmtId="0" fontId="13" fillId="34" borderId="11" xfId="54" applyFont="1" applyFill="1" applyBorder="1" applyAlignment="1">
      <alignment/>
      <protection/>
    </xf>
    <xf numFmtId="0" fontId="13" fillId="34" borderId="15" xfId="0" applyFont="1" applyFill="1" applyBorder="1" applyAlignment="1">
      <alignment wrapText="1"/>
    </xf>
    <xf numFmtId="49" fontId="8" fillId="34" borderId="10" xfId="54" applyNumberFormat="1" applyFont="1" applyFill="1" applyBorder="1" applyAlignment="1">
      <alignment horizontal="center"/>
      <protection/>
    </xf>
    <xf numFmtId="187" fontId="8" fillId="34" borderId="10" xfId="54" applyNumberFormat="1" applyFont="1" applyFill="1" applyBorder="1" applyAlignment="1">
      <alignment/>
      <protection/>
    </xf>
    <xf numFmtId="0" fontId="13" fillId="34" borderId="0" xfId="54" applyFont="1" applyFill="1" applyAlignment="1">
      <alignment/>
      <protection/>
    </xf>
    <xf numFmtId="0" fontId="11" fillId="34" borderId="11" xfId="54" applyFont="1" applyFill="1" applyBorder="1" applyAlignment="1">
      <alignment/>
      <protection/>
    </xf>
    <xf numFmtId="191" fontId="11" fillId="34" borderId="10" xfId="0" applyNumberFormat="1" applyFont="1" applyFill="1" applyBorder="1" applyAlignment="1">
      <alignment horizontal="left" wrapText="1"/>
    </xf>
    <xf numFmtId="0" fontId="11" fillId="34" borderId="10" xfId="54" applyFont="1" applyFill="1" applyBorder="1" applyAlignment="1">
      <alignment horizontal="left" wrapText="1" shrinkToFit="1"/>
      <protection/>
    </xf>
    <xf numFmtId="191" fontId="10" fillId="34" borderId="17" xfId="0" applyNumberFormat="1" applyFont="1" applyFill="1" applyBorder="1" applyAlignment="1">
      <alignment horizontal="left" wrapText="1"/>
    </xf>
    <xf numFmtId="0" fontId="13" fillId="34" borderId="10" xfId="0" applyFont="1" applyFill="1" applyBorder="1" applyAlignment="1">
      <alignment horizontal="left" wrapText="1"/>
    </xf>
    <xf numFmtId="0" fontId="13" fillId="34" borderId="0" xfId="54" applyFont="1" applyFill="1" applyBorder="1" applyAlignment="1">
      <alignment/>
      <protection/>
    </xf>
    <xf numFmtId="0" fontId="11" fillId="34" borderId="0" xfId="0" applyFont="1" applyFill="1" applyAlignment="1">
      <alignment wrapText="1"/>
    </xf>
    <xf numFmtId="0" fontId="11" fillId="34" borderId="17" xfId="0" applyNumberFormat="1" applyFont="1" applyFill="1" applyBorder="1" applyAlignment="1">
      <alignment horizontal="left" wrapText="1"/>
    </xf>
    <xf numFmtId="0" fontId="10" fillId="34" borderId="0" xfId="0" applyNumberFormat="1" applyFont="1" applyFill="1" applyBorder="1" applyAlignment="1">
      <alignment horizontal="left" vertical="top" wrapText="1"/>
    </xf>
    <xf numFmtId="49" fontId="10" fillId="34" borderId="0" xfId="0" applyNumberFormat="1" applyFont="1" applyFill="1" applyBorder="1" applyAlignment="1">
      <alignment horizontal="center" vertical="top" wrapText="1"/>
    </xf>
    <xf numFmtId="0" fontId="11" fillId="34" borderId="0" xfId="54" applyFont="1" applyFill="1" applyBorder="1" applyAlignment="1">
      <alignment/>
      <protection/>
    </xf>
    <xf numFmtId="0" fontId="12" fillId="34" borderId="0" xfId="54" applyFont="1" applyFill="1" applyBorder="1" applyAlignment="1">
      <alignment/>
      <protection/>
    </xf>
    <xf numFmtId="0" fontId="13" fillId="34" borderId="10" xfId="0" applyFont="1" applyFill="1" applyBorder="1" applyAlignment="1">
      <alignment wrapText="1"/>
    </xf>
    <xf numFmtId="49" fontId="8" fillId="34" borderId="10" xfId="0" applyNumberFormat="1" applyFont="1" applyFill="1" applyBorder="1" applyAlignment="1">
      <alignment horizontal="center" wrapText="1"/>
    </xf>
    <xf numFmtId="0" fontId="11" fillId="34" borderId="10" xfId="0" applyFont="1" applyFill="1" applyBorder="1" applyAlignment="1">
      <alignment wrapText="1"/>
    </xf>
    <xf numFmtId="0" fontId="13" fillId="34" borderId="10" xfId="54" applyFont="1" applyFill="1" applyBorder="1" applyAlignment="1">
      <alignment horizontal="left" wrapText="1" shrinkToFit="1"/>
      <protection/>
    </xf>
    <xf numFmtId="0" fontId="17" fillId="34" borderId="11" xfId="54" applyFont="1" applyFill="1" applyBorder="1" applyAlignment="1">
      <alignment/>
      <protection/>
    </xf>
    <xf numFmtId="0" fontId="11" fillId="34" borderId="10" xfId="0" applyFont="1" applyFill="1" applyBorder="1" applyAlignment="1">
      <alignment horizontal="left" wrapText="1" shrinkToFit="1"/>
    </xf>
    <xf numFmtId="0" fontId="17" fillId="34" borderId="0" xfId="54" applyFont="1" applyFill="1" applyBorder="1" applyAlignment="1">
      <alignment/>
      <protection/>
    </xf>
    <xf numFmtId="0" fontId="11" fillId="34" borderId="15" xfId="0" applyFont="1" applyFill="1" applyBorder="1" applyAlignment="1">
      <alignment wrapText="1"/>
    </xf>
    <xf numFmtId="0" fontId="11" fillId="34" borderId="10" xfId="0" applyNumberFormat="1" applyFont="1" applyFill="1" applyBorder="1" applyAlignment="1">
      <alignment wrapText="1"/>
    </xf>
    <xf numFmtId="0" fontId="11" fillId="34" borderId="10" xfId="0" applyFont="1" applyFill="1" applyBorder="1" applyAlignment="1">
      <alignment horizontal="left" wrapText="1"/>
    </xf>
    <xf numFmtId="0" fontId="12" fillId="34" borderId="10" xfId="42" applyFont="1" applyFill="1" applyBorder="1" applyAlignment="1" applyProtection="1">
      <alignment wrapText="1"/>
      <protection/>
    </xf>
    <xf numFmtId="2" fontId="11" fillId="34" borderId="10" xfId="54" applyNumberFormat="1" applyFont="1" applyFill="1" applyBorder="1" applyAlignment="1">
      <alignment horizontal="left" wrapText="1" shrinkToFit="1"/>
      <protection/>
    </xf>
    <xf numFmtId="0" fontId="11" fillId="34" borderId="10" xfId="54" applyNumberFormat="1" applyFont="1" applyFill="1" applyBorder="1" applyAlignment="1">
      <alignment horizontal="left" wrapText="1" shrinkToFit="1"/>
      <protection/>
    </xf>
    <xf numFmtId="0" fontId="12" fillId="34" borderId="10" xfId="54" applyFont="1" applyFill="1" applyBorder="1" applyAlignment="1">
      <alignment horizontal="left" wrapText="1" shrinkToFit="1"/>
      <protection/>
    </xf>
    <xf numFmtId="49" fontId="12" fillId="34" borderId="11" xfId="54" applyNumberFormat="1" applyFont="1" applyFill="1" applyBorder="1" applyAlignment="1">
      <alignment/>
      <protection/>
    </xf>
    <xf numFmtId="2" fontId="10" fillId="34" borderId="16" xfId="54" applyNumberFormat="1" applyFont="1" applyFill="1" applyBorder="1" applyAlignment="1">
      <alignment horizontal="left" wrapText="1" shrinkToFit="1"/>
      <protection/>
    </xf>
    <xf numFmtId="0" fontId="10" fillId="34" borderId="16" xfId="54" applyFont="1" applyFill="1" applyBorder="1" applyAlignment="1">
      <alignment horizontal="left" shrinkToFit="1"/>
      <protection/>
    </xf>
    <xf numFmtId="0" fontId="11" fillId="34" borderId="14" xfId="54" applyFont="1" applyFill="1" applyBorder="1" applyAlignment="1">
      <alignment/>
      <protection/>
    </xf>
    <xf numFmtId="0" fontId="11" fillId="34" borderId="10" xfId="54" applyFont="1" applyFill="1" applyBorder="1" applyAlignment="1">
      <alignment wrapText="1" shrinkToFit="1"/>
      <protection/>
    </xf>
    <xf numFmtId="0" fontId="11" fillId="34" borderId="0" xfId="54" applyFont="1" applyFill="1" applyBorder="1" applyAlignment="1">
      <alignment wrapText="1" shrinkToFit="1"/>
      <protection/>
    </xf>
    <xf numFmtId="0" fontId="4" fillId="34" borderId="0" xfId="0" applyFont="1" applyFill="1" applyAlignment="1">
      <alignment horizontal="center" wrapText="1"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wrapText="1"/>
    </xf>
    <xf numFmtId="0" fontId="5" fillId="34" borderId="0" xfId="0" applyFont="1" applyFill="1" applyBorder="1" applyAlignment="1">
      <alignment/>
    </xf>
    <xf numFmtId="190" fontId="4" fillId="34" borderId="0" xfId="0" applyNumberFormat="1" applyFont="1" applyFill="1" applyBorder="1" applyAlignment="1">
      <alignment horizontal="right" wrapText="1"/>
    </xf>
    <xf numFmtId="0" fontId="5" fillId="34" borderId="0" xfId="0" applyFont="1" applyFill="1" applyAlignment="1">
      <alignment wrapText="1"/>
    </xf>
    <xf numFmtId="0" fontId="14" fillId="34" borderId="0" xfId="0" applyFont="1" applyFill="1" applyAlignment="1">
      <alignment horizontal="center" wrapText="1"/>
    </xf>
    <xf numFmtId="0" fontId="4" fillId="34" borderId="0" xfId="0" applyFont="1" applyFill="1" applyAlignment="1">
      <alignment horizontal="center" wrapText="1"/>
    </xf>
    <xf numFmtId="0" fontId="5" fillId="34" borderId="0" xfId="0" applyFont="1" applyFill="1" applyAlignment="1">
      <alignment horizontal="center" wrapText="1"/>
    </xf>
    <xf numFmtId="190" fontId="4" fillId="34" borderId="0" xfId="0" applyNumberFormat="1" applyFont="1" applyFill="1" applyBorder="1" applyAlignment="1">
      <alignment horizontal="center" wrapText="1"/>
    </xf>
    <xf numFmtId="0" fontId="7" fillId="34" borderId="0" xfId="0" applyFont="1" applyFill="1" applyAlignment="1">
      <alignment horizontal="center" wrapText="1"/>
    </xf>
    <xf numFmtId="0" fontId="4" fillId="34" borderId="0" xfId="0" applyFont="1" applyFill="1" applyAlignment="1">
      <alignment wrapText="1"/>
    </xf>
    <xf numFmtId="0" fontId="4" fillId="34" borderId="0" xfId="0" applyFont="1" applyFill="1" applyAlignment="1">
      <alignment horizontal="right" wrapText="1"/>
    </xf>
    <xf numFmtId="0" fontId="4" fillId="3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7" fillId="34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right" wrapText="1"/>
    </xf>
    <xf numFmtId="0" fontId="4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ИзмПрил 3-4-2006-н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8"/>
  <sheetViews>
    <sheetView tabSelected="1" zoomScalePageLayoutView="0" workbookViewId="0" topLeftCell="B1">
      <selection activeCell="B11" sqref="B11"/>
    </sheetView>
  </sheetViews>
  <sheetFormatPr defaultColWidth="8.7109375" defaultRowHeight="19.5" customHeight="1"/>
  <cols>
    <col min="1" max="1" width="4.8515625" style="147" hidden="1" customWidth="1"/>
    <col min="2" max="2" width="54.28125" style="148" customWidth="1"/>
    <col min="3" max="3" width="12.28125" style="97" customWidth="1"/>
    <col min="4" max="4" width="5.28125" style="97" customWidth="1"/>
    <col min="5" max="5" width="5.8515625" style="97" customWidth="1"/>
    <col min="6" max="6" width="6.28125" style="97" customWidth="1"/>
    <col min="7" max="7" width="10.28125" style="95" customWidth="1"/>
    <col min="8" max="8" width="15.7109375" style="147" customWidth="1"/>
    <col min="9" max="16384" width="8.7109375" style="147" customWidth="1"/>
  </cols>
  <sheetData>
    <row r="1" spans="3:8" s="138" customFormat="1" ht="15" customHeight="1">
      <c r="C1" s="139"/>
      <c r="D1" s="137"/>
      <c r="E1" s="197" t="s">
        <v>275</v>
      </c>
      <c r="F1" s="198"/>
      <c r="G1" s="198"/>
      <c r="H1" s="140"/>
    </row>
    <row r="2" spans="2:8" s="138" customFormat="1" ht="27.75" customHeight="1">
      <c r="B2" s="141" t="s">
        <v>175</v>
      </c>
      <c r="C2" s="200" t="s">
        <v>184</v>
      </c>
      <c r="D2" s="201"/>
      <c r="E2" s="201"/>
      <c r="F2" s="201"/>
      <c r="G2" s="201"/>
      <c r="H2" s="140"/>
    </row>
    <row r="3" spans="2:8" s="138" customFormat="1" ht="15" customHeight="1">
      <c r="B3" s="141"/>
      <c r="C3" s="200" t="s">
        <v>212</v>
      </c>
      <c r="D3" s="201"/>
      <c r="E3" s="201"/>
      <c r="F3" s="201"/>
      <c r="G3" s="201"/>
      <c r="H3" s="140"/>
    </row>
    <row r="4" spans="2:8" s="138" customFormat="1" ht="15" customHeight="1">
      <c r="B4" s="141"/>
      <c r="C4" s="201" t="s">
        <v>180</v>
      </c>
      <c r="D4" s="201"/>
      <c r="E4" s="201"/>
      <c r="F4" s="201"/>
      <c r="G4" s="201"/>
      <c r="H4" s="140"/>
    </row>
    <row r="5" spans="2:8" s="138" customFormat="1" ht="15" customHeight="1">
      <c r="B5" s="141"/>
      <c r="C5" s="202" t="s">
        <v>347</v>
      </c>
      <c r="D5" s="202"/>
      <c r="E5" s="202"/>
      <c r="F5" s="202"/>
      <c r="G5" s="202"/>
      <c r="H5" s="140"/>
    </row>
    <row r="6" spans="2:8" s="138" customFormat="1" ht="15" customHeight="1">
      <c r="B6" s="141"/>
      <c r="C6" s="142"/>
      <c r="D6" s="143"/>
      <c r="E6" s="90"/>
      <c r="F6" s="144"/>
      <c r="G6" s="137"/>
      <c r="H6" s="140"/>
    </row>
    <row r="7" spans="2:8" s="145" customFormat="1" ht="85.5" customHeight="1">
      <c r="B7" s="199" t="s">
        <v>316</v>
      </c>
      <c r="C7" s="199"/>
      <c r="D7" s="199"/>
      <c r="E7" s="199"/>
      <c r="F7" s="199"/>
      <c r="G7" s="199"/>
      <c r="H7" s="146"/>
    </row>
    <row r="8" ht="5.25" customHeight="1" thickBot="1"/>
    <row r="9" spans="1:7" ht="49.5" customHeight="1" thickBot="1">
      <c r="A9" s="149" t="s">
        <v>181</v>
      </c>
      <c r="B9" s="150" t="s">
        <v>165</v>
      </c>
      <c r="C9" s="100" t="s">
        <v>280</v>
      </c>
      <c r="D9" s="100" t="s">
        <v>261</v>
      </c>
      <c r="E9" s="100" t="s">
        <v>279</v>
      </c>
      <c r="F9" s="100" t="s">
        <v>260</v>
      </c>
      <c r="G9" s="101" t="s">
        <v>242</v>
      </c>
    </row>
    <row r="10" spans="1:7" s="153" customFormat="1" ht="19.5" customHeight="1" thickBot="1">
      <c r="A10" s="151">
        <v>1</v>
      </c>
      <c r="B10" s="152" t="s">
        <v>179</v>
      </c>
      <c r="C10" s="104"/>
      <c r="D10" s="104"/>
      <c r="E10" s="104"/>
      <c r="F10" s="104"/>
      <c r="G10" s="105">
        <f>SUM(G11+G28+G67+G113+G124+G141+G182+G211+G242+G286+G294+G299)</f>
        <v>144613</v>
      </c>
    </row>
    <row r="11" spans="1:7" s="153" customFormat="1" ht="72" customHeight="1">
      <c r="A11" s="154"/>
      <c r="B11" s="155" t="s">
        <v>267</v>
      </c>
      <c r="C11" s="104" t="s">
        <v>8</v>
      </c>
      <c r="D11" s="104"/>
      <c r="E11" s="104"/>
      <c r="F11" s="104"/>
      <c r="G11" s="105">
        <f>SUM(G12+G20)</f>
        <v>5713.9</v>
      </c>
    </row>
    <row r="12" spans="1:7" s="160" customFormat="1" ht="103.5" customHeight="1">
      <c r="A12" s="156"/>
      <c r="B12" s="157" t="s">
        <v>113</v>
      </c>
      <c r="C12" s="158" t="s">
        <v>9</v>
      </c>
      <c r="D12" s="158"/>
      <c r="E12" s="158"/>
      <c r="F12" s="158"/>
      <c r="G12" s="159">
        <f>SUM(G13+G16)</f>
        <v>413.9</v>
      </c>
    </row>
    <row r="13" spans="1:7" ht="80.25" customHeight="1" hidden="1">
      <c r="A13" s="161"/>
      <c r="B13" s="162" t="s">
        <v>273</v>
      </c>
      <c r="C13" s="112" t="s">
        <v>26</v>
      </c>
      <c r="D13" s="112"/>
      <c r="E13" s="112"/>
      <c r="F13" s="112"/>
      <c r="G13" s="110">
        <f>SUM(G14)</f>
        <v>0</v>
      </c>
    </row>
    <row r="14" spans="1:7" ht="39.75" customHeight="1" hidden="1">
      <c r="A14" s="161"/>
      <c r="B14" s="163" t="s">
        <v>271</v>
      </c>
      <c r="C14" s="112" t="s">
        <v>26</v>
      </c>
      <c r="D14" s="112" t="s">
        <v>272</v>
      </c>
      <c r="E14" s="112"/>
      <c r="F14" s="112"/>
      <c r="G14" s="110">
        <f>SUM(G15)</f>
        <v>0</v>
      </c>
    </row>
    <row r="15" spans="1:7" ht="19.5" customHeight="1" hidden="1">
      <c r="A15" s="161"/>
      <c r="B15" s="163" t="s">
        <v>166</v>
      </c>
      <c r="C15" s="112" t="s">
        <v>26</v>
      </c>
      <c r="D15" s="112" t="s">
        <v>272</v>
      </c>
      <c r="E15" s="112" t="s">
        <v>206</v>
      </c>
      <c r="F15" s="112" t="s">
        <v>200</v>
      </c>
      <c r="G15" s="110"/>
    </row>
    <row r="16" spans="1:7" ht="32.25" customHeight="1">
      <c r="A16" s="161"/>
      <c r="B16" s="163" t="s">
        <v>114</v>
      </c>
      <c r="C16" s="112" t="s">
        <v>135</v>
      </c>
      <c r="D16" s="112"/>
      <c r="E16" s="112"/>
      <c r="F16" s="112"/>
      <c r="G16" s="110">
        <f>SUM(G17)</f>
        <v>413.9</v>
      </c>
    </row>
    <row r="17" spans="1:7" ht="93" customHeight="1">
      <c r="A17" s="161"/>
      <c r="B17" s="164" t="s">
        <v>330</v>
      </c>
      <c r="C17" s="112" t="s">
        <v>136</v>
      </c>
      <c r="D17" s="112"/>
      <c r="E17" s="112"/>
      <c r="F17" s="112"/>
      <c r="G17" s="110">
        <f>SUM(G18)</f>
        <v>413.9</v>
      </c>
    </row>
    <row r="18" spans="1:7" ht="28.5" customHeight="1">
      <c r="A18" s="161"/>
      <c r="B18" s="163" t="s">
        <v>271</v>
      </c>
      <c r="C18" s="112" t="s">
        <v>136</v>
      </c>
      <c r="D18" s="112" t="s">
        <v>272</v>
      </c>
      <c r="E18" s="112"/>
      <c r="F18" s="112"/>
      <c r="G18" s="110">
        <f>SUM(G19)</f>
        <v>413.9</v>
      </c>
    </row>
    <row r="19" spans="1:7" ht="17.25" customHeight="1">
      <c r="A19" s="161"/>
      <c r="B19" s="163" t="s">
        <v>166</v>
      </c>
      <c r="C19" s="112" t="s">
        <v>136</v>
      </c>
      <c r="D19" s="112" t="s">
        <v>272</v>
      </c>
      <c r="E19" s="112" t="s">
        <v>206</v>
      </c>
      <c r="F19" s="112" t="s">
        <v>200</v>
      </c>
      <c r="G19" s="110">
        <v>413.9</v>
      </c>
    </row>
    <row r="20" spans="1:7" s="166" customFormat="1" ht="90" customHeight="1">
      <c r="A20" s="156"/>
      <c r="B20" s="165" t="s">
        <v>115</v>
      </c>
      <c r="C20" s="158" t="s">
        <v>11</v>
      </c>
      <c r="D20" s="158"/>
      <c r="E20" s="158"/>
      <c r="F20" s="158"/>
      <c r="G20" s="159">
        <f>SUM(G21+G24)</f>
        <v>5300</v>
      </c>
    </row>
    <row r="21" spans="1:7" s="166" customFormat="1" ht="90" customHeight="1" hidden="1">
      <c r="A21" s="156"/>
      <c r="B21" s="167" t="s">
        <v>116</v>
      </c>
      <c r="C21" s="109" t="s">
        <v>12</v>
      </c>
      <c r="D21" s="109"/>
      <c r="E21" s="109"/>
      <c r="F21" s="109"/>
      <c r="G21" s="110">
        <f>SUM(G22)</f>
        <v>0</v>
      </c>
    </row>
    <row r="22" spans="1:7" s="166" customFormat="1" ht="18" customHeight="1" hidden="1">
      <c r="A22" s="156"/>
      <c r="B22" s="163" t="s">
        <v>183</v>
      </c>
      <c r="C22" s="109" t="s">
        <v>12</v>
      </c>
      <c r="D22" s="109" t="s">
        <v>263</v>
      </c>
      <c r="E22" s="109"/>
      <c r="F22" s="109"/>
      <c r="G22" s="110">
        <f>SUM(G23)</f>
        <v>0</v>
      </c>
    </row>
    <row r="23" spans="1:7" s="166" customFormat="1" ht="18" customHeight="1" hidden="1">
      <c r="A23" s="156"/>
      <c r="B23" s="163" t="s">
        <v>170</v>
      </c>
      <c r="C23" s="109" t="s">
        <v>12</v>
      </c>
      <c r="D23" s="109" t="s">
        <v>263</v>
      </c>
      <c r="E23" s="109" t="s">
        <v>211</v>
      </c>
      <c r="F23" s="109" t="s">
        <v>198</v>
      </c>
      <c r="G23" s="110"/>
    </row>
    <row r="24" spans="1:7" ht="33" customHeight="1">
      <c r="A24" s="161"/>
      <c r="B24" s="163" t="s">
        <v>114</v>
      </c>
      <c r="C24" s="112" t="s">
        <v>137</v>
      </c>
      <c r="D24" s="112"/>
      <c r="E24" s="112"/>
      <c r="F24" s="112"/>
      <c r="G24" s="110">
        <f>SUM(G25)</f>
        <v>5300</v>
      </c>
    </row>
    <row r="25" spans="1:9" s="171" customFormat="1" ht="75" customHeight="1">
      <c r="A25" s="161"/>
      <c r="B25" s="168" t="s">
        <v>331</v>
      </c>
      <c r="C25" s="109" t="s">
        <v>138</v>
      </c>
      <c r="D25" s="109"/>
      <c r="E25" s="109"/>
      <c r="F25" s="109"/>
      <c r="G25" s="110">
        <f>SUM(G26)</f>
        <v>5300</v>
      </c>
      <c r="H25" s="169"/>
      <c r="I25" s="170"/>
    </row>
    <row r="26" spans="1:7" s="171" customFormat="1" ht="19.5" customHeight="1">
      <c r="A26" s="161"/>
      <c r="B26" s="163" t="s">
        <v>183</v>
      </c>
      <c r="C26" s="109" t="s">
        <v>138</v>
      </c>
      <c r="D26" s="109" t="s">
        <v>263</v>
      </c>
      <c r="E26" s="109"/>
      <c r="F26" s="109"/>
      <c r="G26" s="110">
        <f>SUM(G27)</f>
        <v>5300</v>
      </c>
    </row>
    <row r="27" spans="1:7" s="171" customFormat="1" ht="19.5" customHeight="1">
      <c r="A27" s="161"/>
      <c r="B27" s="163" t="s">
        <v>170</v>
      </c>
      <c r="C27" s="109" t="s">
        <v>138</v>
      </c>
      <c r="D27" s="109" t="s">
        <v>263</v>
      </c>
      <c r="E27" s="109" t="s">
        <v>211</v>
      </c>
      <c r="F27" s="109" t="s">
        <v>198</v>
      </c>
      <c r="G27" s="110">
        <v>5300</v>
      </c>
    </row>
    <row r="28" spans="1:7" s="172" customFormat="1" ht="70.5" customHeight="1">
      <c r="A28" s="154"/>
      <c r="B28" s="155" t="s">
        <v>118</v>
      </c>
      <c r="C28" s="104" t="s">
        <v>13</v>
      </c>
      <c r="D28" s="104"/>
      <c r="E28" s="104"/>
      <c r="F28" s="104"/>
      <c r="G28" s="105">
        <f>SUM(G29+G37+G42+G50)</f>
        <v>206.6</v>
      </c>
    </row>
    <row r="29" spans="1:7" s="160" customFormat="1" ht="78" customHeight="1">
      <c r="A29" s="156"/>
      <c r="B29" s="173" t="s">
        <v>119</v>
      </c>
      <c r="C29" s="174" t="s">
        <v>14</v>
      </c>
      <c r="D29" s="174"/>
      <c r="E29" s="174"/>
      <c r="F29" s="174"/>
      <c r="G29" s="159">
        <f>SUM(G30+G33)</f>
        <v>138.7</v>
      </c>
    </row>
    <row r="30" spans="1:7" ht="68.25" customHeight="1" hidden="1">
      <c r="A30" s="161"/>
      <c r="B30" s="175" t="s">
        <v>117</v>
      </c>
      <c r="C30" s="112" t="s">
        <v>15</v>
      </c>
      <c r="D30" s="112"/>
      <c r="E30" s="112"/>
      <c r="F30" s="112"/>
      <c r="G30" s="110">
        <f>SUM(G31)</f>
        <v>0</v>
      </c>
    </row>
    <row r="31" spans="1:7" ht="34.5" customHeight="1" hidden="1">
      <c r="A31" s="161"/>
      <c r="B31" s="163" t="s">
        <v>271</v>
      </c>
      <c r="C31" s="112" t="s">
        <v>15</v>
      </c>
      <c r="D31" s="112" t="s">
        <v>272</v>
      </c>
      <c r="E31" s="112"/>
      <c r="F31" s="112"/>
      <c r="G31" s="110">
        <f>SUM(G32)</f>
        <v>0</v>
      </c>
    </row>
    <row r="32" spans="1:7" ht="23.25" customHeight="1" hidden="1">
      <c r="A32" s="161"/>
      <c r="B32" s="163" t="s">
        <v>166</v>
      </c>
      <c r="C32" s="112" t="s">
        <v>15</v>
      </c>
      <c r="D32" s="109" t="s">
        <v>272</v>
      </c>
      <c r="E32" s="109" t="s">
        <v>206</v>
      </c>
      <c r="F32" s="109" t="s">
        <v>200</v>
      </c>
      <c r="G32" s="110"/>
    </row>
    <row r="33" spans="1:7" ht="29.25" customHeight="1">
      <c r="A33" s="161"/>
      <c r="B33" s="163" t="s">
        <v>114</v>
      </c>
      <c r="C33" s="112" t="s">
        <v>139</v>
      </c>
      <c r="D33" s="112"/>
      <c r="E33" s="112"/>
      <c r="F33" s="112"/>
      <c r="G33" s="110">
        <f>SUM(G34)</f>
        <v>138.7</v>
      </c>
    </row>
    <row r="34" spans="1:7" ht="100.5" customHeight="1">
      <c r="A34" s="161"/>
      <c r="B34" s="163" t="s">
        <v>319</v>
      </c>
      <c r="C34" s="109" t="s">
        <v>140</v>
      </c>
      <c r="D34" s="109"/>
      <c r="E34" s="109"/>
      <c r="F34" s="109"/>
      <c r="G34" s="110">
        <f>SUM(G35)</f>
        <v>138.7</v>
      </c>
    </row>
    <row r="35" spans="1:7" ht="25.5" customHeight="1">
      <c r="A35" s="161"/>
      <c r="B35" s="163" t="s">
        <v>271</v>
      </c>
      <c r="C35" s="109" t="s">
        <v>140</v>
      </c>
      <c r="D35" s="109" t="s">
        <v>272</v>
      </c>
      <c r="E35" s="109"/>
      <c r="F35" s="109"/>
      <c r="G35" s="110">
        <f>SUM(G36)</f>
        <v>138.7</v>
      </c>
    </row>
    <row r="36" spans="1:7" ht="23.25" customHeight="1">
      <c r="A36" s="161"/>
      <c r="B36" s="163" t="s">
        <v>166</v>
      </c>
      <c r="C36" s="109" t="s">
        <v>140</v>
      </c>
      <c r="D36" s="109" t="s">
        <v>272</v>
      </c>
      <c r="E36" s="109" t="s">
        <v>206</v>
      </c>
      <c r="F36" s="109" t="s">
        <v>200</v>
      </c>
      <c r="G36" s="110">
        <v>138.7</v>
      </c>
    </row>
    <row r="37" spans="1:7" s="160" customFormat="1" ht="117" customHeight="1">
      <c r="A37" s="156"/>
      <c r="B37" s="176" t="s">
        <v>120</v>
      </c>
      <c r="C37" s="158" t="s">
        <v>24</v>
      </c>
      <c r="D37" s="158"/>
      <c r="E37" s="158"/>
      <c r="F37" s="158"/>
      <c r="G37" s="159">
        <f>SUM(G38)</f>
        <v>67.9</v>
      </c>
    </row>
    <row r="38" spans="1:7" ht="45" customHeight="1">
      <c r="A38" s="161"/>
      <c r="B38" s="163" t="s">
        <v>114</v>
      </c>
      <c r="C38" s="109" t="s">
        <v>141</v>
      </c>
      <c r="D38" s="109"/>
      <c r="E38" s="109"/>
      <c r="F38" s="109"/>
      <c r="G38" s="110">
        <f>SUM(G39)</f>
        <v>67.9</v>
      </c>
    </row>
    <row r="39" spans="1:7" ht="148.5" customHeight="1">
      <c r="A39" s="161"/>
      <c r="B39" s="163" t="s">
        <v>320</v>
      </c>
      <c r="C39" s="109" t="s">
        <v>142</v>
      </c>
      <c r="D39" s="109"/>
      <c r="E39" s="109"/>
      <c r="F39" s="109"/>
      <c r="G39" s="110">
        <f>SUM(G40)</f>
        <v>67.9</v>
      </c>
    </row>
    <row r="40" spans="1:7" ht="27" customHeight="1">
      <c r="A40" s="161"/>
      <c r="B40" s="163" t="s">
        <v>271</v>
      </c>
      <c r="C40" s="109" t="s">
        <v>142</v>
      </c>
      <c r="D40" s="109" t="s">
        <v>272</v>
      </c>
      <c r="E40" s="109"/>
      <c r="F40" s="109"/>
      <c r="G40" s="110">
        <f>SUM(G41)</f>
        <v>67.9</v>
      </c>
    </row>
    <row r="41" spans="1:7" ht="23.25" customHeight="1">
      <c r="A41" s="161"/>
      <c r="B41" s="163" t="s">
        <v>166</v>
      </c>
      <c r="C41" s="109" t="s">
        <v>142</v>
      </c>
      <c r="D41" s="109" t="s">
        <v>272</v>
      </c>
      <c r="E41" s="109" t="s">
        <v>206</v>
      </c>
      <c r="F41" s="109" t="s">
        <v>200</v>
      </c>
      <c r="G41" s="110">
        <v>67.9</v>
      </c>
    </row>
    <row r="42" spans="1:7" s="166" customFormat="1" ht="106.5" customHeight="1" hidden="1">
      <c r="A42" s="156"/>
      <c r="B42" s="173" t="s">
        <v>121</v>
      </c>
      <c r="C42" s="158" t="s">
        <v>25</v>
      </c>
      <c r="D42" s="158"/>
      <c r="E42" s="158"/>
      <c r="F42" s="158"/>
      <c r="G42" s="159">
        <f>SUM(G43+G46)</f>
        <v>0</v>
      </c>
    </row>
    <row r="43" spans="1:7" s="166" customFormat="1" ht="129" customHeight="1" hidden="1">
      <c r="A43" s="156"/>
      <c r="B43" s="175" t="s">
        <v>158</v>
      </c>
      <c r="C43" s="109" t="s">
        <v>159</v>
      </c>
      <c r="D43" s="109"/>
      <c r="E43" s="109"/>
      <c r="F43" s="109"/>
      <c r="G43" s="110">
        <f>SUM(G44)</f>
        <v>0</v>
      </c>
    </row>
    <row r="44" spans="1:7" s="166" customFormat="1" ht="18" customHeight="1" hidden="1">
      <c r="A44" s="156"/>
      <c r="B44" s="163" t="s">
        <v>276</v>
      </c>
      <c r="C44" s="109" t="s">
        <v>159</v>
      </c>
      <c r="D44" s="109" t="s">
        <v>263</v>
      </c>
      <c r="E44" s="109"/>
      <c r="F44" s="109"/>
      <c r="G44" s="110">
        <f>SUM(G45)</f>
        <v>0</v>
      </c>
    </row>
    <row r="45" spans="1:7" s="179" customFormat="1" ht="19.5" customHeight="1" hidden="1">
      <c r="A45" s="177"/>
      <c r="B45" s="178" t="s">
        <v>176</v>
      </c>
      <c r="C45" s="109" t="s">
        <v>159</v>
      </c>
      <c r="D45" s="109" t="s">
        <v>263</v>
      </c>
      <c r="E45" s="109" t="s">
        <v>209</v>
      </c>
      <c r="F45" s="109" t="s">
        <v>198</v>
      </c>
      <c r="G45" s="110">
        <v>0</v>
      </c>
    </row>
    <row r="46" spans="1:8" s="172" customFormat="1" ht="32.25" customHeight="1" hidden="1">
      <c r="A46" s="154"/>
      <c r="B46" s="163" t="s">
        <v>114</v>
      </c>
      <c r="C46" s="109" t="s">
        <v>143</v>
      </c>
      <c r="D46" s="109"/>
      <c r="E46" s="109"/>
      <c r="F46" s="109"/>
      <c r="G46" s="110">
        <f>G47</f>
        <v>0</v>
      </c>
      <c r="H46" s="171"/>
    </row>
    <row r="47" spans="1:8" s="172" customFormat="1" ht="145.5" customHeight="1" hidden="1">
      <c r="A47" s="154"/>
      <c r="B47" s="163" t="s">
        <v>332</v>
      </c>
      <c r="C47" s="109" t="s">
        <v>144</v>
      </c>
      <c r="D47" s="109"/>
      <c r="E47" s="109"/>
      <c r="F47" s="109"/>
      <c r="G47" s="110">
        <f>G48</f>
        <v>0</v>
      </c>
      <c r="H47" s="171"/>
    </row>
    <row r="48" spans="1:8" s="172" customFormat="1" ht="21" customHeight="1" hidden="1">
      <c r="A48" s="154"/>
      <c r="B48" s="163" t="s">
        <v>276</v>
      </c>
      <c r="C48" s="109" t="s">
        <v>144</v>
      </c>
      <c r="D48" s="109" t="s">
        <v>263</v>
      </c>
      <c r="E48" s="109"/>
      <c r="F48" s="109"/>
      <c r="G48" s="110">
        <f>SUM(G49)</f>
        <v>0</v>
      </c>
      <c r="H48" s="171"/>
    </row>
    <row r="49" spans="1:8" s="172" customFormat="1" ht="17.25" customHeight="1" hidden="1">
      <c r="A49" s="154"/>
      <c r="B49" s="163" t="s">
        <v>176</v>
      </c>
      <c r="C49" s="109" t="s">
        <v>144</v>
      </c>
      <c r="D49" s="109" t="s">
        <v>263</v>
      </c>
      <c r="E49" s="109" t="s">
        <v>209</v>
      </c>
      <c r="F49" s="109" t="s">
        <v>198</v>
      </c>
      <c r="G49" s="110">
        <v>0</v>
      </c>
      <c r="H49" s="171"/>
    </row>
    <row r="50" spans="1:7" s="166" customFormat="1" ht="118.5" customHeight="1" hidden="1">
      <c r="A50" s="156"/>
      <c r="B50" s="173" t="s">
        <v>285</v>
      </c>
      <c r="C50" s="158" t="s">
        <v>16</v>
      </c>
      <c r="D50" s="158"/>
      <c r="E50" s="158"/>
      <c r="F50" s="158"/>
      <c r="G50" s="159">
        <f>SUM(G51+G54+G57+G60)</f>
        <v>0</v>
      </c>
    </row>
    <row r="51" spans="1:7" s="166" customFormat="1" ht="92.25" customHeight="1" hidden="1">
      <c r="A51" s="156"/>
      <c r="B51" s="180" t="s">
        <v>307</v>
      </c>
      <c r="C51" s="109" t="s">
        <v>17</v>
      </c>
      <c r="D51" s="109"/>
      <c r="E51" s="109"/>
      <c r="F51" s="109"/>
      <c r="G51" s="110">
        <f>SUM(G52)</f>
        <v>0</v>
      </c>
    </row>
    <row r="52" spans="1:7" s="166" customFormat="1" ht="24.75" customHeight="1" hidden="1">
      <c r="A52" s="156"/>
      <c r="B52" s="163" t="s">
        <v>276</v>
      </c>
      <c r="C52" s="109" t="s">
        <v>17</v>
      </c>
      <c r="D52" s="109" t="s">
        <v>263</v>
      </c>
      <c r="E52" s="109"/>
      <c r="F52" s="109"/>
      <c r="G52" s="110">
        <f>SUM(G53)</f>
        <v>0</v>
      </c>
    </row>
    <row r="53" spans="1:7" s="166" customFormat="1" ht="25.5" customHeight="1" hidden="1">
      <c r="A53" s="156"/>
      <c r="B53" s="163" t="s">
        <v>176</v>
      </c>
      <c r="C53" s="109" t="s">
        <v>17</v>
      </c>
      <c r="D53" s="109" t="s">
        <v>263</v>
      </c>
      <c r="E53" s="109" t="s">
        <v>209</v>
      </c>
      <c r="F53" s="109" t="s">
        <v>198</v>
      </c>
      <c r="G53" s="110"/>
    </row>
    <row r="54" spans="1:8" s="172" customFormat="1" ht="123" customHeight="1" hidden="1">
      <c r="A54" s="154"/>
      <c r="B54" s="164" t="s">
        <v>301</v>
      </c>
      <c r="C54" s="109" t="s">
        <v>18</v>
      </c>
      <c r="D54" s="109"/>
      <c r="E54" s="109"/>
      <c r="F54" s="109"/>
      <c r="G54" s="110">
        <f>SUM(G55)</f>
        <v>0</v>
      </c>
      <c r="H54" s="171"/>
    </row>
    <row r="55" spans="1:8" s="172" customFormat="1" ht="19.5" customHeight="1" hidden="1">
      <c r="A55" s="154"/>
      <c r="B55" s="163" t="s">
        <v>276</v>
      </c>
      <c r="C55" s="109" t="s">
        <v>18</v>
      </c>
      <c r="D55" s="109" t="s">
        <v>263</v>
      </c>
      <c r="E55" s="109"/>
      <c r="F55" s="109"/>
      <c r="G55" s="110">
        <f>SUM(G56)</f>
        <v>0</v>
      </c>
      <c r="H55" s="171"/>
    </row>
    <row r="56" spans="1:8" s="172" customFormat="1" ht="17.25" customHeight="1" hidden="1">
      <c r="A56" s="154"/>
      <c r="B56" s="163" t="s">
        <v>176</v>
      </c>
      <c r="C56" s="109" t="s">
        <v>18</v>
      </c>
      <c r="D56" s="109" t="s">
        <v>263</v>
      </c>
      <c r="E56" s="109" t="s">
        <v>209</v>
      </c>
      <c r="F56" s="109" t="s">
        <v>198</v>
      </c>
      <c r="G56" s="110"/>
      <c r="H56" s="171"/>
    </row>
    <row r="57" spans="1:8" s="172" customFormat="1" ht="127.5" customHeight="1" hidden="1">
      <c r="A57" s="154"/>
      <c r="B57" s="164" t="s">
        <v>300</v>
      </c>
      <c r="C57" s="109" t="s">
        <v>19</v>
      </c>
      <c r="D57" s="109"/>
      <c r="E57" s="109"/>
      <c r="F57" s="109"/>
      <c r="G57" s="110">
        <f>PRODUCT(G58)</f>
        <v>0</v>
      </c>
      <c r="H57" s="171"/>
    </row>
    <row r="58" spans="1:8" s="172" customFormat="1" ht="19.5" customHeight="1" hidden="1">
      <c r="A58" s="154"/>
      <c r="B58" s="163" t="s">
        <v>276</v>
      </c>
      <c r="C58" s="109" t="s">
        <v>19</v>
      </c>
      <c r="D58" s="109" t="s">
        <v>263</v>
      </c>
      <c r="E58" s="109"/>
      <c r="F58" s="109"/>
      <c r="G58" s="110">
        <f>SUM(G59)</f>
        <v>0</v>
      </c>
      <c r="H58" s="171"/>
    </row>
    <row r="59" spans="1:8" s="172" customFormat="1" ht="17.25" customHeight="1" hidden="1">
      <c r="A59" s="154"/>
      <c r="B59" s="163" t="s">
        <v>176</v>
      </c>
      <c r="C59" s="109" t="s">
        <v>19</v>
      </c>
      <c r="D59" s="109" t="s">
        <v>263</v>
      </c>
      <c r="E59" s="109" t="s">
        <v>209</v>
      </c>
      <c r="F59" s="109" t="s">
        <v>198</v>
      </c>
      <c r="G59" s="110"/>
      <c r="H59" s="171"/>
    </row>
    <row r="60" spans="1:8" s="172" customFormat="1" ht="55.5" customHeight="1" hidden="1">
      <c r="A60" s="154"/>
      <c r="B60" s="163" t="s">
        <v>219</v>
      </c>
      <c r="C60" s="109" t="s">
        <v>27</v>
      </c>
      <c r="D60" s="109"/>
      <c r="E60" s="109"/>
      <c r="F60" s="109"/>
      <c r="G60" s="110">
        <f>SUM(G61+G64)</f>
        <v>0</v>
      </c>
      <c r="H60" s="171"/>
    </row>
    <row r="61" spans="1:8" s="172" customFormat="1" ht="120.75" customHeight="1" hidden="1">
      <c r="A61" s="154"/>
      <c r="B61" s="181" t="s">
        <v>302</v>
      </c>
      <c r="C61" s="109" t="s">
        <v>19</v>
      </c>
      <c r="D61" s="109"/>
      <c r="E61" s="109"/>
      <c r="F61" s="109"/>
      <c r="G61" s="110">
        <f>SUM(G62)</f>
        <v>0</v>
      </c>
      <c r="H61" s="171"/>
    </row>
    <row r="62" spans="1:8" s="172" customFormat="1" ht="19.5" customHeight="1" hidden="1">
      <c r="A62" s="154"/>
      <c r="B62" s="163" t="s">
        <v>276</v>
      </c>
      <c r="C62" s="109" t="s">
        <v>19</v>
      </c>
      <c r="D62" s="109" t="s">
        <v>263</v>
      </c>
      <c r="E62" s="109"/>
      <c r="F62" s="109"/>
      <c r="G62" s="110">
        <f>SUM(G63)</f>
        <v>0</v>
      </c>
      <c r="H62" s="171"/>
    </row>
    <row r="63" spans="1:8" s="172" customFormat="1" ht="17.25" customHeight="1" hidden="1">
      <c r="A63" s="154"/>
      <c r="B63" s="163" t="s">
        <v>176</v>
      </c>
      <c r="C63" s="109" t="s">
        <v>19</v>
      </c>
      <c r="D63" s="109" t="s">
        <v>263</v>
      </c>
      <c r="E63" s="109" t="s">
        <v>209</v>
      </c>
      <c r="F63" s="109" t="s">
        <v>198</v>
      </c>
      <c r="G63" s="110"/>
      <c r="H63" s="171"/>
    </row>
    <row r="64" spans="2:8" s="172" customFormat="1" ht="121.5" customHeight="1" hidden="1">
      <c r="B64" s="181" t="s">
        <v>310</v>
      </c>
      <c r="C64" s="109" t="s">
        <v>20</v>
      </c>
      <c r="D64" s="109"/>
      <c r="E64" s="109"/>
      <c r="F64" s="109"/>
      <c r="G64" s="110">
        <f>SUM(G65)</f>
        <v>0</v>
      </c>
      <c r="H64" s="171"/>
    </row>
    <row r="65" spans="2:8" s="172" customFormat="1" ht="17.25" customHeight="1" hidden="1">
      <c r="B65" s="163" t="s">
        <v>276</v>
      </c>
      <c r="C65" s="109" t="s">
        <v>20</v>
      </c>
      <c r="D65" s="109" t="s">
        <v>263</v>
      </c>
      <c r="E65" s="109"/>
      <c r="F65" s="109"/>
      <c r="G65" s="110">
        <f>SUM(G66)</f>
        <v>0</v>
      </c>
      <c r="H65" s="171"/>
    </row>
    <row r="66" spans="2:8" s="172" customFormat="1" ht="17.25" customHeight="1" hidden="1">
      <c r="B66" s="163" t="s">
        <v>176</v>
      </c>
      <c r="C66" s="109" t="s">
        <v>20</v>
      </c>
      <c r="D66" s="109" t="s">
        <v>263</v>
      </c>
      <c r="E66" s="109" t="s">
        <v>209</v>
      </c>
      <c r="F66" s="109" t="s">
        <v>198</v>
      </c>
      <c r="G66" s="110"/>
      <c r="H66" s="171"/>
    </row>
    <row r="67" spans="1:7" s="172" customFormat="1" ht="73.5" customHeight="1">
      <c r="A67" s="154"/>
      <c r="B67" s="155" t="s">
        <v>264</v>
      </c>
      <c r="C67" s="104" t="s">
        <v>21</v>
      </c>
      <c r="D67" s="104"/>
      <c r="E67" s="104"/>
      <c r="F67" s="104"/>
      <c r="G67" s="105">
        <f>SUM(G68+G96+G106)</f>
        <v>31751</v>
      </c>
    </row>
    <row r="68" spans="1:7" s="166" customFormat="1" ht="76.5" customHeight="1">
      <c r="A68" s="156"/>
      <c r="B68" s="173" t="s">
        <v>294</v>
      </c>
      <c r="C68" s="158" t="s">
        <v>4</v>
      </c>
      <c r="D68" s="158"/>
      <c r="E68" s="158"/>
      <c r="F68" s="158"/>
      <c r="G68" s="159">
        <f>SUM(G69+G76+G83+G87+G90+G93)</f>
        <v>20263</v>
      </c>
    </row>
    <row r="69" spans="1:7" s="172" customFormat="1" ht="31.5" customHeight="1">
      <c r="A69" s="154"/>
      <c r="B69" s="182" t="s">
        <v>126</v>
      </c>
      <c r="C69" s="112" t="s">
        <v>129</v>
      </c>
      <c r="D69" s="112" t="s">
        <v>197</v>
      </c>
      <c r="E69" s="109"/>
      <c r="F69" s="109"/>
      <c r="G69" s="110">
        <f>G70+G73</f>
        <v>1255.8</v>
      </c>
    </row>
    <row r="70" spans="1:7" s="172" customFormat="1" ht="110.25" customHeight="1">
      <c r="A70" s="154"/>
      <c r="B70" s="182" t="s">
        <v>321</v>
      </c>
      <c r="C70" s="112" t="s">
        <v>130</v>
      </c>
      <c r="D70" s="112"/>
      <c r="E70" s="109"/>
      <c r="F70" s="109"/>
      <c r="G70" s="110">
        <f>SUM(G71)</f>
        <v>1255.8</v>
      </c>
    </row>
    <row r="71" spans="1:7" s="172" customFormat="1" ht="21.75" customHeight="1">
      <c r="A71" s="154"/>
      <c r="B71" s="182" t="s">
        <v>265</v>
      </c>
      <c r="C71" s="112" t="s">
        <v>130</v>
      </c>
      <c r="D71" s="112" t="s">
        <v>266</v>
      </c>
      <c r="E71" s="109"/>
      <c r="F71" s="109"/>
      <c r="G71" s="110">
        <f>SUM(G72)</f>
        <v>1255.8</v>
      </c>
    </row>
    <row r="72" spans="1:7" s="172" customFormat="1" ht="19.5" customHeight="1">
      <c r="A72" s="154"/>
      <c r="B72" s="182" t="s">
        <v>170</v>
      </c>
      <c r="C72" s="112" t="s">
        <v>130</v>
      </c>
      <c r="D72" s="112" t="s">
        <v>266</v>
      </c>
      <c r="E72" s="109" t="s">
        <v>211</v>
      </c>
      <c r="F72" s="109" t="s">
        <v>198</v>
      </c>
      <c r="G72" s="110">
        <v>1255.8</v>
      </c>
    </row>
    <row r="73" spans="1:7" s="172" customFormat="1" ht="54" customHeight="1" hidden="1">
      <c r="A73" s="154"/>
      <c r="B73" s="182" t="s">
        <v>162</v>
      </c>
      <c r="C73" s="112" t="s">
        <v>161</v>
      </c>
      <c r="D73" s="112"/>
      <c r="E73" s="109"/>
      <c r="F73" s="109"/>
      <c r="G73" s="110">
        <f>SUM(G74)</f>
        <v>0</v>
      </c>
    </row>
    <row r="74" spans="1:7" s="172" customFormat="1" ht="18" customHeight="1" hidden="1">
      <c r="A74" s="154"/>
      <c r="B74" s="182" t="s">
        <v>265</v>
      </c>
      <c r="C74" s="112" t="s">
        <v>161</v>
      </c>
      <c r="D74" s="112" t="s">
        <v>266</v>
      </c>
      <c r="E74" s="109"/>
      <c r="F74" s="109"/>
      <c r="G74" s="110">
        <f>SUM(G75)</f>
        <v>0</v>
      </c>
    </row>
    <row r="75" spans="1:7" s="172" customFormat="1" ht="17.25" customHeight="1" hidden="1">
      <c r="A75" s="154"/>
      <c r="B75" s="182" t="s">
        <v>170</v>
      </c>
      <c r="C75" s="112" t="s">
        <v>161</v>
      </c>
      <c r="D75" s="112" t="s">
        <v>266</v>
      </c>
      <c r="E75" s="109" t="s">
        <v>211</v>
      </c>
      <c r="F75" s="109" t="s">
        <v>198</v>
      </c>
      <c r="G75" s="110">
        <v>0</v>
      </c>
    </row>
    <row r="76" spans="1:7" s="172" customFormat="1" ht="29.25" customHeight="1">
      <c r="A76" s="154"/>
      <c r="B76" s="163" t="s">
        <v>127</v>
      </c>
      <c r="C76" s="112" t="s">
        <v>131</v>
      </c>
      <c r="D76" s="112"/>
      <c r="E76" s="109"/>
      <c r="F76" s="109"/>
      <c r="G76" s="110">
        <f>SUM(G77+G80)</f>
        <v>15794.2</v>
      </c>
    </row>
    <row r="77" spans="1:7" s="172" customFormat="1" ht="110.25" customHeight="1">
      <c r="A77" s="154"/>
      <c r="B77" s="182" t="s">
        <v>322</v>
      </c>
      <c r="C77" s="112" t="s">
        <v>132</v>
      </c>
      <c r="D77" s="112"/>
      <c r="E77" s="109"/>
      <c r="F77" s="109"/>
      <c r="G77" s="110">
        <f>SUM(G78)</f>
        <v>15794.2</v>
      </c>
    </row>
    <row r="78" spans="1:7" s="172" customFormat="1" ht="17.25" customHeight="1">
      <c r="A78" s="154"/>
      <c r="B78" s="182" t="s">
        <v>265</v>
      </c>
      <c r="C78" s="112" t="s">
        <v>132</v>
      </c>
      <c r="D78" s="112" t="s">
        <v>266</v>
      </c>
      <c r="E78" s="109"/>
      <c r="F78" s="109"/>
      <c r="G78" s="110">
        <f>SUM(G79)</f>
        <v>15794.2</v>
      </c>
    </row>
    <row r="79" spans="1:7" s="172" customFormat="1" ht="17.25" customHeight="1">
      <c r="A79" s="154"/>
      <c r="B79" s="182" t="s">
        <v>170</v>
      </c>
      <c r="C79" s="112" t="s">
        <v>132</v>
      </c>
      <c r="D79" s="112" t="s">
        <v>266</v>
      </c>
      <c r="E79" s="109" t="s">
        <v>211</v>
      </c>
      <c r="F79" s="109" t="s">
        <v>198</v>
      </c>
      <c r="G79" s="110">
        <v>15794.2</v>
      </c>
    </row>
    <row r="80" spans="1:7" s="172" customFormat="1" ht="55.5" customHeight="1" hidden="1">
      <c r="A80" s="154"/>
      <c r="B80" s="182" t="s">
        <v>246</v>
      </c>
      <c r="C80" s="112" t="s">
        <v>160</v>
      </c>
      <c r="D80" s="112"/>
      <c r="E80" s="109"/>
      <c r="F80" s="109"/>
      <c r="G80" s="110">
        <f>SUM(G81)</f>
        <v>0</v>
      </c>
    </row>
    <row r="81" spans="1:7" s="172" customFormat="1" ht="17.25" customHeight="1" hidden="1">
      <c r="A81" s="154"/>
      <c r="B81" s="182" t="s">
        <v>265</v>
      </c>
      <c r="C81" s="112" t="s">
        <v>160</v>
      </c>
      <c r="D81" s="112" t="s">
        <v>266</v>
      </c>
      <c r="E81" s="109"/>
      <c r="F81" s="109"/>
      <c r="G81" s="110">
        <f>SUM(G82)</f>
        <v>0</v>
      </c>
    </row>
    <row r="82" spans="1:7" s="172" customFormat="1" ht="17.25" customHeight="1" hidden="1">
      <c r="A82" s="154"/>
      <c r="B82" s="182" t="s">
        <v>170</v>
      </c>
      <c r="C82" s="112" t="s">
        <v>160</v>
      </c>
      <c r="D82" s="112" t="s">
        <v>266</v>
      </c>
      <c r="E82" s="109" t="s">
        <v>211</v>
      </c>
      <c r="F82" s="109" t="s">
        <v>198</v>
      </c>
      <c r="G82" s="110">
        <v>0</v>
      </c>
    </row>
    <row r="83" spans="1:7" s="172" customFormat="1" ht="27" customHeight="1" hidden="1">
      <c r="A83" s="154"/>
      <c r="B83" s="163" t="s">
        <v>128</v>
      </c>
      <c r="C83" s="112" t="s">
        <v>134</v>
      </c>
      <c r="D83" s="112"/>
      <c r="E83" s="109"/>
      <c r="F83" s="109"/>
      <c r="G83" s="110">
        <f>SUM(G84)</f>
        <v>0</v>
      </c>
    </row>
    <row r="84" spans="1:7" s="172" customFormat="1" ht="52.5" customHeight="1" hidden="1">
      <c r="A84" s="154"/>
      <c r="B84" s="182" t="s">
        <v>304</v>
      </c>
      <c r="C84" s="112" t="s">
        <v>133</v>
      </c>
      <c r="D84" s="112"/>
      <c r="E84" s="109"/>
      <c r="F84" s="109"/>
      <c r="G84" s="110">
        <f>SUM(G85)</f>
        <v>0</v>
      </c>
    </row>
    <row r="85" spans="1:7" s="172" customFormat="1" ht="17.25" customHeight="1" hidden="1">
      <c r="A85" s="154"/>
      <c r="B85" s="182" t="s">
        <v>265</v>
      </c>
      <c r="C85" s="112" t="s">
        <v>133</v>
      </c>
      <c r="D85" s="112" t="s">
        <v>266</v>
      </c>
      <c r="E85" s="109"/>
      <c r="F85" s="109"/>
      <c r="G85" s="110">
        <f>SUM(G86)</f>
        <v>0</v>
      </c>
    </row>
    <row r="86" spans="1:7" s="172" customFormat="1" ht="17.25" customHeight="1" hidden="1">
      <c r="A86" s="154"/>
      <c r="B86" s="182" t="s">
        <v>170</v>
      </c>
      <c r="C86" s="112" t="s">
        <v>133</v>
      </c>
      <c r="D86" s="112" t="s">
        <v>266</v>
      </c>
      <c r="E86" s="109" t="s">
        <v>211</v>
      </c>
      <c r="F86" s="109" t="s">
        <v>198</v>
      </c>
      <c r="G86" s="110">
        <v>0</v>
      </c>
    </row>
    <row r="87" spans="1:7" s="171" customFormat="1" ht="87.75" customHeight="1" hidden="1">
      <c r="A87" s="161"/>
      <c r="B87" s="162" t="s">
        <v>323</v>
      </c>
      <c r="C87" s="112" t="s">
        <v>10</v>
      </c>
      <c r="D87" s="112"/>
      <c r="E87" s="109"/>
      <c r="F87" s="109"/>
      <c r="G87" s="110">
        <f>G88</f>
        <v>0</v>
      </c>
    </row>
    <row r="88" spans="1:7" s="171" customFormat="1" ht="21" customHeight="1" hidden="1">
      <c r="A88" s="161"/>
      <c r="B88" s="182" t="s">
        <v>265</v>
      </c>
      <c r="C88" s="112" t="s">
        <v>10</v>
      </c>
      <c r="D88" s="112" t="s">
        <v>266</v>
      </c>
      <c r="E88" s="109"/>
      <c r="F88" s="109"/>
      <c r="G88" s="110">
        <f>SUM(G89)</f>
        <v>0</v>
      </c>
    </row>
    <row r="89" spans="1:7" s="171" customFormat="1" ht="21" customHeight="1" hidden="1">
      <c r="A89" s="161"/>
      <c r="B89" s="182" t="s">
        <v>170</v>
      </c>
      <c r="C89" s="112" t="s">
        <v>10</v>
      </c>
      <c r="D89" s="112" t="s">
        <v>266</v>
      </c>
      <c r="E89" s="109" t="s">
        <v>211</v>
      </c>
      <c r="F89" s="109" t="s">
        <v>198</v>
      </c>
      <c r="G89" s="110"/>
    </row>
    <row r="90" spans="1:7" s="171" customFormat="1" ht="92.25" customHeight="1">
      <c r="A90" s="161"/>
      <c r="B90" s="162" t="s">
        <v>323</v>
      </c>
      <c r="C90" s="112" t="s">
        <v>10</v>
      </c>
      <c r="D90" s="112"/>
      <c r="E90" s="109"/>
      <c r="F90" s="109"/>
      <c r="G90" s="110">
        <f>G91</f>
        <v>3213</v>
      </c>
    </row>
    <row r="91" spans="1:7" s="171" customFormat="1" ht="21" customHeight="1">
      <c r="A91" s="161"/>
      <c r="B91" s="182" t="s">
        <v>265</v>
      </c>
      <c r="C91" s="112" t="s">
        <v>10</v>
      </c>
      <c r="D91" s="112" t="s">
        <v>266</v>
      </c>
      <c r="E91" s="109"/>
      <c r="F91" s="109"/>
      <c r="G91" s="110">
        <f>SUM(G92)</f>
        <v>3213</v>
      </c>
    </row>
    <row r="92" spans="1:7" s="171" customFormat="1" ht="21" customHeight="1">
      <c r="A92" s="161"/>
      <c r="B92" s="182" t="s">
        <v>170</v>
      </c>
      <c r="C92" s="112" t="s">
        <v>10</v>
      </c>
      <c r="D92" s="112" t="s">
        <v>266</v>
      </c>
      <c r="E92" s="109" t="s">
        <v>211</v>
      </c>
      <c r="F92" s="109" t="s">
        <v>198</v>
      </c>
      <c r="G92" s="110">
        <v>3213</v>
      </c>
    </row>
    <row r="93" spans="1:7" s="171" customFormat="1" ht="68.25" customHeight="1" hidden="1">
      <c r="A93" s="161"/>
      <c r="B93" s="175" t="s">
        <v>246</v>
      </c>
      <c r="C93" s="112" t="s">
        <v>28</v>
      </c>
      <c r="D93" s="112"/>
      <c r="E93" s="109"/>
      <c r="F93" s="109"/>
      <c r="G93" s="110">
        <f>SUM(G94)</f>
        <v>0</v>
      </c>
    </row>
    <row r="94" spans="1:7" s="171" customFormat="1" ht="20.25" customHeight="1" hidden="1">
      <c r="A94" s="161"/>
      <c r="B94" s="182" t="s">
        <v>265</v>
      </c>
      <c r="C94" s="112" t="s">
        <v>28</v>
      </c>
      <c r="D94" s="112" t="s">
        <v>266</v>
      </c>
      <c r="E94" s="109"/>
      <c r="F94" s="109"/>
      <c r="G94" s="110">
        <f>SUM(G95)</f>
        <v>0</v>
      </c>
    </row>
    <row r="95" spans="1:7" s="171" customFormat="1" ht="20.25" customHeight="1" hidden="1">
      <c r="A95" s="161"/>
      <c r="B95" s="182" t="s">
        <v>170</v>
      </c>
      <c r="C95" s="112" t="s">
        <v>28</v>
      </c>
      <c r="D95" s="112" t="s">
        <v>266</v>
      </c>
      <c r="E95" s="109" t="s">
        <v>211</v>
      </c>
      <c r="F95" s="109" t="s">
        <v>198</v>
      </c>
      <c r="G95" s="110"/>
    </row>
    <row r="96" spans="1:7" s="160" customFormat="1" ht="93" customHeight="1">
      <c r="A96" s="156"/>
      <c r="B96" s="173" t="s">
        <v>295</v>
      </c>
      <c r="C96" s="158" t="s">
        <v>5</v>
      </c>
      <c r="D96" s="158"/>
      <c r="E96" s="158"/>
      <c r="F96" s="158"/>
      <c r="G96" s="159">
        <f>SUM(G97+G100+G103)</f>
        <v>10878</v>
      </c>
    </row>
    <row r="97" spans="1:7" ht="105" customHeight="1">
      <c r="A97" s="161"/>
      <c r="B97" s="182" t="s">
        <v>325</v>
      </c>
      <c r="C97" s="112" t="s">
        <v>22</v>
      </c>
      <c r="D97" s="112"/>
      <c r="E97" s="109"/>
      <c r="F97" s="109"/>
      <c r="G97" s="110">
        <f>SUM(G98)</f>
        <v>8090</v>
      </c>
    </row>
    <row r="98" spans="1:7" ht="24.75" customHeight="1">
      <c r="A98" s="161"/>
      <c r="B98" s="182" t="s">
        <v>265</v>
      </c>
      <c r="C98" s="112" t="s">
        <v>22</v>
      </c>
      <c r="D98" s="112" t="s">
        <v>266</v>
      </c>
      <c r="E98" s="109"/>
      <c r="F98" s="109"/>
      <c r="G98" s="110">
        <f>SUM(G99)</f>
        <v>8090</v>
      </c>
    </row>
    <row r="99" spans="1:7" ht="24.75" customHeight="1">
      <c r="A99" s="161"/>
      <c r="B99" s="163" t="s">
        <v>240</v>
      </c>
      <c r="C99" s="112" t="s">
        <v>22</v>
      </c>
      <c r="D99" s="112" t="s">
        <v>266</v>
      </c>
      <c r="E99" s="109" t="s">
        <v>202</v>
      </c>
      <c r="F99" s="109" t="s">
        <v>198</v>
      </c>
      <c r="G99" s="110">
        <v>8090</v>
      </c>
    </row>
    <row r="100" spans="1:7" ht="114" customHeight="1">
      <c r="A100" s="161"/>
      <c r="B100" s="182" t="s">
        <v>324</v>
      </c>
      <c r="C100" s="112" t="s">
        <v>109</v>
      </c>
      <c r="D100" s="112"/>
      <c r="E100" s="109"/>
      <c r="F100" s="109"/>
      <c r="G100" s="110">
        <f>SUM(G101)</f>
        <v>2788</v>
      </c>
    </row>
    <row r="101" spans="1:7" ht="20.25" customHeight="1">
      <c r="A101" s="161"/>
      <c r="B101" s="163" t="s">
        <v>183</v>
      </c>
      <c r="C101" s="112" t="s">
        <v>109</v>
      </c>
      <c r="D101" s="112" t="s">
        <v>263</v>
      </c>
      <c r="E101" s="109"/>
      <c r="F101" s="109"/>
      <c r="G101" s="110">
        <f>SUM(G102)</f>
        <v>2788</v>
      </c>
    </row>
    <row r="102" spans="1:7" ht="21" customHeight="1">
      <c r="A102" s="161"/>
      <c r="B102" s="163" t="s">
        <v>240</v>
      </c>
      <c r="C102" s="112" t="s">
        <v>109</v>
      </c>
      <c r="D102" s="112" t="s">
        <v>263</v>
      </c>
      <c r="E102" s="109" t="s">
        <v>202</v>
      </c>
      <c r="F102" s="109" t="s">
        <v>198</v>
      </c>
      <c r="G102" s="110">
        <v>2788</v>
      </c>
    </row>
    <row r="103" spans="1:7" ht="83.25" customHeight="1" hidden="1">
      <c r="A103" s="161"/>
      <c r="B103" s="175" t="s">
        <v>247</v>
      </c>
      <c r="C103" s="112" t="s">
        <v>29</v>
      </c>
      <c r="D103" s="112"/>
      <c r="E103" s="109"/>
      <c r="F103" s="109"/>
      <c r="G103" s="110">
        <f>SUM(G104)</f>
        <v>0</v>
      </c>
    </row>
    <row r="104" spans="1:7" ht="19.5" customHeight="1" hidden="1">
      <c r="A104" s="161"/>
      <c r="B104" s="182" t="s">
        <v>265</v>
      </c>
      <c r="C104" s="112" t="s">
        <v>29</v>
      </c>
      <c r="D104" s="112" t="s">
        <v>266</v>
      </c>
      <c r="E104" s="109"/>
      <c r="F104" s="109"/>
      <c r="G104" s="110">
        <f>SUM(G105)</f>
        <v>0</v>
      </c>
    </row>
    <row r="105" spans="1:7" ht="19.5" customHeight="1" hidden="1">
      <c r="A105" s="161"/>
      <c r="B105" s="163" t="s">
        <v>240</v>
      </c>
      <c r="C105" s="112" t="s">
        <v>29</v>
      </c>
      <c r="D105" s="112" t="s">
        <v>266</v>
      </c>
      <c r="E105" s="109" t="s">
        <v>202</v>
      </c>
      <c r="F105" s="109" t="s">
        <v>198</v>
      </c>
      <c r="G105" s="110"/>
    </row>
    <row r="106" spans="1:7" s="166" customFormat="1" ht="92.25" customHeight="1">
      <c r="A106" s="156"/>
      <c r="B106" s="173" t="s">
        <v>296</v>
      </c>
      <c r="C106" s="158" t="s">
        <v>6</v>
      </c>
      <c r="D106" s="158"/>
      <c r="E106" s="158"/>
      <c r="F106" s="158"/>
      <c r="G106" s="159">
        <f>SUM(G107+G110)</f>
        <v>610</v>
      </c>
    </row>
    <row r="107" spans="1:7" s="171" customFormat="1" ht="114" customHeight="1">
      <c r="A107" s="161"/>
      <c r="B107" s="175" t="s">
        <v>286</v>
      </c>
      <c r="C107" s="109" t="s">
        <v>23</v>
      </c>
      <c r="D107" s="109"/>
      <c r="E107" s="109"/>
      <c r="F107" s="109"/>
      <c r="G107" s="110">
        <f>SUM(G108)</f>
        <v>610</v>
      </c>
    </row>
    <row r="108" spans="1:7" s="172" customFormat="1" ht="31.5" customHeight="1">
      <c r="A108" s="154"/>
      <c r="B108" s="163" t="s">
        <v>254</v>
      </c>
      <c r="C108" s="109" t="s">
        <v>23</v>
      </c>
      <c r="D108" s="109" t="s">
        <v>255</v>
      </c>
      <c r="E108" s="109"/>
      <c r="F108" s="109"/>
      <c r="G108" s="110">
        <f>SUM(G109)</f>
        <v>610</v>
      </c>
    </row>
    <row r="109" spans="1:7" s="172" customFormat="1" ht="23.25" customHeight="1">
      <c r="A109" s="154"/>
      <c r="B109" s="175" t="s">
        <v>193</v>
      </c>
      <c r="C109" s="109" t="s">
        <v>23</v>
      </c>
      <c r="D109" s="109" t="s">
        <v>255</v>
      </c>
      <c r="E109" s="109" t="s">
        <v>210</v>
      </c>
      <c r="F109" s="109" t="s">
        <v>210</v>
      </c>
      <c r="G109" s="110">
        <v>610</v>
      </c>
    </row>
    <row r="110" spans="1:7" s="171" customFormat="1" ht="127.5" customHeight="1" hidden="1">
      <c r="A110" s="161"/>
      <c r="B110" s="175" t="s">
        <v>287</v>
      </c>
      <c r="C110" s="109" t="s">
        <v>30</v>
      </c>
      <c r="D110" s="109"/>
      <c r="E110" s="109"/>
      <c r="F110" s="109"/>
      <c r="G110" s="110">
        <f>SUM(G111)</f>
        <v>0</v>
      </c>
    </row>
    <row r="111" spans="1:7" s="172" customFormat="1" ht="31.5" customHeight="1" hidden="1">
      <c r="A111" s="154"/>
      <c r="B111" s="163" t="s">
        <v>254</v>
      </c>
      <c r="C111" s="109" t="s">
        <v>30</v>
      </c>
      <c r="D111" s="109" t="s">
        <v>255</v>
      </c>
      <c r="E111" s="109"/>
      <c r="F111" s="109"/>
      <c r="G111" s="110">
        <f>SUM(G112)</f>
        <v>0</v>
      </c>
    </row>
    <row r="112" spans="1:7" s="172" customFormat="1" ht="23.25" customHeight="1" hidden="1">
      <c r="A112" s="154"/>
      <c r="B112" s="175" t="s">
        <v>193</v>
      </c>
      <c r="C112" s="109" t="s">
        <v>30</v>
      </c>
      <c r="D112" s="109" t="s">
        <v>255</v>
      </c>
      <c r="E112" s="109" t="s">
        <v>210</v>
      </c>
      <c r="F112" s="109" t="s">
        <v>210</v>
      </c>
      <c r="G112" s="110"/>
    </row>
    <row r="113" spans="1:7" s="172" customFormat="1" ht="20.25" customHeight="1">
      <c r="A113" s="154"/>
      <c r="B113" s="155" t="s">
        <v>274</v>
      </c>
      <c r="C113" s="104" t="s">
        <v>7</v>
      </c>
      <c r="D113" s="104"/>
      <c r="E113" s="104"/>
      <c r="F113" s="104"/>
      <c r="G113" s="105">
        <f>SUM(G114+G118+G121)</f>
        <v>640</v>
      </c>
    </row>
    <row r="114" spans="1:8" s="172" customFormat="1" ht="43.5" customHeight="1">
      <c r="A114" s="154"/>
      <c r="B114" s="175" t="s">
        <v>288</v>
      </c>
      <c r="C114" s="109" t="s">
        <v>102</v>
      </c>
      <c r="D114" s="109"/>
      <c r="E114" s="109"/>
      <c r="F114" s="109"/>
      <c r="G114" s="110">
        <f>SUM(G115+G117)</f>
        <v>300</v>
      </c>
      <c r="H114" s="171"/>
    </row>
    <row r="115" spans="1:8" s="172" customFormat="1" ht="31.5" customHeight="1">
      <c r="A115" s="154"/>
      <c r="B115" s="163" t="s">
        <v>254</v>
      </c>
      <c r="C115" s="109" t="s">
        <v>102</v>
      </c>
      <c r="D115" s="109" t="s">
        <v>255</v>
      </c>
      <c r="E115" s="109"/>
      <c r="F115" s="109"/>
      <c r="G115" s="110">
        <f>SUM(G116)</f>
        <v>250</v>
      </c>
      <c r="H115" s="171"/>
    </row>
    <row r="116" spans="1:8" s="172" customFormat="1" ht="21.75" customHeight="1">
      <c r="A116" s="154"/>
      <c r="B116" s="163" t="s">
        <v>166</v>
      </c>
      <c r="C116" s="109" t="s">
        <v>102</v>
      </c>
      <c r="D116" s="109" t="s">
        <v>255</v>
      </c>
      <c r="E116" s="109" t="s">
        <v>206</v>
      </c>
      <c r="F116" s="109" t="s">
        <v>200</v>
      </c>
      <c r="G116" s="110">
        <v>250</v>
      </c>
      <c r="H116" s="171"/>
    </row>
    <row r="117" spans="1:8" s="172" customFormat="1" ht="45.75" customHeight="1">
      <c r="A117" s="154"/>
      <c r="B117" s="163" t="s">
        <v>243</v>
      </c>
      <c r="C117" s="109" t="s">
        <v>102</v>
      </c>
      <c r="D117" s="109" t="s">
        <v>223</v>
      </c>
      <c r="E117" s="109" t="s">
        <v>201</v>
      </c>
      <c r="F117" s="109" t="s">
        <v>203</v>
      </c>
      <c r="G117" s="110">
        <v>50</v>
      </c>
      <c r="H117" s="171"/>
    </row>
    <row r="118" spans="1:8" s="172" customFormat="1" ht="58.5" customHeight="1">
      <c r="A118" s="154"/>
      <c r="B118" s="175" t="s">
        <v>289</v>
      </c>
      <c r="C118" s="109" t="s">
        <v>103</v>
      </c>
      <c r="D118" s="109"/>
      <c r="E118" s="109"/>
      <c r="F118" s="109"/>
      <c r="G118" s="110">
        <f>SUM(G119)</f>
        <v>200</v>
      </c>
      <c r="H118" s="171"/>
    </row>
    <row r="119" spans="1:8" s="172" customFormat="1" ht="30" customHeight="1">
      <c r="A119" s="154"/>
      <c r="B119" s="163" t="s">
        <v>254</v>
      </c>
      <c r="C119" s="109" t="s">
        <v>103</v>
      </c>
      <c r="D119" s="109" t="s">
        <v>255</v>
      </c>
      <c r="E119" s="109"/>
      <c r="F119" s="109"/>
      <c r="G119" s="110">
        <f>SUM(G120)</f>
        <v>200</v>
      </c>
      <c r="H119" s="171"/>
    </row>
    <row r="120" spans="1:8" s="172" customFormat="1" ht="21.75" customHeight="1">
      <c r="A120" s="154"/>
      <c r="B120" s="163" t="s">
        <v>166</v>
      </c>
      <c r="C120" s="109" t="s">
        <v>103</v>
      </c>
      <c r="D120" s="109" t="s">
        <v>255</v>
      </c>
      <c r="E120" s="109" t="s">
        <v>206</v>
      </c>
      <c r="F120" s="109" t="s">
        <v>200</v>
      </c>
      <c r="G120" s="110">
        <v>200</v>
      </c>
      <c r="H120" s="171"/>
    </row>
    <row r="121" spans="1:8" s="172" customFormat="1" ht="33" customHeight="1">
      <c r="A121" s="154"/>
      <c r="B121" s="175" t="s">
        <v>290</v>
      </c>
      <c r="C121" s="109" t="s">
        <v>104</v>
      </c>
      <c r="D121" s="109"/>
      <c r="E121" s="109"/>
      <c r="F121" s="109"/>
      <c r="G121" s="110">
        <f>SUM(G122)</f>
        <v>140</v>
      </c>
      <c r="H121" s="171"/>
    </row>
    <row r="122" spans="1:8" s="172" customFormat="1" ht="30.75" customHeight="1">
      <c r="A122" s="154"/>
      <c r="B122" s="163" t="s">
        <v>254</v>
      </c>
      <c r="C122" s="109" t="s">
        <v>104</v>
      </c>
      <c r="D122" s="109" t="s">
        <v>255</v>
      </c>
      <c r="E122" s="109"/>
      <c r="F122" s="109"/>
      <c r="G122" s="110">
        <f>SUM(G123)</f>
        <v>140</v>
      </c>
      <c r="H122" s="171"/>
    </row>
    <row r="123" spans="1:8" s="172" customFormat="1" ht="19.5" customHeight="1">
      <c r="A123" s="154"/>
      <c r="B123" s="163" t="s">
        <v>166</v>
      </c>
      <c r="C123" s="109" t="s">
        <v>104</v>
      </c>
      <c r="D123" s="109" t="s">
        <v>255</v>
      </c>
      <c r="E123" s="109" t="s">
        <v>206</v>
      </c>
      <c r="F123" s="109" t="s">
        <v>200</v>
      </c>
      <c r="G123" s="110">
        <v>140</v>
      </c>
      <c r="H123" s="171"/>
    </row>
    <row r="124" spans="1:7" s="160" customFormat="1" ht="19.5" customHeight="1">
      <c r="A124" s="156"/>
      <c r="B124" s="183" t="s">
        <v>259</v>
      </c>
      <c r="C124" s="104" t="s">
        <v>31</v>
      </c>
      <c r="D124" s="104"/>
      <c r="E124" s="104"/>
      <c r="F124" s="104"/>
      <c r="G124" s="105">
        <f>SUM(G125+G129+G133+G137)</f>
        <v>2605.5</v>
      </c>
    </row>
    <row r="125" spans="1:7" s="160" customFormat="1" ht="63.75" customHeight="1">
      <c r="A125" s="156"/>
      <c r="B125" s="173" t="s">
        <v>360</v>
      </c>
      <c r="C125" s="158" t="s">
        <v>32</v>
      </c>
      <c r="D125" s="158"/>
      <c r="E125" s="158"/>
      <c r="F125" s="158"/>
      <c r="G125" s="159">
        <f>SUM(G126)</f>
        <v>775.9</v>
      </c>
    </row>
    <row r="126" spans="1:7" ht="73.5" customHeight="1">
      <c r="A126" s="171"/>
      <c r="B126" s="163" t="s">
        <v>361</v>
      </c>
      <c r="C126" s="109" t="s">
        <v>33</v>
      </c>
      <c r="D126" s="109"/>
      <c r="E126" s="109"/>
      <c r="F126" s="109"/>
      <c r="G126" s="110">
        <f>SUM(G127)</f>
        <v>775.9</v>
      </c>
    </row>
    <row r="127" spans="1:7" ht="32.25" customHeight="1">
      <c r="A127" s="171"/>
      <c r="B127" s="163" t="s">
        <v>254</v>
      </c>
      <c r="C127" s="109" t="s">
        <v>33</v>
      </c>
      <c r="D127" s="109" t="s">
        <v>255</v>
      </c>
      <c r="E127" s="109"/>
      <c r="F127" s="109"/>
      <c r="G127" s="110">
        <f>SUM(G128)</f>
        <v>775.9</v>
      </c>
    </row>
    <row r="128" spans="1:7" ht="27.75" customHeight="1">
      <c r="A128" s="171"/>
      <c r="B128" s="163" t="s">
        <v>187</v>
      </c>
      <c r="C128" s="109" t="s">
        <v>33</v>
      </c>
      <c r="D128" s="109" t="s">
        <v>255</v>
      </c>
      <c r="E128" s="109" t="s">
        <v>200</v>
      </c>
      <c r="F128" s="109" t="s">
        <v>205</v>
      </c>
      <c r="G128" s="110">
        <v>775.9</v>
      </c>
    </row>
    <row r="129" spans="1:7" s="160" customFormat="1" ht="75" customHeight="1">
      <c r="A129" s="166"/>
      <c r="B129" s="173" t="s">
        <v>365</v>
      </c>
      <c r="C129" s="158" t="s">
        <v>34</v>
      </c>
      <c r="D129" s="158"/>
      <c r="E129" s="158"/>
      <c r="F129" s="158"/>
      <c r="G129" s="159">
        <f>SUM(G130)</f>
        <v>1084.8</v>
      </c>
    </row>
    <row r="130" spans="1:7" ht="86.25" customHeight="1">
      <c r="A130" s="171"/>
      <c r="B130" s="163" t="s">
        <v>366</v>
      </c>
      <c r="C130" s="109" t="s">
        <v>35</v>
      </c>
      <c r="D130" s="109"/>
      <c r="E130" s="109"/>
      <c r="F130" s="109"/>
      <c r="G130" s="110">
        <f>SUM(G131)</f>
        <v>1084.8</v>
      </c>
    </row>
    <row r="131" spans="1:7" ht="30" customHeight="1">
      <c r="A131" s="171"/>
      <c r="B131" s="163" t="s">
        <v>254</v>
      </c>
      <c r="C131" s="109" t="s">
        <v>35</v>
      </c>
      <c r="D131" s="109" t="s">
        <v>255</v>
      </c>
      <c r="E131" s="109"/>
      <c r="F131" s="109"/>
      <c r="G131" s="110">
        <f>SUM(G132)</f>
        <v>1084.8</v>
      </c>
    </row>
    <row r="132" spans="1:7" ht="21" customHeight="1">
      <c r="A132" s="171"/>
      <c r="B132" s="163" t="s">
        <v>234</v>
      </c>
      <c r="C132" s="109" t="s">
        <v>35</v>
      </c>
      <c r="D132" s="109" t="s">
        <v>255</v>
      </c>
      <c r="E132" s="109" t="s">
        <v>201</v>
      </c>
      <c r="F132" s="109" t="s">
        <v>205</v>
      </c>
      <c r="G132" s="110">
        <v>1084.8</v>
      </c>
    </row>
    <row r="133" spans="1:7" s="160" customFormat="1" ht="57.75" customHeight="1">
      <c r="A133" s="166"/>
      <c r="B133" s="173" t="s">
        <v>362</v>
      </c>
      <c r="C133" s="158" t="s">
        <v>36</v>
      </c>
      <c r="D133" s="158"/>
      <c r="E133" s="158"/>
      <c r="F133" s="158"/>
      <c r="G133" s="159">
        <f>SUM(G134)</f>
        <v>744.8</v>
      </c>
    </row>
    <row r="134" spans="1:7" ht="72" customHeight="1">
      <c r="A134" s="171"/>
      <c r="B134" s="163" t="s">
        <v>364</v>
      </c>
      <c r="C134" s="109" t="s">
        <v>37</v>
      </c>
      <c r="D134" s="109"/>
      <c r="E134" s="109"/>
      <c r="F134" s="109"/>
      <c r="G134" s="110">
        <f>SUM(G135)</f>
        <v>744.8</v>
      </c>
    </row>
    <row r="135" spans="1:7" ht="34.5" customHeight="1">
      <c r="A135" s="171"/>
      <c r="B135" s="163" t="s">
        <v>254</v>
      </c>
      <c r="C135" s="109" t="s">
        <v>37</v>
      </c>
      <c r="D135" s="109" t="s">
        <v>255</v>
      </c>
      <c r="E135" s="109"/>
      <c r="F135" s="109"/>
      <c r="G135" s="110">
        <f>SUM(G136)</f>
        <v>744.8</v>
      </c>
    </row>
    <row r="136" spans="1:7" ht="33.75" customHeight="1">
      <c r="A136" s="171"/>
      <c r="B136" s="163" t="s">
        <v>187</v>
      </c>
      <c r="C136" s="109" t="s">
        <v>37</v>
      </c>
      <c r="D136" s="109" t="s">
        <v>255</v>
      </c>
      <c r="E136" s="109" t="s">
        <v>200</v>
      </c>
      <c r="F136" s="109" t="s">
        <v>205</v>
      </c>
      <c r="G136" s="110">
        <v>744.8</v>
      </c>
    </row>
    <row r="137" spans="1:7" s="160" customFormat="1" ht="78.75" customHeight="1" hidden="1">
      <c r="A137" s="166"/>
      <c r="B137" s="173" t="s">
        <v>291</v>
      </c>
      <c r="C137" s="158" t="s">
        <v>38</v>
      </c>
      <c r="D137" s="158"/>
      <c r="E137" s="158"/>
      <c r="F137" s="158"/>
      <c r="G137" s="159">
        <f>SUM(G138)</f>
        <v>0</v>
      </c>
    </row>
    <row r="138" spans="1:7" ht="88.5" customHeight="1" hidden="1">
      <c r="A138" s="171"/>
      <c r="B138" s="163" t="s">
        <v>292</v>
      </c>
      <c r="C138" s="109" t="s">
        <v>39</v>
      </c>
      <c r="D138" s="109"/>
      <c r="E138" s="109"/>
      <c r="F138" s="109"/>
      <c r="G138" s="110">
        <f>SUM(G139)</f>
        <v>0</v>
      </c>
    </row>
    <row r="139" spans="1:7" ht="34.5" customHeight="1" hidden="1">
      <c r="A139" s="171"/>
      <c r="B139" s="163" t="s">
        <v>254</v>
      </c>
      <c r="C139" s="109" t="s">
        <v>39</v>
      </c>
      <c r="D139" s="109" t="s">
        <v>255</v>
      </c>
      <c r="E139" s="109"/>
      <c r="F139" s="109"/>
      <c r="G139" s="110"/>
    </row>
    <row r="140" spans="1:7" ht="32.25" customHeight="1" hidden="1">
      <c r="A140" s="171"/>
      <c r="B140" s="163" t="s">
        <v>187</v>
      </c>
      <c r="C140" s="109" t="s">
        <v>39</v>
      </c>
      <c r="D140" s="109" t="s">
        <v>255</v>
      </c>
      <c r="E140" s="109" t="s">
        <v>200</v>
      </c>
      <c r="F140" s="109" t="s">
        <v>205</v>
      </c>
      <c r="G140" s="110"/>
    </row>
    <row r="141" spans="1:7" s="172" customFormat="1" ht="65.25" customHeight="1">
      <c r="A141" s="154"/>
      <c r="B141" s="155" t="s">
        <v>363</v>
      </c>
      <c r="C141" s="104" t="s">
        <v>40</v>
      </c>
      <c r="D141" s="104"/>
      <c r="E141" s="104"/>
      <c r="F141" s="104"/>
      <c r="G141" s="105">
        <f>SUM(G142+G150+G158+G166+G174)</f>
        <v>122.6</v>
      </c>
    </row>
    <row r="142" spans="1:7" s="166" customFormat="1" ht="55.5" customHeight="1">
      <c r="A142" s="156"/>
      <c r="B142" s="176" t="s">
        <v>235</v>
      </c>
      <c r="C142" s="158" t="s">
        <v>41</v>
      </c>
      <c r="D142" s="158"/>
      <c r="E142" s="158"/>
      <c r="F142" s="158"/>
      <c r="G142" s="159">
        <f>SUM(G143+G146)</f>
        <v>84.2</v>
      </c>
    </row>
    <row r="143" spans="1:7" s="166" customFormat="1" ht="120.75" customHeight="1" hidden="1">
      <c r="A143" s="156"/>
      <c r="B143" s="181" t="s">
        <v>345</v>
      </c>
      <c r="C143" s="109" t="s">
        <v>42</v>
      </c>
      <c r="D143" s="109"/>
      <c r="E143" s="109"/>
      <c r="F143" s="109"/>
      <c r="G143" s="110">
        <f>SUM(G144)</f>
        <v>0</v>
      </c>
    </row>
    <row r="144" spans="1:7" s="166" customFormat="1" ht="31.5" customHeight="1" hidden="1">
      <c r="A144" s="156"/>
      <c r="B144" s="163" t="s">
        <v>254</v>
      </c>
      <c r="C144" s="109" t="s">
        <v>42</v>
      </c>
      <c r="D144" s="109" t="s">
        <v>255</v>
      </c>
      <c r="E144" s="109"/>
      <c r="F144" s="109"/>
      <c r="G144" s="110">
        <f>SUM(G145)</f>
        <v>0</v>
      </c>
    </row>
    <row r="145" spans="1:7" s="166" customFormat="1" ht="19.5" customHeight="1" hidden="1">
      <c r="A145" s="156"/>
      <c r="B145" s="163" t="s">
        <v>234</v>
      </c>
      <c r="C145" s="109" t="s">
        <v>42</v>
      </c>
      <c r="D145" s="109" t="s">
        <v>255</v>
      </c>
      <c r="E145" s="109" t="s">
        <v>201</v>
      </c>
      <c r="F145" s="109" t="s">
        <v>205</v>
      </c>
      <c r="G145" s="110">
        <v>0</v>
      </c>
    </row>
    <row r="146" spans="1:7" s="172" customFormat="1" ht="30" customHeight="1">
      <c r="A146" s="154"/>
      <c r="B146" s="163" t="s">
        <v>114</v>
      </c>
      <c r="C146" s="109" t="s">
        <v>145</v>
      </c>
      <c r="D146" s="125"/>
      <c r="E146" s="109"/>
      <c r="F146" s="109"/>
      <c r="G146" s="110">
        <f>SUM(G147)</f>
        <v>84.2</v>
      </c>
    </row>
    <row r="147" spans="1:7" s="172" customFormat="1" ht="114.75" customHeight="1">
      <c r="A147" s="154"/>
      <c r="B147" s="181" t="s">
        <v>367</v>
      </c>
      <c r="C147" s="109" t="s">
        <v>146</v>
      </c>
      <c r="D147" s="125"/>
      <c r="E147" s="109"/>
      <c r="F147" s="109"/>
      <c r="G147" s="110">
        <f>SUM(G148)</f>
        <v>84.2</v>
      </c>
    </row>
    <row r="148" spans="1:7" s="172" customFormat="1" ht="27.75" customHeight="1">
      <c r="A148" s="154"/>
      <c r="B148" s="163" t="s">
        <v>254</v>
      </c>
      <c r="C148" s="109" t="s">
        <v>146</v>
      </c>
      <c r="D148" s="125">
        <v>240</v>
      </c>
      <c r="E148" s="109"/>
      <c r="F148" s="109"/>
      <c r="G148" s="110">
        <f>SUM(G149)</f>
        <v>84.2</v>
      </c>
    </row>
    <row r="149" spans="1:7" s="172" customFormat="1" ht="25.5" customHeight="1">
      <c r="A149" s="154"/>
      <c r="B149" s="163" t="s">
        <v>234</v>
      </c>
      <c r="C149" s="109" t="s">
        <v>146</v>
      </c>
      <c r="D149" s="125">
        <v>240</v>
      </c>
      <c r="E149" s="109" t="s">
        <v>201</v>
      </c>
      <c r="F149" s="109" t="s">
        <v>205</v>
      </c>
      <c r="G149" s="110">
        <v>84.2</v>
      </c>
    </row>
    <row r="150" spans="1:7" s="172" customFormat="1" ht="30" customHeight="1">
      <c r="A150" s="154"/>
      <c r="B150" s="163" t="s">
        <v>308</v>
      </c>
      <c r="C150" s="109" t="s">
        <v>43</v>
      </c>
      <c r="D150" s="109"/>
      <c r="E150" s="109"/>
      <c r="F150" s="109"/>
      <c r="G150" s="110">
        <f>SUM(G151+G154)</f>
        <v>18</v>
      </c>
    </row>
    <row r="151" spans="1:7" s="172" customFormat="1" ht="114.75" customHeight="1" hidden="1">
      <c r="A151" s="154"/>
      <c r="B151" s="181" t="s">
        <v>346</v>
      </c>
      <c r="C151" s="109" t="s">
        <v>44</v>
      </c>
      <c r="D151" s="109"/>
      <c r="E151" s="109"/>
      <c r="F151" s="109"/>
      <c r="G151" s="110">
        <f>SUM(G152)</f>
        <v>0</v>
      </c>
    </row>
    <row r="152" spans="1:7" s="172" customFormat="1" ht="33.75" customHeight="1" hidden="1">
      <c r="A152" s="154"/>
      <c r="B152" s="163" t="s">
        <v>254</v>
      </c>
      <c r="C152" s="109" t="s">
        <v>44</v>
      </c>
      <c r="D152" s="109" t="s">
        <v>255</v>
      </c>
      <c r="E152" s="109"/>
      <c r="F152" s="109"/>
      <c r="G152" s="110">
        <f>SUM(G153)</f>
        <v>0</v>
      </c>
    </row>
    <row r="153" spans="1:7" s="172" customFormat="1" ht="28.5" customHeight="1" hidden="1">
      <c r="A153" s="154"/>
      <c r="B153" s="163" t="s">
        <v>281</v>
      </c>
      <c r="C153" s="109" t="s">
        <v>44</v>
      </c>
      <c r="D153" s="109" t="s">
        <v>255</v>
      </c>
      <c r="E153" s="109" t="s">
        <v>209</v>
      </c>
      <c r="F153" s="109" t="s">
        <v>200</v>
      </c>
      <c r="G153" s="110">
        <v>0</v>
      </c>
    </row>
    <row r="154" spans="1:7" s="172" customFormat="1" ht="36" customHeight="1">
      <c r="A154" s="154"/>
      <c r="B154" s="163" t="s">
        <v>114</v>
      </c>
      <c r="C154" s="109" t="s">
        <v>147</v>
      </c>
      <c r="D154" s="109"/>
      <c r="E154" s="109"/>
      <c r="F154" s="109"/>
      <c r="G154" s="110">
        <f>SUM(G155)</f>
        <v>18</v>
      </c>
    </row>
    <row r="155" spans="1:7" s="172" customFormat="1" ht="96" customHeight="1">
      <c r="A155" s="154"/>
      <c r="B155" s="181" t="s">
        <v>373</v>
      </c>
      <c r="C155" s="109" t="s">
        <v>148</v>
      </c>
      <c r="D155" s="109"/>
      <c r="E155" s="109"/>
      <c r="F155" s="109"/>
      <c r="G155" s="110">
        <f>SUM(G156)</f>
        <v>18</v>
      </c>
    </row>
    <row r="156" spans="1:7" s="172" customFormat="1" ht="29.25" customHeight="1">
      <c r="A156" s="154"/>
      <c r="B156" s="163" t="s">
        <v>254</v>
      </c>
      <c r="C156" s="109" t="s">
        <v>148</v>
      </c>
      <c r="D156" s="109" t="s">
        <v>255</v>
      </c>
      <c r="E156" s="109"/>
      <c r="F156" s="109"/>
      <c r="G156" s="110">
        <f>SUM(G157)</f>
        <v>18</v>
      </c>
    </row>
    <row r="157" spans="1:7" s="172" customFormat="1" ht="20.25" customHeight="1">
      <c r="A157" s="154"/>
      <c r="B157" s="163" t="s">
        <v>281</v>
      </c>
      <c r="C157" s="109" t="s">
        <v>148</v>
      </c>
      <c r="D157" s="109" t="s">
        <v>255</v>
      </c>
      <c r="E157" s="109" t="s">
        <v>209</v>
      </c>
      <c r="F157" s="109" t="s">
        <v>200</v>
      </c>
      <c r="G157" s="110">
        <v>18</v>
      </c>
    </row>
    <row r="158" spans="1:7" s="172" customFormat="1" ht="30" customHeight="1" hidden="1">
      <c r="A158" s="154"/>
      <c r="B158" s="163" t="s">
        <v>309</v>
      </c>
      <c r="C158" s="109" t="s">
        <v>45</v>
      </c>
      <c r="D158" s="109"/>
      <c r="E158" s="109"/>
      <c r="F158" s="109"/>
      <c r="G158" s="110">
        <f>SUM(G159+G162)</f>
        <v>0</v>
      </c>
    </row>
    <row r="159" spans="1:7" s="172" customFormat="1" ht="135" customHeight="1" hidden="1">
      <c r="A159" s="154"/>
      <c r="B159" s="181" t="s">
        <v>0</v>
      </c>
      <c r="C159" s="109" t="s">
        <v>46</v>
      </c>
      <c r="D159" s="109"/>
      <c r="E159" s="109"/>
      <c r="F159" s="109"/>
      <c r="G159" s="110">
        <f>SUM(G160)</f>
        <v>0</v>
      </c>
    </row>
    <row r="160" spans="1:7" s="172" customFormat="1" ht="33" customHeight="1" hidden="1">
      <c r="A160" s="154"/>
      <c r="B160" s="163" t="s">
        <v>254</v>
      </c>
      <c r="C160" s="109" t="s">
        <v>46</v>
      </c>
      <c r="D160" s="109" t="s">
        <v>255</v>
      </c>
      <c r="E160" s="109"/>
      <c r="F160" s="109"/>
      <c r="G160" s="110">
        <f>SUM(G161)</f>
        <v>0</v>
      </c>
    </row>
    <row r="161" spans="1:7" s="172" customFormat="1" ht="21" customHeight="1" hidden="1">
      <c r="A161" s="154"/>
      <c r="B161" s="163" t="s">
        <v>281</v>
      </c>
      <c r="C161" s="109" t="s">
        <v>46</v>
      </c>
      <c r="D161" s="109" t="s">
        <v>255</v>
      </c>
      <c r="E161" s="109" t="s">
        <v>209</v>
      </c>
      <c r="F161" s="109" t="s">
        <v>200</v>
      </c>
      <c r="G161" s="110">
        <v>0</v>
      </c>
    </row>
    <row r="162" spans="1:7" s="172" customFormat="1" ht="27" customHeight="1" hidden="1">
      <c r="A162" s="154"/>
      <c r="B162" s="163" t="s">
        <v>114</v>
      </c>
      <c r="C162" s="109" t="s">
        <v>149</v>
      </c>
      <c r="D162" s="109"/>
      <c r="E162" s="109"/>
      <c r="F162" s="109"/>
      <c r="G162" s="110">
        <f>SUM(G163)</f>
        <v>0</v>
      </c>
    </row>
    <row r="163" spans="1:7" s="172" customFormat="1" ht="132" customHeight="1" hidden="1">
      <c r="A163" s="154"/>
      <c r="B163" s="181" t="s">
        <v>333</v>
      </c>
      <c r="C163" s="109" t="s">
        <v>150</v>
      </c>
      <c r="D163" s="109"/>
      <c r="E163" s="109"/>
      <c r="F163" s="109"/>
      <c r="G163" s="110">
        <f>SUM(G164)</f>
        <v>0</v>
      </c>
    </row>
    <row r="164" spans="1:7" s="172" customFormat="1" ht="33.75" customHeight="1" hidden="1">
      <c r="A164" s="154"/>
      <c r="B164" s="163" t="s">
        <v>254</v>
      </c>
      <c r="C164" s="109" t="s">
        <v>150</v>
      </c>
      <c r="D164" s="109" t="s">
        <v>255</v>
      </c>
      <c r="E164" s="109"/>
      <c r="F164" s="109"/>
      <c r="G164" s="110">
        <f>SUM(G165)</f>
        <v>0</v>
      </c>
    </row>
    <row r="165" spans="1:7" s="172" customFormat="1" ht="21" customHeight="1" hidden="1">
      <c r="A165" s="154"/>
      <c r="B165" s="163" t="s">
        <v>281</v>
      </c>
      <c r="C165" s="109" t="s">
        <v>150</v>
      </c>
      <c r="D165" s="109" t="s">
        <v>255</v>
      </c>
      <c r="E165" s="109" t="s">
        <v>209</v>
      </c>
      <c r="F165" s="109" t="s">
        <v>200</v>
      </c>
      <c r="G165" s="110">
        <v>0</v>
      </c>
    </row>
    <row r="166" spans="1:7" s="172" customFormat="1" ht="30" customHeight="1">
      <c r="A166" s="154"/>
      <c r="B166" s="163" t="s">
        <v>335</v>
      </c>
      <c r="C166" s="109" t="s">
        <v>334</v>
      </c>
      <c r="D166" s="109"/>
      <c r="E166" s="109"/>
      <c r="F166" s="109"/>
      <c r="G166" s="110">
        <f>SUM(G167+G170)</f>
        <v>5.6</v>
      </c>
    </row>
    <row r="167" spans="1:7" s="172" customFormat="1" ht="113.25" customHeight="1" hidden="1">
      <c r="A167" s="154"/>
      <c r="B167" s="181" t="s">
        <v>377</v>
      </c>
      <c r="C167" s="109" t="s">
        <v>338</v>
      </c>
      <c r="D167" s="109"/>
      <c r="E167" s="109"/>
      <c r="F167" s="109"/>
      <c r="G167" s="110">
        <f>SUM(G168)</f>
        <v>0</v>
      </c>
    </row>
    <row r="168" spans="1:7" s="172" customFormat="1" ht="33" customHeight="1" hidden="1">
      <c r="A168" s="154"/>
      <c r="B168" s="163" t="s">
        <v>254</v>
      </c>
      <c r="C168" s="109" t="s">
        <v>338</v>
      </c>
      <c r="D168" s="109" t="s">
        <v>255</v>
      </c>
      <c r="E168" s="109"/>
      <c r="F168" s="109"/>
      <c r="G168" s="110">
        <f>SUM(G169)</f>
        <v>0</v>
      </c>
    </row>
    <row r="169" spans="1:7" s="172" customFormat="1" ht="21" customHeight="1" hidden="1">
      <c r="A169" s="154"/>
      <c r="B169" s="163" t="s">
        <v>281</v>
      </c>
      <c r="C169" s="109" t="s">
        <v>338</v>
      </c>
      <c r="D169" s="109" t="s">
        <v>255</v>
      </c>
      <c r="E169" s="109" t="s">
        <v>209</v>
      </c>
      <c r="F169" s="109" t="s">
        <v>200</v>
      </c>
      <c r="G169" s="110">
        <v>0</v>
      </c>
    </row>
    <row r="170" spans="1:7" s="172" customFormat="1" ht="27" customHeight="1">
      <c r="A170" s="154"/>
      <c r="B170" s="163" t="s">
        <v>114</v>
      </c>
      <c r="C170" s="109" t="s">
        <v>336</v>
      </c>
      <c r="D170" s="109"/>
      <c r="E170" s="109"/>
      <c r="F170" s="109"/>
      <c r="G170" s="110">
        <f>SUM(G171)</f>
        <v>5.6</v>
      </c>
    </row>
    <row r="171" spans="1:7" s="172" customFormat="1" ht="107.25" customHeight="1">
      <c r="A171" s="154"/>
      <c r="B171" s="181" t="s">
        <v>376</v>
      </c>
      <c r="C171" s="109" t="s">
        <v>337</v>
      </c>
      <c r="D171" s="109"/>
      <c r="E171" s="109"/>
      <c r="F171" s="109"/>
      <c r="G171" s="110">
        <f>SUM(G172)</f>
        <v>5.6</v>
      </c>
    </row>
    <row r="172" spans="1:7" s="172" customFormat="1" ht="33.75" customHeight="1">
      <c r="A172" s="154"/>
      <c r="B172" s="163" t="s">
        <v>254</v>
      </c>
      <c r="C172" s="109" t="s">
        <v>337</v>
      </c>
      <c r="D172" s="109" t="s">
        <v>255</v>
      </c>
      <c r="E172" s="109"/>
      <c r="F172" s="109"/>
      <c r="G172" s="110">
        <f>SUM(G173)</f>
        <v>5.6</v>
      </c>
    </row>
    <row r="173" spans="1:7" s="172" customFormat="1" ht="21" customHeight="1">
      <c r="A173" s="154"/>
      <c r="B173" s="163" t="s">
        <v>281</v>
      </c>
      <c r="C173" s="109" t="s">
        <v>337</v>
      </c>
      <c r="D173" s="109" t="s">
        <v>255</v>
      </c>
      <c r="E173" s="109" t="s">
        <v>209</v>
      </c>
      <c r="F173" s="109" t="s">
        <v>200</v>
      </c>
      <c r="G173" s="110">
        <v>5.6</v>
      </c>
    </row>
    <row r="174" spans="1:7" s="172" customFormat="1" ht="30" customHeight="1">
      <c r="A174" s="154"/>
      <c r="B174" s="163" t="s">
        <v>339</v>
      </c>
      <c r="C174" s="109" t="s">
        <v>340</v>
      </c>
      <c r="D174" s="109"/>
      <c r="E174" s="109"/>
      <c r="F174" s="109"/>
      <c r="G174" s="110">
        <f>SUM(G175+G178)</f>
        <v>14.8</v>
      </c>
    </row>
    <row r="175" spans="1:7" s="172" customFormat="1" ht="135" customHeight="1" hidden="1">
      <c r="A175" s="154"/>
      <c r="B175" s="181" t="s">
        <v>378</v>
      </c>
      <c r="C175" s="109" t="s">
        <v>341</v>
      </c>
      <c r="D175" s="109"/>
      <c r="E175" s="109"/>
      <c r="F175" s="109"/>
      <c r="G175" s="110">
        <f>SUM(G176)</f>
        <v>0</v>
      </c>
    </row>
    <row r="176" spans="1:7" s="172" customFormat="1" ht="33" customHeight="1" hidden="1">
      <c r="A176" s="154"/>
      <c r="B176" s="163" t="s">
        <v>254</v>
      </c>
      <c r="C176" s="109" t="s">
        <v>341</v>
      </c>
      <c r="D176" s="109" t="s">
        <v>255</v>
      </c>
      <c r="E176" s="109"/>
      <c r="F176" s="109"/>
      <c r="G176" s="110">
        <f>SUM(G177)</f>
        <v>0</v>
      </c>
    </row>
    <row r="177" spans="1:7" s="172" customFormat="1" ht="31.5" customHeight="1" hidden="1">
      <c r="A177" s="154"/>
      <c r="B177" s="163" t="s">
        <v>187</v>
      </c>
      <c r="C177" s="109" t="s">
        <v>341</v>
      </c>
      <c r="D177" s="109" t="s">
        <v>255</v>
      </c>
      <c r="E177" s="109" t="s">
        <v>200</v>
      </c>
      <c r="F177" s="109" t="s">
        <v>205</v>
      </c>
      <c r="G177" s="110">
        <v>0</v>
      </c>
    </row>
    <row r="178" spans="1:7" s="172" customFormat="1" ht="27" customHeight="1">
      <c r="A178" s="154"/>
      <c r="B178" s="163" t="s">
        <v>114</v>
      </c>
      <c r="C178" s="109" t="s">
        <v>342</v>
      </c>
      <c r="D178" s="109"/>
      <c r="E178" s="109"/>
      <c r="F178" s="109"/>
      <c r="G178" s="110">
        <f>SUM(G179)</f>
        <v>14.8</v>
      </c>
    </row>
    <row r="179" spans="1:7" s="172" customFormat="1" ht="107.25" customHeight="1">
      <c r="A179" s="154"/>
      <c r="B179" s="181" t="s">
        <v>343</v>
      </c>
      <c r="C179" s="109" t="s">
        <v>344</v>
      </c>
      <c r="D179" s="109"/>
      <c r="E179" s="109"/>
      <c r="F179" s="109"/>
      <c r="G179" s="110">
        <f>SUM(G180)</f>
        <v>14.8</v>
      </c>
    </row>
    <row r="180" spans="1:7" s="172" customFormat="1" ht="33.75" customHeight="1">
      <c r="A180" s="154"/>
      <c r="B180" s="163" t="s">
        <v>254</v>
      </c>
      <c r="C180" s="109" t="s">
        <v>344</v>
      </c>
      <c r="D180" s="109" t="s">
        <v>255</v>
      </c>
      <c r="E180" s="109"/>
      <c r="F180" s="109"/>
      <c r="G180" s="110">
        <f>SUM(G181)</f>
        <v>14.8</v>
      </c>
    </row>
    <row r="181" spans="1:7" s="172" customFormat="1" ht="33" customHeight="1">
      <c r="A181" s="154"/>
      <c r="B181" s="163" t="s">
        <v>187</v>
      </c>
      <c r="C181" s="109" t="s">
        <v>344</v>
      </c>
      <c r="D181" s="109" t="s">
        <v>255</v>
      </c>
      <c r="E181" s="109" t="s">
        <v>200</v>
      </c>
      <c r="F181" s="109" t="s">
        <v>205</v>
      </c>
      <c r="G181" s="110">
        <v>14.8</v>
      </c>
    </row>
    <row r="182" spans="1:7" s="172" customFormat="1" ht="49.5" customHeight="1">
      <c r="A182" s="154"/>
      <c r="B182" s="155" t="s">
        <v>277</v>
      </c>
      <c r="C182" s="104" t="s">
        <v>47</v>
      </c>
      <c r="D182" s="104"/>
      <c r="E182" s="104"/>
      <c r="F182" s="104"/>
      <c r="G182" s="105">
        <f>SUM(G183+G190+G207)</f>
        <v>11607.6</v>
      </c>
    </row>
    <row r="183" spans="1:7" s="166" customFormat="1" ht="94.5" customHeight="1">
      <c r="A183" s="156"/>
      <c r="B183" s="173" t="s">
        <v>354</v>
      </c>
      <c r="C183" s="158" t="s">
        <v>48</v>
      </c>
      <c r="D183" s="158"/>
      <c r="E183" s="158"/>
      <c r="F183" s="158"/>
      <c r="G183" s="159">
        <f>SUM(G184+G187)</f>
        <v>700</v>
      </c>
    </row>
    <row r="184" spans="1:8" s="172" customFormat="1" ht="120" customHeight="1">
      <c r="A184" s="154"/>
      <c r="B184" s="163" t="s">
        <v>355</v>
      </c>
      <c r="C184" s="109" t="s">
        <v>49</v>
      </c>
      <c r="D184" s="109"/>
      <c r="E184" s="109"/>
      <c r="F184" s="109"/>
      <c r="G184" s="110">
        <f>SUM(G185)</f>
        <v>500</v>
      </c>
      <c r="H184" s="171"/>
    </row>
    <row r="185" spans="1:8" s="172" customFormat="1" ht="37.5" customHeight="1">
      <c r="A185" s="154"/>
      <c r="B185" s="163" t="s">
        <v>254</v>
      </c>
      <c r="C185" s="109" t="s">
        <v>49</v>
      </c>
      <c r="D185" s="109" t="s">
        <v>255</v>
      </c>
      <c r="E185" s="109"/>
      <c r="F185" s="109"/>
      <c r="G185" s="110">
        <f>SUM(G186)</f>
        <v>500</v>
      </c>
      <c r="H185" s="171"/>
    </row>
    <row r="186" spans="1:8" s="172" customFormat="1" ht="22.5" customHeight="1">
      <c r="A186" s="154"/>
      <c r="B186" s="163" t="s">
        <v>176</v>
      </c>
      <c r="C186" s="109" t="s">
        <v>49</v>
      </c>
      <c r="D186" s="109" t="s">
        <v>255</v>
      </c>
      <c r="E186" s="109" t="s">
        <v>209</v>
      </c>
      <c r="F186" s="109" t="s">
        <v>198</v>
      </c>
      <c r="G186" s="110">
        <v>500</v>
      </c>
      <c r="H186" s="171"/>
    </row>
    <row r="187" spans="1:8" s="172" customFormat="1" ht="118.5" customHeight="1">
      <c r="A187" s="154"/>
      <c r="B187" s="163" t="s">
        <v>356</v>
      </c>
      <c r="C187" s="109" t="s">
        <v>111</v>
      </c>
      <c r="D187" s="109"/>
      <c r="E187" s="109"/>
      <c r="F187" s="109"/>
      <c r="G187" s="110">
        <f>SUM(G188)</f>
        <v>200</v>
      </c>
      <c r="H187" s="171"/>
    </row>
    <row r="188" spans="1:8" s="172" customFormat="1" ht="33" customHeight="1">
      <c r="A188" s="154"/>
      <c r="B188" s="163" t="s">
        <v>254</v>
      </c>
      <c r="C188" s="109" t="s">
        <v>111</v>
      </c>
      <c r="D188" s="109" t="s">
        <v>255</v>
      </c>
      <c r="E188" s="109"/>
      <c r="F188" s="109"/>
      <c r="G188" s="110">
        <f>SUM(G189)</f>
        <v>200</v>
      </c>
      <c r="H188" s="171"/>
    </row>
    <row r="189" spans="1:8" s="172" customFormat="1" ht="22.5" customHeight="1">
      <c r="A189" s="154"/>
      <c r="B189" s="163" t="s">
        <v>176</v>
      </c>
      <c r="C189" s="109" t="s">
        <v>111</v>
      </c>
      <c r="D189" s="109" t="s">
        <v>255</v>
      </c>
      <c r="E189" s="109" t="s">
        <v>209</v>
      </c>
      <c r="F189" s="109" t="s">
        <v>198</v>
      </c>
      <c r="G189" s="110">
        <v>200</v>
      </c>
      <c r="H189" s="171"/>
    </row>
    <row r="190" spans="1:7" s="166" customFormat="1" ht="93.75" customHeight="1">
      <c r="A190" s="156"/>
      <c r="B190" s="173" t="s">
        <v>293</v>
      </c>
      <c r="C190" s="158" t="s">
        <v>51</v>
      </c>
      <c r="D190" s="158"/>
      <c r="E190" s="158"/>
      <c r="F190" s="158"/>
      <c r="G190" s="159">
        <f>SUM(G191+G195+G201+G204)</f>
        <v>10907.6</v>
      </c>
    </row>
    <row r="191" spans="1:8" s="172" customFormat="1" ht="117" customHeight="1">
      <c r="A191" s="154"/>
      <c r="B191" s="184" t="s">
        <v>326</v>
      </c>
      <c r="C191" s="109" t="s">
        <v>50</v>
      </c>
      <c r="D191" s="109"/>
      <c r="E191" s="109"/>
      <c r="F191" s="109"/>
      <c r="G191" s="110">
        <f>SUM(G192)</f>
        <v>2053</v>
      </c>
      <c r="H191" s="171"/>
    </row>
    <row r="192" spans="1:8" s="172" customFormat="1" ht="24" customHeight="1">
      <c r="A192" s="154"/>
      <c r="B192" s="163" t="s">
        <v>183</v>
      </c>
      <c r="C192" s="109" t="s">
        <v>50</v>
      </c>
      <c r="D192" s="109" t="s">
        <v>263</v>
      </c>
      <c r="E192" s="109"/>
      <c r="F192" s="109"/>
      <c r="G192" s="110">
        <f>SUM(G193+G194)</f>
        <v>2053</v>
      </c>
      <c r="H192" s="171"/>
    </row>
    <row r="193" spans="1:8" s="172" customFormat="1" ht="24" customHeight="1" hidden="1">
      <c r="A193" s="154"/>
      <c r="B193" s="163" t="s">
        <v>220</v>
      </c>
      <c r="C193" s="109" t="s">
        <v>50</v>
      </c>
      <c r="D193" s="109" t="s">
        <v>263</v>
      </c>
      <c r="E193" s="109" t="s">
        <v>198</v>
      </c>
      <c r="F193" s="109" t="s">
        <v>204</v>
      </c>
      <c r="G193" s="110"/>
      <c r="H193" s="171"/>
    </row>
    <row r="194" spans="1:8" s="172" customFormat="1" ht="24" customHeight="1">
      <c r="A194" s="154"/>
      <c r="B194" s="163" t="s">
        <v>177</v>
      </c>
      <c r="C194" s="109" t="s">
        <v>50</v>
      </c>
      <c r="D194" s="109" t="s">
        <v>263</v>
      </c>
      <c r="E194" s="109" t="s">
        <v>209</v>
      </c>
      <c r="F194" s="109" t="s">
        <v>203</v>
      </c>
      <c r="G194" s="110">
        <v>2053</v>
      </c>
      <c r="H194" s="171"/>
    </row>
    <row r="195" spans="1:8" s="172" customFormat="1" ht="117.75" customHeight="1">
      <c r="A195" s="154"/>
      <c r="B195" s="175" t="s">
        <v>327</v>
      </c>
      <c r="C195" s="109" t="s">
        <v>52</v>
      </c>
      <c r="D195" s="109"/>
      <c r="E195" s="109"/>
      <c r="F195" s="109"/>
      <c r="G195" s="110">
        <f>SUM(G196)</f>
        <v>4154.6</v>
      </c>
      <c r="H195" s="171"/>
    </row>
    <row r="196" spans="1:8" s="172" customFormat="1" ht="30" customHeight="1">
      <c r="A196" s="154"/>
      <c r="B196" s="163" t="s">
        <v>254</v>
      </c>
      <c r="C196" s="109" t="s">
        <v>52</v>
      </c>
      <c r="D196" s="109" t="s">
        <v>255</v>
      </c>
      <c r="E196" s="109"/>
      <c r="F196" s="109"/>
      <c r="G196" s="110">
        <f>SUM(G197:G200)</f>
        <v>4154.6</v>
      </c>
      <c r="H196" s="171"/>
    </row>
    <row r="197" spans="1:8" s="172" customFormat="1" ht="27" customHeight="1">
      <c r="A197" s="154"/>
      <c r="B197" s="163" t="s">
        <v>215</v>
      </c>
      <c r="C197" s="109" t="s">
        <v>52</v>
      </c>
      <c r="D197" s="109" t="s">
        <v>255</v>
      </c>
      <c r="E197" s="109" t="s">
        <v>198</v>
      </c>
      <c r="F197" s="109" t="s">
        <v>201</v>
      </c>
      <c r="G197" s="110">
        <v>400</v>
      </c>
      <c r="H197" s="171"/>
    </row>
    <row r="198" spans="1:8" s="172" customFormat="1" ht="22.5" customHeight="1" hidden="1">
      <c r="A198" s="154"/>
      <c r="B198" s="163" t="s">
        <v>220</v>
      </c>
      <c r="C198" s="109" t="s">
        <v>52</v>
      </c>
      <c r="D198" s="109" t="s">
        <v>255</v>
      </c>
      <c r="E198" s="109" t="s">
        <v>198</v>
      </c>
      <c r="F198" s="109" t="s">
        <v>204</v>
      </c>
      <c r="G198" s="110"/>
      <c r="H198" s="171"/>
    </row>
    <row r="199" spans="1:8" s="172" customFormat="1" ht="22.5" customHeight="1">
      <c r="A199" s="154"/>
      <c r="B199" s="163" t="s">
        <v>176</v>
      </c>
      <c r="C199" s="109" t="s">
        <v>52</v>
      </c>
      <c r="D199" s="109" t="s">
        <v>255</v>
      </c>
      <c r="E199" s="109" t="s">
        <v>209</v>
      </c>
      <c r="F199" s="109" t="s">
        <v>198</v>
      </c>
      <c r="G199" s="110">
        <v>530</v>
      </c>
      <c r="H199" s="171"/>
    </row>
    <row r="200" spans="1:8" s="172" customFormat="1" ht="24" customHeight="1">
      <c r="A200" s="154"/>
      <c r="B200" s="163" t="s">
        <v>177</v>
      </c>
      <c r="C200" s="109" t="s">
        <v>52</v>
      </c>
      <c r="D200" s="109" t="s">
        <v>255</v>
      </c>
      <c r="E200" s="109" t="s">
        <v>209</v>
      </c>
      <c r="F200" s="109" t="s">
        <v>203</v>
      </c>
      <c r="G200" s="110">
        <v>3224.6</v>
      </c>
      <c r="H200" s="171"/>
    </row>
    <row r="201" spans="1:8" s="172" customFormat="1" ht="101.25" customHeight="1">
      <c r="A201" s="154"/>
      <c r="B201" s="163" t="s">
        <v>328</v>
      </c>
      <c r="C201" s="109" t="s">
        <v>53</v>
      </c>
      <c r="D201" s="109"/>
      <c r="E201" s="109"/>
      <c r="F201" s="109"/>
      <c r="G201" s="110">
        <f>SUM(G202)</f>
        <v>1100</v>
      </c>
      <c r="H201" s="171"/>
    </row>
    <row r="202" spans="1:8" s="172" customFormat="1" ht="38.25" customHeight="1">
      <c r="A202" s="154"/>
      <c r="B202" s="163" t="s">
        <v>254</v>
      </c>
      <c r="C202" s="109" t="s">
        <v>53</v>
      </c>
      <c r="D202" s="109" t="s">
        <v>255</v>
      </c>
      <c r="E202" s="109"/>
      <c r="F202" s="109"/>
      <c r="G202" s="110">
        <f>SUM(G203)</f>
        <v>1100</v>
      </c>
      <c r="H202" s="171"/>
    </row>
    <row r="203" spans="1:8" s="172" customFormat="1" ht="21.75" customHeight="1">
      <c r="A203" s="154"/>
      <c r="B203" s="163" t="s">
        <v>176</v>
      </c>
      <c r="C203" s="109" t="s">
        <v>53</v>
      </c>
      <c r="D203" s="109" t="s">
        <v>255</v>
      </c>
      <c r="E203" s="109" t="s">
        <v>209</v>
      </c>
      <c r="F203" s="109" t="s">
        <v>198</v>
      </c>
      <c r="G203" s="110">
        <v>1100</v>
      </c>
      <c r="H203" s="171"/>
    </row>
    <row r="204" spans="1:8" s="172" customFormat="1" ht="105" customHeight="1">
      <c r="A204" s="154"/>
      <c r="B204" s="163" t="s">
        <v>329</v>
      </c>
      <c r="C204" s="109" t="s">
        <v>54</v>
      </c>
      <c r="D204" s="109"/>
      <c r="E204" s="109"/>
      <c r="F204" s="109"/>
      <c r="G204" s="110">
        <f>SUM(G205)</f>
        <v>3600</v>
      </c>
      <c r="H204" s="171"/>
    </row>
    <row r="205" spans="1:8" s="172" customFormat="1" ht="35.25" customHeight="1">
      <c r="A205" s="154"/>
      <c r="B205" s="163" t="s">
        <v>318</v>
      </c>
      <c r="C205" s="109" t="s">
        <v>54</v>
      </c>
      <c r="D205" s="109" t="s">
        <v>317</v>
      </c>
      <c r="E205" s="109"/>
      <c r="F205" s="109"/>
      <c r="G205" s="110">
        <f>SUM(G206)</f>
        <v>3600</v>
      </c>
      <c r="H205" s="171"/>
    </row>
    <row r="206" spans="1:8" s="172" customFormat="1" ht="21.75" customHeight="1">
      <c r="A206" s="154"/>
      <c r="B206" s="163" t="s">
        <v>176</v>
      </c>
      <c r="C206" s="109" t="s">
        <v>54</v>
      </c>
      <c r="D206" s="109" t="s">
        <v>317</v>
      </c>
      <c r="E206" s="109" t="s">
        <v>209</v>
      </c>
      <c r="F206" s="109" t="s">
        <v>198</v>
      </c>
      <c r="G206" s="110">
        <v>3600</v>
      </c>
      <c r="H206" s="171"/>
    </row>
    <row r="207" spans="1:7" s="166" customFormat="1" ht="72" customHeight="1" hidden="1">
      <c r="A207" s="156"/>
      <c r="B207" s="173" t="s">
        <v>156</v>
      </c>
      <c r="C207" s="158" t="s">
        <v>154</v>
      </c>
      <c r="D207" s="158"/>
      <c r="E207" s="158"/>
      <c r="F207" s="158"/>
      <c r="G207" s="159">
        <f>SUM(G208)</f>
        <v>0</v>
      </c>
    </row>
    <row r="208" spans="1:8" s="172" customFormat="1" ht="85.5" customHeight="1" hidden="1">
      <c r="A208" s="154"/>
      <c r="B208" s="163" t="s">
        <v>157</v>
      </c>
      <c r="C208" s="109" t="s">
        <v>155</v>
      </c>
      <c r="D208" s="109"/>
      <c r="E208" s="109"/>
      <c r="F208" s="109"/>
      <c r="G208" s="110">
        <f>SUM(G209)</f>
        <v>0</v>
      </c>
      <c r="H208" s="171"/>
    </row>
    <row r="209" spans="1:8" s="172" customFormat="1" ht="21.75" customHeight="1" hidden="1">
      <c r="A209" s="154"/>
      <c r="B209" s="163" t="s">
        <v>183</v>
      </c>
      <c r="C209" s="109" t="s">
        <v>155</v>
      </c>
      <c r="D209" s="109" t="s">
        <v>263</v>
      </c>
      <c r="E209" s="109"/>
      <c r="F209" s="109"/>
      <c r="G209" s="110">
        <f>SUM(G210)</f>
        <v>0</v>
      </c>
      <c r="H209" s="171"/>
    </row>
    <row r="210" spans="1:8" s="172" customFormat="1" ht="21.75" customHeight="1" hidden="1">
      <c r="A210" s="154"/>
      <c r="B210" s="163" t="s">
        <v>220</v>
      </c>
      <c r="C210" s="109" t="s">
        <v>155</v>
      </c>
      <c r="D210" s="109" t="s">
        <v>263</v>
      </c>
      <c r="E210" s="109" t="s">
        <v>198</v>
      </c>
      <c r="F210" s="109" t="s">
        <v>204</v>
      </c>
      <c r="G210" s="110"/>
      <c r="H210" s="171"/>
    </row>
    <row r="211" spans="1:7" s="166" customFormat="1" ht="60" customHeight="1">
      <c r="A211" s="156"/>
      <c r="B211" s="155" t="s">
        <v>349</v>
      </c>
      <c r="C211" s="104" t="s">
        <v>55</v>
      </c>
      <c r="D211" s="104"/>
      <c r="E211" s="104"/>
      <c r="F211" s="104"/>
      <c r="G211" s="105">
        <f>SUM(G212+G235)</f>
        <v>39771.4</v>
      </c>
    </row>
    <row r="212" spans="1:7" s="166" customFormat="1" ht="144" customHeight="1">
      <c r="A212" s="156"/>
      <c r="B212" s="176" t="s">
        <v>350</v>
      </c>
      <c r="C212" s="158" t="s">
        <v>56</v>
      </c>
      <c r="D212" s="158"/>
      <c r="E212" s="158"/>
      <c r="F212" s="158"/>
      <c r="G212" s="159">
        <f>G213+G216+G219+G222+G225+G232</f>
        <v>20421.4</v>
      </c>
    </row>
    <row r="213" spans="1:7" s="172" customFormat="1" ht="101.25" customHeight="1">
      <c r="A213" s="154"/>
      <c r="B213" s="175" t="s">
        <v>351</v>
      </c>
      <c r="C213" s="109" t="s">
        <v>57</v>
      </c>
      <c r="D213" s="109"/>
      <c r="E213" s="109"/>
      <c r="F213" s="109"/>
      <c r="G213" s="110">
        <f>SUM(G214)</f>
        <v>20221.4</v>
      </c>
    </row>
    <row r="214" spans="1:7" s="172" customFormat="1" ht="31.5" customHeight="1">
      <c r="A214" s="154"/>
      <c r="B214" s="163" t="s">
        <v>254</v>
      </c>
      <c r="C214" s="109" t="s">
        <v>57</v>
      </c>
      <c r="D214" s="109" t="s">
        <v>255</v>
      </c>
      <c r="E214" s="109"/>
      <c r="F214" s="109"/>
      <c r="G214" s="110">
        <f>SUM(G215)</f>
        <v>20221.4</v>
      </c>
    </row>
    <row r="215" spans="1:7" s="172" customFormat="1" ht="18" customHeight="1">
      <c r="A215" s="154"/>
      <c r="B215" s="163" t="s">
        <v>234</v>
      </c>
      <c r="C215" s="109" t="s">
        <v>57</v>
      </c>
      <c r="D215" s="109" t="s">
        <v>255</v>
      </c>
      <c r="E215" s="109" t="s">
        <v>201</v>
      </c>
      <c r="F215" s="109" t="s">
        <v>205</v>
      </c>
      <c r="G215" s="110">
        <v>20221.4</v>
      </c>
    </row>
    <row r="216" spans="1:7" s="172" customFormat="1" ht="80.25" customHeight="1" hidden="1">
      <c r="A216" s="154"/>
      <c r="B216" s="163" t="s">
        <v>368</v>
      </c>
      <c r="C216" s="109" t="s">
        <v>110</v>
      </c>
      <c r="D216" s="109"/>
      <c r="E216" s="109"/>
      <c r="F216" s="109"/>
      <c r="G216" s="110">
        <f>SUM(G217)</f>
        <v>0</v>
      </c>
    </row>
    <row r="217" spans="1:7" s="172" customFormat="1" ht="38.25" customHeight="1" hidden="1">
      <c r="A217" s="154"/>
      <c r="B217" s="163" t="s">
        <v>254</v>
      </c>
      <c r="C217" s="109" t="s">
        <v>110</v>
      </c>
      <c r="D217" s="109" t="s">
        <v>255</v>
      </c>
      <c r="E217" s="109"/>
      <c r="F217" s="109"/>
      <c r="G217" s="110">
        <f>SUM(G218)</f>
        <v>0</v>
      </c>
    </row>
    <row r="218" spans="1:7" s="172" customFormat="1" ht="18" customHeight="1" hidden="1">
      <c r="A218" s="154"/>
      <c r="B218" s="163" t="s">
        <v>234</v>
      </c>
      <c r="C218" s="109" t="s">
        <v>110</v>
      </c>
      <c r="D218" s="109" t="s">
        <v>255</v>
      </c>
      <c r="E218" s="109" t="s">
        <v>201</v>
      </c>
      <c r="F218" s="109" t="s">
        <v>205</v>
      </c>
      <c r="G218" s="110">
        <v>0</v>
      </c>
    </row>
    <row r="219" spans="1:7" s="172" customFormat="1" ht="115.5" customHeight="1" hidden="1">
      <c r="A219" s="154"/>
      <c r="B219" s="181" t="s">
        <v>248</v>
      </c>
      <c r="C219" s="109" t="s">
        <v>58</v>
      </c>
      <c r="D219" s="109"/>
      <c r="E219" s="109"/>
      <c r="F219" s="109"/>
      <c r="G219" s="110">
        <f>G220</f>
        <v>0</v>
      </c>
    </row>
    <row r="220" spans="1:7" s="172" customFormat="1" ht="29.25" customHeight="1" hidden="1">
      <c r="A220" s="154"/>
      <c r="B220" s="163" t="s">
        <v>254</v>
      </c>
      <c r="C220" s="109" t="s">
        <v>58</v>
      </c>
      <c r="D220" s="109" t="s">
        <v>255</v>
      </c>
      <c r="E220" s="109"/>
      <c r="F220" s="109"/>
      <c r="G220" s="110">
        <f>SUM(G221)</f>
        <v>0</v>
      </c>
    </row>
    <row r="221" spans="1:7" s="172" customFormat="1" ht="29.25" customHeight="1" hidden="1">
      <c r="A221" s="154"/>
      <c r="B221" s="163" t="s">
        <v>234</v>
      </c>
      <c r="C221" s="109" t="s">
        <v>58</v>
      </c>
      <c r="D221" s="109" t="s">
        <v>255</v>
      </c>
      <c r="E221" s="109" t="s">
        <v>201</v>
      </c>
      <c r="F221" s="109" t="s">
        <v>205</v>
      </c>
      <c r="G221" s="110"/>
    </row>
    <row r="222" spans="1:7" s="172" customFormat="1" ht="89.25" customHeight="1" hidden="1">
      <c r="A222" s="154"/>
      <c r="B222" s="175" t="s">
        <v>122</v>
      </c>
      <c r="C222" s="109" t="s">
        <v>59</v>
      </c>
      <c r="D222" s="109"/>
      <c r="E222" s="109"/>
      <c r="F222" s="109"/>
      <c r="G222" s="110">
        <f>G223</f>
        <v>0</v>
      </c>
    </row>
    <row r="223" spans="1:7" s="172" customFormat="1" ht="30" customHeight="1" hidden="1">
      <c r="A223" s="154"/>
      <c r="B223" s="163" t="s">
        <v>254</v>
      </c>
      <c r="C223" s="109" t="s">
        <v>59</v>
      </c>
      <c r="D223" s="109" t="s">
        <v>255</v>
      </c>
      <c r="E223" s="109"/>
      <c r="F223" s="109"/>
      <c r="G223" s="110">
        <f>SUM(G224)</f>
        <v>0</v>
      </c>
    </row>
    <row r="224" spans="1:7" s="172" customFormat="1" ht="18.75" customHeight="1" hidden="1">
      <c r="A224" s="154"/>
      <c r="B224" s="163" t="s">
        <v>234</v>
      </c>
      <c r="C224" s="109" t="s">
        <v>59</v>
      </c>
      <c r="D224" s="109" t="s">
        <v>255</v>
      </c>
      <c r="E224" s="109" t="s">
        <v>201</v>
      </c>
      <c r="F224" s="109" t="s">
        <v>205</v>
      </c>
      <c r="G224" s="110">
        <v>0</v>
      </c>
    </row>
    <row r="225" spans="1:7" s="172" customFormat="1" ht="33" customHeight="1">
      <c r="A225" s="154"/>
      <c r="B225" s="163" t="s">
        <v>114</v>
      </c>
      <c r="C225" s="109" t="s">
        <v>151</v>
      </c>
      <c r="D225" s="109"/>
      <c r="E225" s="109"/>
      <c r="F225" s="109"/>
      <c r="G225" s="110">
        <f>G226+G229</f>
        <v>200</v>
      </c>
    </row>
    <row r="226" spans="1:7" s="172" customFormat="1" ht="108.75" customHeight="1" hidden="1">
      <c r="A226" s="154"/>
      <c r="B226" s="185" t="s">
        <v>123</v>
      </c>
      <c r="C226" s="109" t="s">
        <v>153</v>
      </c>
      <c r="D226" s="109"/>
      <c r="E226" s="109"/>
      <c r="F226" s="109"/>
      <c r="G226" s="110">
        <f>G227</f>
        <v>0</v>
      </c>
    </row>
    <row r="227" spans="1:7" s="172" customFormat="1" ht="35.25" customHeight="1" hidden="1">
      <c r="A227" s="154"/>
      <c r="B227" s="163" t="s">
        <v>254</v>
      </c>
      <c r="C227" s="109" t="s">
        <v>153</v>
      </c>
      <c r="D227" s="109" t="s">
        <v>255</v>
      </c>
      <c r="E227" s="109"/>
      <c r="F227" s="109"/>
      <c r="G227" s="110">
        <f>SUM(G228)</f>
        <v>0</v>
      </c>
    </row>
    <row r="228" spans="1:7" s="172" customFormat="1" ht="19.5" customHeight="1" hidden="1">
      <c r="A228" s="154"/>
      <c r="B228" s="163" t="s">
        <v>234</v>
      </c>
      <c r="C228" s="109" t="s">
        <v>153</v>
      </c>
      <c r="D228" s="109" t="s">
        <v>255</v>
      </c>
      <c r="E228" s="109" t="s">
        <v>201</v>
      </c>
      <c r="F228" s="109" t="s">
        <v>205</v>
      </c>
      <c r="G228" s="110"/>
    </row>
    <row r="229" spans="1:7" s="172" customFormat="1" ht="91.5" customHeight="1">
      <c r="A229" s="154"/>
      <c r="B229" s="175" t="s">
        <v>352</v>
      </c>
      <c r="C229" s="109" t="s">
        <v>152</v>
      </c>
      <c r="D229" s="109"/>
      <c r="E229" s="109"/>
      <c r="F229" s="109"/>
      <c r="G229" s="110">
        <f>SUM(G230)</f>
        <v>200</v>
      </c>
    </row>
    <row r="230" spans="1:7" s="172" customFormat="1" ht="32.25" customHeight="1">
      <c r="A230" s="154"/>
      <c r="B230" s="163" t="s">
        <v>254</v>
      </c>
      <c r="C230" s="109" t="s">
        <v>152</v>
      </c>
      <c r="D230" s="109" t="s">
        <v>255</v>
      </c>
      <c r="E230" s="109"/>
      <c r="F230" s="109"/>
      <c r="G230" s="110">
        <f>SUM(G231)</f>
        <v>200</v>
      </c>
    </row>
    <row r="231" spans="1:7" s="172" customFormat="1" ht="22.5" customHeight="1">
      <c r="A231" s="154"/>
      <c r="B231" s="163" t="s">
        <v>234</v>
      </c>
      <c r="C231" s="109" t="s">
        <v>152</v>
      </c>
      <c r="D231" s="109" t="s">
        <v>255</v>
      </c>
      <c r="E231" s="109" t="s">
        <v>201</v>
      </c>
      <c r="F231" s="109" t="s">
        <v>205</v>
      </c>
      <c r="G231" s="110">
        <v>200</v>
      </c>
    </row>
    <row r="232" spans="1:7" s="172" customFormat="1" ht="108" customHeight="1" hidden="1">
      <c r="A232" s="154"/>
      <c r="B232" s="163" t="s">
        <v>311</v>
      </c>
      <c r="C232" s="109" t="s">
        <v>312</v>
      </c>
      <c r="D232" s="109"/>
      <c r="E232" s="109"/>
      <c r="F232" s="109"/>
      <c r="G232" s="110">
        <f>SUM(G233)</f>
        <v>0</v>
      </c>
    </row>
    <row r="233" spans="1:7" s="172" customFormat="1" ht="30.75" customHeight="1" hidden="1">
      <c r="A233" s="154"/>
      <c r="B233" s="163" t="s">
        <v>254</v>
      </c>
      <c r="C233" s="109" t="s">
        <v>312</v>
      </c>
      <c r="D233" s="109" t="s">
        <v>255</v>
      </c>
      <c r="E233" s="109"/>
      <c r="F233" s="109"/>
      <c r="G233" s="110">
        <f>SUM(G234)</f>
        <v>0</v>
      </c>
    </row>
    <row r="234" spans="1:7" s="172" customFormat="1" ht="30" customHeight="1" hidden="1">
      <c r="A234" s="154"/>
      <c r="B234" s="163" t="s">
        <v>234</v>
      </c>
      <c r="C234" s="109" t="s">
        <v>312</v>
      </c>
      <c r="D234" s="109" t="s">
        <v>255</v>
      </c>
      <c r="E234" s="109" t="s">
        <v>201</v>
      </c>
      <c r="F234" s="109" t="s">
        <v>205</v>
      </c>
      <c r="G234" s="110">
        <v>0</v>
      </c>
    </row>
    <row r="235" spans="1:7" s="166" customFormat="1" ht="95.25" customHeight="1">
      <c r="A235" s="156"/>
      <c r="B235" s="176" t="s">
        <v>348</v>
      </c>
      <c r="C235" s="158" t="s">
        <v>60</v>
      </c>
      <c r="D235" s="158"/>
      <c r="E235" s="158"/>
      <c r="F235" s="158"/>
      <c r="G235" s="159">
        <f>SUM(G236+G239)</f>
        <v>19350</v>
      </c>
    </row>
    <row r="236" spans="1:8" s="172" customFormat="1" ht="93" customHeight="1">
      <c r="A236" s="154"/>
      <c r="B236" s="184" t="s">
        <v>303</v>
      </c>
      <c r="C236" s="109" t="s">
        <v>61</v>
      </c>
      <c r="D236" s="109"/>
      <c r="E236" s="109"/>
      <c r="F236" s="109"/>
      <c r="G236" s="110">
        <f>SUM(G237)</f>
        <v>19350</v>
      </c>
      <c r="H236" s="171"/>
    </row>
    <row r="237" spans="1:8" s="172" customFormat="1" ht="18" customHeight="1">
      <c r="A237" s="154"/>
      <c r="B237" s="163" t="s">
        <v>183</v>
      </c>
      <c r="C237" s="109" t="s">
        <v>61</v>
      </c>
      <c r="D237" s="109" t="s">
        <v>263</v>
      </c>
      <c r="E237" s="109"/>
      <c r="F237" s="109"/>
      <c r="G237" s="110">
        <f>SUM(G238)</f>
        <v>19350</v>
      </c>
      <c r="H237" s="171"/>
    </row>
    <row r="238" spans="1:8" s="172" customFormat="1" ht="18" customHeight="1">
      <c r="A238" s="154"/>
      <c r="B238" s="163" t="s">
        <v>234</v>
      </c>
      <c r="C238" s="109" t="s">
        <v>61</v>
      </c>
      <c r="D238" s="109" t="s">
        <v>263</v>
      </c>
      <c r="E238" s="109" t="s">
        <v>201</v>
      </c>
      <c r="F238" s="109" t="s">
        <v>205</v>
      </c>
      <c r="G238" s="110">
        <v>19350</v>
      </c>
      <c r="H238" s="171"/>
    </row>
    <row r="239" spans="1:8" s="172" customFormat="1" ht="97.5" customHeight="1" hidden="1">
      <c r="A239" s="154"/>
      <c r="B239" s="184" t="s">
        <v>303</v>
      </c>
      <c r="C239" s="109" t="s">
        <v>62</v>
      </c>
      <c r="D239" s="109"/>
      <c r="E239" s="109"/>
      <c r="F239" s="109"/>
      <c r="G239" s="110">
        <f>SUM(G240)</f>
        <v>0</v>
      </c>
      <c r="H239" s="171"/>
    </row>
    <row r="240" spans="1:8" s="172" customFormat="1" ht="24" customHeight="1" hidden="1">
      <c r="A240" s="154"/>
      <c r="B240" s="163" t="s">
        <v>183</v>
      </c>
      <c r="C240" s="109" t="s">
        <v>62</v>
      </c>
      <c r="D240" s="109" t="s">
        <v>263</v>
      </c>
      <c r="E240" s="109"/>
      <c r="F240" s="109"/>
      <c r="G240" s="110">
        <f>SUM(G241)</f>
        <v>0</v>
      </c>
      <c r="H240" s="171"/>
    </row>
    <row r="241" spans="1:8" s="172" customFormat="1" ht="24" customHeight="1" hidden="1">
      <c r="A241" s="154"/>
      <c r="B241" s="163" t="s">
        <v>234</v>
      </c>
      <c r="C241" s="109" t="s">
        <v>62</v>
      </c>
      <c r="D241" s="109" t="s">
        <v>263</v>
      </c>
      <c r="E241" s="109" t="s">
        <v>201</v>
      </c>
      <c r="F241" s="109" t="s">
        <v>205</v>
      </c>
      <c r="G241" s="110"/>
      <c r="H241" s="171"/>
    </row>
    <row r="242" spans="1:7" s="172" customFormat="1" ht="40.5" customHeight="1">
      <c r="A242" s="154"/>
      <c r="B242" s="183" t="s">
        <v>381</v>
      </c>
      <c r="C242" s="104" t="s">
        <v>63</v>
      </c>
      <c r="D242" s="104"/>
      <c r="E242" s="104"/>
      <c r="F242" s="104"/>
      <c r="G242" s="105">
        <f>SUM(G243+G247+G251+G255+G264+G270+G274+G278+G282)</f>
        <v>23123.3</v>
      </c>
    </row>
    <row r="243" spans="1:7" s="166" customFormat="1" ht="59.25" customHeight="1">
      <c r="A243" s="156"/>
      <c r="B243" s="173" t="s">
        <v>379</v>
      </c>
      <c r="C243" s="158" t="s">
        <v>64</v>
      </c>
      <c r="D243" s="158"/>
      <c r="E243" s="158"/>
      <c r="F243" s="158"/>
      <c r="G243" s="159">
        <f>SUM(G244)</f>
        <v>1700</v>
      </c>
    </row>
    <row r="244" spans="1:7" s="172" customFormat="1" ht="83.25" customHeight="1">
      <c r="A244" s="154"/>
      <c r="B244" s="175" t="s">
        <v>380</v>
      </c>
      <c r="C244" s="109" t="s">
        <v>65</v>
      </c>
      <c r="D244" s="109"/>
      <c r="E244" s="109"/>
      <c r="F244" s="109"/>
      <c r="G244" s="110">
        <f>SUM(G245)</f>
        <v>1700</v>
      </c>
    </row>
    <row r="245" spans="1:7" s="172" customFormat="1" ht="33" customHeight="1">
      <c r="A245" s="154"/>
      <c r="B245" s="163" t="s">
        <v>254</v>
      </c>
      <c r="C245" s="109" t="s">
        <v>65</v>
      </c>
      <c r="D245" s="109" t="s">
        <v>255</v>
      </c>
      <c r="E245" s="109"/>
      <c r="F245" s="109"/>
      <c r="G245" s="110">
        <f>SUM(G246)</f>
        <v>1700</v>
      </c>
    </row>
    <row r="246" spans="1:7" s="172" customFormat="1" ht="18.75" customHeight="1">
      <c r="A246" s="154"/>
      <c r="B246" s="163" t="s">
        <v>281</v>
      </c>
      <c r="C246" s="109" t="s">
        <v>65</v>
      </c>
      <c r="D246" s="109" t="s">
        <v>255</v>
      </c>
      <c r="E246" s="109" t="s">
        <v>209</v>
      </c>
      <c r="F246" s="109" t="s">
        <v>200</v>
      </c>
      <c r="G246" s="110">
        <v>1700</v>
      </c>
    </row>
    <row r="247" spans="1:7" s="166" customFormat="1" ht="63.75" customHeight="1">
      <c r="A247" s="156"/>
      <c r="B247" s="173" t="s">
        <v>382</v>
      </c>
      <c r="C247" s="158" t="s">
        <v>66</v>
      </c>
      <c r="D247" s="158"/>
      <c r="E247" s="158"/>
      <c r="F247" s="158"/>
      <c r="G247" s="159">
        <f>SUM(G248)</f>
        <v>7681</v>
      </c>
    </row>
    <row r="248" spans="1:7" s="172" customFormat="1" ht="72.75" customHeight="1">
      <c r="A248" s="154"/>
      <c r="B248" s="163" t="s">
        <v>383</v>
      </c>
      <c r="C248" s="109" t="s">
        <v>67</v>
      </c>
      <c r="D248" s="109"/>
      <c r="E248" s="109"/>
      <c r="F248" s="109"/>
      <c r="G248" s="110">
        <f>SUM(G249)</f>
        <v>7681</v>
      </c>
    </row>
    <row r="249" spans="1:7" s="172" customFormat="1" ht="33.75" customHeight="1">
      <c r="A249" s="154"/>
      <c r="B249" s="163" t="s">
        <v>254</v>
      </c>
      <c r="C249" s="109" t="s">
        <v>67</v>
      </c>
      <c r="D249" s="109" t="s">
        <v>255</v>
      </c>
      <c r="E249" s="109"/>
      <c r="F249" s="109"/>
      <c r="G249" s="110">
        <f>SUM(G250)</f>
        <v>7681</v>
      </c>
    </row>
    <row r="250" spans="1:7" s="172" customFormat="1" ht="19.5" customHeight="1">
      <c r="A250" s="154"/>
      <c r="B250" s="163" t="s">
        <v>281</v>
      </c>
      <c r="C250" s="109" t="s">
        <v>67</v>
      </c>
      <c r="D250" s="109" t="s">
        <v>255</v>
      </c>
      <c r="E250" s="109" t="s">
        <v>209</v>
      </c>
      <c r="F250" s="109" t="s">
        <v>200</v>
      </c>
      <c r="G250" s="110">
        <v>7681</v>
      </c>
    </row>
    <row r="251" spans="1:7" s="166" customFormat="1" ht="50.25" customHeight="1">
      <c r="A251" s="156"/>
      <c r="B251" s="173" t="s">
        <v>384</v>
      </c>
      <c r="C251" s="158" t="s">
        <v>68</v>
      </c>
      <c r="D251" s="158"/>
      <c r="E251" s="158"/>
      <c r="F251" s="158"/>
      <c r="G251" s="159">
        <f>SUM(G252)</f>
        <v>800</v>
      </c>
    </row>
    <row r="252" spans="1:7" s="172" customFormat="1" ht="69" customHeight="1">
      <c r="A252" s="154"/>
      <c r="B252" s="175" t="s">
        <v>385</v>
      </c>
      <c r="C252" s="109" t="s">
        <v>69</v>
      </c>
      <c r="D252" s="109"/>
      <c r="E252" s="109"/>
      <c r="F252" s="109"/>
      <c r="G252" s="110">
        <f>SUM(G253)</f>
        <v>800</v>
      </c>
    </row>
    <row r="253" spans="1:7" s="172" customFormat="1" ht="33.75" customHeight="1">
      <c r="A253" s="154"/>
      <c r="B253" s="163" t="s">
        <v>254</v>
      </c>
      <c r="C253" s="109" t="s">
        <v>69</v>
      </c>
      <c r="D253" s="109" t="s">
        <v>255</v>
      </c>
      <c r="E253" s="109"/>
      <c r="F253" s="109"/>
      <c r="G253" s="110">
        <f>SUM(G254)</f>
        <v>800</v>
      </c>
    </row>
    <row r="254" spans="1:7" s="172" customFormat="1" ht="18.75" customHeight="1">
      <c r="A254" s="154"/>
      <c r="B254" s="163" t="s">
        <v>281</v>
      </c>
      <c r="C254" s="109" t="s">
        <v>69</v>
      </c>
      <c r="D254" s="109" t="s">
        <v>255</v>
      </c>
      <c r="E254" s="109" t="s">
        <v>209</v>
      </c>
      <c r="F254" s="109" t="s">
        <v>200</v>
      </c>
      <c r="G254" s="110">
        <v>800</v>
      </c>
    </row>
    <row r="255" spans="1:7" s="166" customFormat="1" ht="49.5" customHeight="1">
      <c r="A255" s="156"/>
      <c r="B255" s="173" t="s">
        <v>384</v>
      </c>
      <c r="C255" s="158" t="s">
        <v>70</v>
      </c>
      <c r="D255" s="158"/>
      <c r="E255" s="158"/>
      <c r="F255" s="158"/>
      <c r="G255" s="159">
        <f>SUM(G256+G261)</f>
        <v>5589.1</v>
      </c>
    </row>
    <row r="256" spans="1:7" s="172" customFormat="1" ht="63.75" customHeight="1">
      <c r="A256" s="154"/>
      <c r="B256" s="175" t="s">
        <v>385</v>
      </c>
      <c r="C256" s="109" t="s">
        <v>71</v>
      </c>
      <c r="D256" s="109"/>
      <c r="E256" s="109"/>
      <c r="F256" s="109"/>
      <c r="G256" s="110">
        <f>SUM(G257+G259)</f>
        <v>4009.1</v>
      </c>
    </row>
    <row r="257" spans="1:7" s="172" customFormat="1" ht="33.75" customHeight="1">
      <c r="A257" s="154"/>
      <c r="B257" s="163" t="s">
        <v>254</v>
      </c>
      <c r="C257" s="109" t="s">
        <v>71</v>
      </c>
      <c r="D257" s="109" t="s">
        <v>255</v>
      </c>
      <c r="E257" s="109"/>
      <c r="F257" s="109"/>
      <c r="G257" s="110">
        <f>SUM(G258)</f>
        <v>4007</v>
      </c>
    </row>
    <row r="258" spans="1:7" s="172" customFormat="1" ht="18.75" customHeight="1">
      <c r="A258" s="154"/>
      <c r="B258" s="163" t="s">
        <v>281</v>
      </c>
      <c r="C258" s="109" t="s">
        <v>71</v>
      </c>
      <c r="D258" s="109" t="s">
        <v>255</v>
      </c>
      <c r="E258" s="109" t="s">
        <v>209</v>
      </c>
      <c r="F258" s="109" t="s">
        <v>200</v>
      </c>
      <c r="G258" s="110">
        <v>4007</v>
      </c>
    </row>
    <row r="259" spans="1:7" s="172" customFormat="1" ht="16.5" customHeight="1">
      <c r="A259" s="154"/>
      <c r="B259" s="175" t="s">
        <v>256</v>
      </c>
      <c r="C259" s="109" t="s">
        <v>71</v>
      </c>
      <c r="D259" s="109" t="s">
        <v>257</v>
      </c>
      <c r="E259" s="109"/>
      <c r="F259" s="109"/>
      <c r="G259" s="110">
        <f>SUM(G260)</f>
        <v>2.1</v>
      </c>
    </row>
    <row r="260" spans="1:7" s="172" customFormat="1" ht="20.25" customHeight="1">
      <c r="A260" s="154"/>
      <c r="B260" s="163" t="s">
        <v>281</v>
      </c>
      <c r="C260" s="109" t="s">
        <v>71</v>
      </c>
      <c r="D260" s="109" t="s">
        <v>257</v>
      </c>
      <c r="E260" s="109" t="s">
        <v>209</v>
      </c>
      <c r="F260" s="109" t="s">
        <v>200</v>
      </c>
      <c r="G260" s="110">
        <v>2.1</v>
      </c>
    </row>
    <row r="261" spans="1:7" s="172" customFormat="1" ht="75.75" customHeight="1">
      <c r="A261" s="154"/>
      <c r="B261" s="163" t="s">
        <v>388</v>
      </c>
      <c r="C261" s="109" t="s">
        <v>112</v>
      </c>
      <c r="D261" s="109"/>
      <c r="E261" s="109"/>
      <c r="F261" s="109"/>
      <c r="G261" s="110">
        <f>SUM(G262)</f>
        <v>1580</v>
      </c>
    </row>
    <row r="262" spans="1:7" s="172" customFormat="1" ht="41.25" customHeight="1">
      <c r="A262" s="154"/>
      <c r="B262" s="163" t="s">
        <v>254</v>
      </c>
      <c r="C262" s="109" t="s">
        <v>112</v>
      </c>
      <c r="D262" s="109" t="s">
        <v>255</v>
      </c>
      <c r="E262" s="109"/>
      <c r="F262" s="109"/>
      <c r="G262" s="110">
        <f>SUM(G263)</f>
        <v>1580</v>
      </c>
    </row>
    <row r="263" spans="1:7" s="172" customFormat="1" ht="23.25" customHeight="1">
      <c r="A263" s="154"/>
      <c r="B263" s="163" t="s">
        <v>281</v>
      </c>
      <c r="C263" s="109" t="s">
        <v>112</v>
      </c>
      <c r="D263" s="109" t="s">
        <v>255</v>
      </c>
      <c r="E263" s="109" t="s">
        <v>209</v>
      </c>
      <c r="F263" s="109" t="s">
        <v>200</v>
      </c>
      <c r="G263" s="110">
        <v>1580</v>
      </c>
    </row>
    <row r="264" spans="1:7" s="166" customFormat="1" ht="60" customHeight="1">
      <c r="A264" s="156"/>
      <c r="B264" s="173" t="s">
        <v>389</v>
      </c>
      <c r="C264" s="158" t="s">
        <v>72</v>
      </c>
      <c r="D264" s="158"/>
      <c r="E264" s="158"/>
      <c r="F264" s="158"/>
      <c r="G264" s="159">
        <f>SUM(G265)</f>
        <v>6403.2</v>
      </c>
    </row>
    <row r="265" spans="1:7" s="172" customFormat="1" ht="83.25" customHeight="1">
      <c r="A265" s="154"/>
      <c r="B265" s="175" t="s">
        <v>390</v>
      </c>
      <c r="C265" s="109" t="s">
        <v>73</v>
      </c>
      <c r="D265" s="109"/>
      <c r="E265" s="109"/>
      <c r="F265" s="109"/>
      <c r="G265" s="110">
        <f>SUM(G266+G268)</f>
        <v>6403.2</v>
      </c>
    </row>
    <row r="266" spans="1:7" s="172" customFormat="1" ht="31.5" customHeight="1">
      <c r="A266" s="154"/>
      <c r="B266" s="163" t="s">
        <v>254</v>
      </c>
      <c r="C266" s="109" t="s">
        <v>73</v>
      </c>
      <c r="D266" s="109" t="s">
        <v>255</v>
      </c>
      <c r="E266" s="109"/>
      <c r="F266" s="109"/>
      <c r="G266" s="110">
        <f>SUM(G267)</f>
        <v>6401.2</v>
      </c>
    </row>
    <row r="267" spans="1:7" s="172" customFormat="1" ht="18" customHeight="1">
      <c r="A267" s="154"/>
      <c r="B267" s="163" t="s">
        <v>281</v>
      </c>
      <c r="C267" s="109" t="s">
        <v>73</v>
      </c>
      <c r="D267" s="109" t="s">
        <v>255</v>
      </c>
      <c r="E267" s="109" t="s">
        <v>209</v>
      </c>
      <c r="F267" s="109" t="s">
        <v>200</v>
      </c>
      <c r="G267" s="110">
        <v>6401.2</v>
      </c>
    </row>
    <row r="268" spans="1:7" s="172" customFormat="1" ht="18" customHeight="1">
      <c r="A268" s="154"/>
      <c r="B268" s="175" t="s">
        <v>256</v>
      </c>
      <c r="C268" s="109" t="s">
        <v>73</v>
      </c>
      <c r="D268" s="109" t="s">
        <v>257</v>
      </c>
      <c r="E268" s="109"/>
      <c r="F268" s="109"/>
      <c r="G268" s="110">
        <f>SUM(G269)</f>
        <v>2</v>
      </c>
    </row>
    <row r="269" spans="1:7" s="172" customFormat="1" ht="18" customHeight="1">
      <c r="A269" s="154"/>
      <c r="B269" s="163" t="s">
        <v>281</v>
      </c>
      <c r="C269" s="109" t="s">
        <v>73</v>
      </c>
      <c r="D269" s="109" t="s">
        <v>257</v>
      </c>
      <c r="E269" s="109" t="s">
        <v>209</v>
      </c>
      <c r="F269" s="109" t="s">
        <v>200</v>
      </c>
      <c r="G269" s="110">
        <v>2</v>
      </c>
    </row>
    <row r="270" spans="1:7" s="166" customFormat="1" ht="46.5" customHeight="1">
      <c r="A270" s="156"/>
      <c r="B270" s="173" t="s">
        <v>391</v>
      </c>
      <c r="C270" s="158" t="s">
        <v>74</v>
      </c>
      <c r="D270" s="158"/>
      <c r="E270" s="158"/>
      <c r="F270" s="158"/>
      <c r="G270" s="159">
        <f>SUM(G271)</f>
        <v>600</v>
      </c>
    </row>
    <row r="271" spans="1:7" s="172" customFormat="1" ht="72" customHeight="1">
      <c r="A271" s="154"/>
      <c r="B271" s="175" t="s">
        <v>392</v>
      </c>
      <c r="C271" s="109" t="s">
        <v>75</v>
      </c>
      <c r="D271" s="109"/>
      <c r="E271" s="109"/>
      <c r="F271" s="109"/>
      <c r="G271" s="110">
        <f>SUM(G272)</f>
        <v>600</v>
      </c>
    </row>
    <row r="272" spans="1:7" s="172" customFormat="1" ht="35.25" customHeight="1">
      <c r="A272" s="154"/>
      <c r="B272" s="163" t="s">
        <v>254</v>
      </c>
      <c r="C272" s="109" t="s">
        <v>75</v>
      </c>
      <c r="D272" s="109" t="s">
        <v>255</v>
      </c>
      <c r="E272" s="109"/>
      <c r="F272" s="109"/>
      <c r="G272" s="110">
        <f>SUM(G273)</f>
        <v>600</v>
      </c>
    </row>
    <row r="273" spans="1:7" s="172" customFormat="1" ht="17.25" customHeight="1">
      <c r="A273" s="154"/>
      <c r="B273" s="163" t="s">
        <v>281</v>
      </c>
      <c r="C273" s="109" t="s">
        <v>75</v>
      </c>
      <c r="D273" s="109" t="s">
        <v>255</v>
      </c>
      <c r="E273" s="109" t="s">
        <v>209</v>
      </c>
      <c r="F273" s="109" t="s">
        <v>200</v>
      </c>
      <c r="G273" s="110">
        <v>600</v>
      </c>
    </row>
    <row r="274" spans="1:7" s="166" customFormat="1" ht="60.75" customHeight="1" hidden="1">
      <c r="A274" s="156"/>
      <c r="B274" s="173" t="s">
        <v>393</v>
      </c>
      <c r="C274" s="158" t="s">
        <v>76</v>
      </c>
      <c r="D274" s="174"/>
      <c r="E274" s="158"/>
      <c r="F274" s="158"/>
      <c r="G274" s="159">
        <f>SUM(G275)</f>
        <v>0</v>
      </c>
    </row>
    <row r="275" spans="1:7" s="172" customFormat="1" ht="69" customHeight="1" hidden="1">
      <c r="A275" s="154"/>
      <c r="B275" s="175" t="s">
        <v>394</v>
      </c>
      <c r="C275" s="109" t="s">
        <v>77</v>
      </c>
      <c r="D275" s="109"/>
      <c r="E275" s="109"/>
      <c r="F275" s="109"/>
      <c r="G275" s="110">
        <f>SUM(G276)</f>
        <v>0</v>
      </c>
    </row>
    <row r="276" spans="1:7" s="172" customFormat="1" ht="35.25" customHeight="1" hidden="1">
      <c r="A276" s="154"/>
      <c r="B276" s="163" t="s">
        <v>254</v>
      </c>
      <c r="C276" s="109" t="s">
        <v>77</v>
      </c>
      <c r="D276" s="109" t="s">
        <v>255</v>
      </c>
      <c r="E276" s="109"/>
      <c r="F276" s="109"/>
      <c r="G276" s="110">
        <f>SUM(G277)</f>
        <v>0</v>
      </c>
    </row>
    <row r="277" spans="1:7" s="172" customFormat="1" ht="20.25" customHeight="1" hidden="1">
      <c r="A277" s="154"/>
      <c r="B277" s="163" t="s">
        <v>281</v>
      </c>
      <c r="C277" s="109" t="s">
        <v>77</v>
      </c>
      <c r="D277" s="109" t="s">
        <v>255</v>
      </c>
      <c r="E277" s="109" t="s">
        <v>209</v>
      </c>
      <c r="F277" s="109" t="s">
        <v>200</v>
      </c>
      <c r="G277" s="110">
        <v>0</v>
      </c>
    </row>
    <row r="278" spans="1:7" s="166" customFormat="1" ht="59.25" customHeight="1">
      <c r="A278" s="156"/>
      <c r="B278" s="173" t="s">
        <v>395</v>
      </c>
      <c r="C278" s="158" t="s">
        <v>78</v>
      </c>
      <c r="D278" s="158"/>
      <c r="E278" s="158"/>
      <c r="F278" s="158"/>
      <c r="G278" s="159">
        <f>SUM(G279)</f>
        <v>300</v>
      </c>
    </row>
    <row r="279" spans="1:7" s="172" customFormat="1" ht="69.75" customHeight="1">
      <c r="A279" s="154"/>
      <c r="B279" s="175" t="s">
        <v>396</v>
      </c>
      <c r="C279" s="109" t="s">
        <v>79</v>
      </c>
      <c r="D279" s="109"/>
      <c r="E279" s="109"/>
      <c r="F279" s="109"/>
      <c r="G279" s="110">
        <f>SUM(G280)</f>
        <v>300</v>
      </c>
    </row>
    <row r="280" spans="1:7" s="172" customFormat="1" ht="34.5" customHeight="1">
      <c r="A280" s="154"/>
      <c r="B280" s="163" t="s">
        <v>254</v>
      </c>
      <c r="C280" s="109" t="s">
        <v>79</v>
      </c>
      <c r="D280" s="109" t="s">
        <v>255</v>
      </c>
      <c r="E280" s="109"/>
      <c r="F280" s="109"/>
      <c r="G280" s="110">
        <f>SUM(G281)</f>
        <v>300</v>
      </c>
    </row>
    <row r="281" spans="1:7" s="172" customFormat="1" ht="18" customHeight="1">
      <c r="A281" s="154"/>
      <c r="B281" s="163" t="s">
        <v>281</v>
      </c>
      <c r="C281" s="109" t="s">
        <v>79</v>
      </c>
      <c r="D281" s="109" t="s">
        <v>255</v>
      </c>
      <c r="E281" s="109" t="s">
        <v>209</v>
      </c>
      <c r="F281" s="109" t="s">
        <v>200</v>
      </c>
      <c r="G281" s="110">
        <v>300</v>
      </c>
    </row>
    <row r="282" spans="1:7" s="166" customFormat="1" ht="63" customHeight="1">
      <c r="A282" s="156"/>
      <c r="B282" s="173" t="s">
        <v>397</v>
      </c>
      <c r="C282" s="158" t="s">
        <v>80</v>
      </c>
      <c r="D282" s="158"/>
      <c r="E282" s="158"/>
      <c r="F282" s="158"/>
      <c r="G282" s="159">
        <f>SUM(G283)</f>
        <v>50</v>
      </c>
    </row>
    <row r="283" spans="1:7" s="172" customFormat="1" ht="70.5" customHeight="1">
      <c r="A283" s="154"/>
      <c r="B283" s="175" t="s">
        <v>398</v>
      </c>
      <c r="C283" s="109" t="s">
        <v>81</v>
      </c>
      <c r="D283" s="109"/>
      <c r="E283" s="109"/>
      <c r="F283" s="109"/>
      <c r="G283" s="110">
        <f>SUM(G284)</f>
        <v>50</v>
      </c>
    </row>
    <row r="284" spans="1:7" s="172" customFormat="1" ht="34.5" customHeight="1">
      <c r="A284" s="154"/>
      <c r="B284" s="163" t="s">
        <v>254</v>
      </c>
      <c r="C284" s="109" t="s">
        <v>81</v>
      </c>
      <c r="D284" s="109" t="s">
        <v>255</v>
      </c>
      <c r="E284" s="109"/>
      <c r="F284" s="109"/>
      <c r="G284" s="110">
        <f>SUM(G285)</f>
        <v>50</v>
      </c>
    </row>
    <row r="285" spans="1:7" s="172" customFormat="1" ht="20.25" customHeight="1">
      <c r="A285" s="154"/>
      <c r="B285" s="163" t="s">
        <v>281</v>
      </c>
      <c r="C285" s="109" t="s">
        <v>81</v>
      </c>
      <c r="D285" s="109" t="s">
        <v>255</v>
      </c>
      <c r="E285" s="109" t="s">
        <v>209</v>
      </c>
      <c r="F285" s="109" t="s">
        <v>200</v>
      </c>
      <c r="G285" s="110">
        <v>50</v>
      </c>
    </row>
    <row r="286" spans="1:7" s="172" customFormat="1" ht="63" customHeight="1">
      <c r="A286" s="154"/>
      <c r="B286" s="155" t="s">
        <v>369</v>
      </c>
      <c r="C286" s="104" t="s">
        <v>82</v>
      </c>
      <c r="D286" s="104"/>
      <c r="E286" s="104" t="s">
        <v>209</v>
      </c>
      <c r="F286" s="104" t="s">
        <v>203</v>
      </c>
      <c r="G286" s="105">
        <f>SUM(G287)</f>
        <v>3843</v>
      </c>
    </row>
    <row r="287" spans="1:7" s="166" customFormat="1" ht="78" customHeight="1">
      <c r="A287" s="156"/>
      <c r="B287" s="165" t="s">
        <v>370</v>
      </c>
      <c r="C287" s="158" t="s">
        <v>83</v>
      </c>
      <c r="D287" s="158"/>
      <c r="E287" s="158"/>
      <c r="F287" s="158"/>
      <c r="G287" s="159">
        <f>SUM(G288+G291)</f>
        <v>3843</v>
      </c>
    </row>
    <row r="288" spans="1:7" s="172" customFormat="1" ht="93" customHeight="1">
      <c r="A288" s="154"/>
      <c r="B288" s="184" t="s">
        <v>371</v>
      </c>
      <c r="C288" s="109" t="s">
        <v>84</v>
      </c>
      <c r="D288" s="109"/>
      <c r="E288" s="109"/>
      <c r="F288" s="109"/>
      <c r="G288" s="110">
        <f>SUM(G289)</f>
        <v>3793</v>
      </c>
    </row>
    <row r="289" spans="1:7" s="172" customFormat="1" ht="21.75" customHeight="1">
      <c r="A289" s="154"/>
      <c r="B289" s="163" t="s">
        <v>183</v>
      </c>
      <c r="C289" s="109" t="s">
        <v>84</v>
      </c>
      <c r="D289" s="109" t="s">
        <v>263</v>
      </c>
      <c r="E289" s="109"/>
      <c r="F289" s="109"/>
      <c r="G289" s="110">
        <f>SUM(G290)</f>
        <v>3793</v>
      </c>
    </row>
    <row r="290" spans="1:7" s="172" customFormat="1" ht="21.75" customHeight="1">
      <c r="A290" s="154"/>
      <c r="B290" s="163" t="s">
        <v>177</v>
      </c>
      <c r="C290" s="109" t="s">
        <v>84</v>
      </c>
      <c r="D290" s="109" t="s">
        <v>263</v>
      </c>
      <c r="E290" s="109" t="s">
        <v>209</v>
      </c>
      <c r="F290" s="109" t="s">
        <v>203</v>
      </c>
      <c r="G290" s="110">
        <v>3793</v>
      </c>
    </row>
    <row r="291" spans="1:7" s="172" customFormat="1" ht="58.5" customHeight="1">
      <c r="A291" s="154"/>
      <c r="B291" s="175" t="s">
        <v>372</v>
      </c>
      <c r="C291" s="109" t="s">
        <v>85</v>
      </c>
      <c r="D291" s="109"/>
      <c r="E291" s="109"/>
      <c r="F291" s="109"/>
      <c r="G291" s="110">
        <f>SUM(G292)</f>
        <v>50</v>
      </c>
    </row>
    <row r="292" spans="1:7" s="172" customFormat="1" ht="32.25" customHeight="1">
      <c r="A292" s="154"/>
      <c r="B292" s="163" t="s">
        <v>254</v>
      </c>
      <c r="C292" s="109" t="s">
        <v>85</v>
      </c>
      <c r="D292" s="109" t="s">
        <v>255</v>
      </c>
      <c r="E292" s="109"/>
      <c r="F292" s="109"/>
      <c r="G292" s="110">
        <f>SUM(G293)</f>
        <v>50</v>
      </c>
    </row>
    <row r="293" spans="1:7" s="172" customFormat="1" ht="15" customHeight="1">
      <c r="A293" s="154"/>
      <c r="B293" s="163" t="s">
        <v>177</v>
      </c>
      <c r="C293" s="109" t="s">
        <v>85</v>
      </c>
      <c r="D293" s="109" t="s">
        <v>255</v>
      </c>
      <c r="E293" s="109" t="s">
        <v>209</v>
      </c>
      <c r="F293" s="109" t="s">
        <v>203</v>
      </c>
      <c r="G293" s="110">
        <v>50</v>
      </c>
    </row>
    <row r="294" spans="1:7" s="172" customFormat="1" ht="57" customHeight="1">
      <c r="A294" s="154"/>
      <c r="B294" s="186" t="s">
        <v>358</v>
      </c>
      <c r="C294" s="109" t="s">
        <v>86</v>
      </c>
      <c r="D294" s="109"/>
      <c r="E294" s="109"/>
      <c r="F294" s="109"/>
      <c r="G294" s="110">
        <f>SUM(G295)</f>
        <v>1548</v>
      </c>
    </row>
    <row r="295" spans="1:7" s="172" customFormat="1" ht="87" customHeight="1">
      <c r="A295" s="154"/>
      <c r="B295" s="176" t="s">
        <v>359</v>
      </c>
      <c r="C295" s="109" t="s">
        <v>87</v>
      </c>
      <c r="D295" s="109"/>
      <c r="E295" s="109"/>
      <c r="F295" s="109"/>
      <c r="G295" s="110">
        <f>SUM(G296)</f>
        <v>1548</v>
      </c>
    </row>
    <row r="296" spans="1:7" s="172" customFormat="1" ht="88.5" customHeight="1">
      <c r="A296" s="154"/>
      <c r="B296" s="163" t="s">
        <v>357</v>
      </c>
      <c r="C296" s="109" t="s">
        <v>88</v>
      </c>
      <c r="D296" s="109"/>
      <c r="E296" s="109"/>
      <c r="F296" s="109"/>
      <c r="G296" s="110">
        <f>SUM(G297)</f>
        <v>1548</v>
      </c>
    </row>
    <row r="297" spans="1:7" s="172" customFormat="1" ht="31.5" customHeight="1">
      <c r="A297" s="154"/>
      <c r="B297" s="163" t="s">
        <v>254</v>
      </c>
      <c r="C297" s="109" t="s">
        <v>88</v>
      </c>
      <c r="D297" s="109" t="s">
        <v>255</v>
      </c>
      <c r="E297" s="109"/>
      <c r="F297" s="109"/>
      <c r="G297" s="110">
        <f>SUM(G298)</f>
        <v>1548</v>
      </c>
    </row>
    <row r="298" spans="1:7" ht="21" customHeight="1">
      <c r="A298" s="161"/>
      <c r="B298" s="163" t="s">
        <v>215</v>
      </c>
      <c r="C298" s="109" t="s">
        <v>88</v>
      </c>
      <c r="D298" s="109" t="s">
        <v>255</v>
      </c>
      <c r="E298" s="109" t="s">
        <v>198</v>
      </c>
      <c r="F298" s="109" t="s">
        <v>201</v>
      </c>
      <c r="G298" s="110">
        <v>1548</v>
      </c>
    </row>
    <row r="299" spans="1:7" s="153" customFormat="1" ht="33" customHeight="1">
      <c r="A299" s="154"/>
      <c r="B299" s="186" t="s">
        <v>250</v>
      </c>
      <c r="C299" s="104" t="s">
        <v>89</v>
      </c>
      <c r="D299" s="104"/>
      <c r="E299" s="104"/>
      <c r="F299" s="104"/>
      <c r="G299" s="105">
        <f>SUM(G300)</f>
        <v>23680.100000000002</v>
      </c>
    </row>
    <row r="300" spans="1:7" s="153" customFormat="1" ht="46.5" customHeight="1">
      <c r="A300" s="187"/>
      <c r="B300" s="163" t="s">
        <v>262</v>
      </c>
      <c r="C300" s="109" t="s">
        <v>90</v>
      </c>
      <c r="D300" s="109"/>
      <c r="E300" s="109"/>
      <c r="F300" s="109"/>
      <c r="G300" s="110">
        <f>G301+G304+G314+G317+G320+G322+G335+G338+G345+G350</f>
        <v>23680.100000000002</v>
      </c>
    </row>
    <row r="301" spans="1:7" s="172" customFormat="1" ht="35.25" customHeight="1">
      <c r="A301" s="154"/>
      <c r="B301" s="163" t="s">
        <v>218</v>
      </c>
      <c r="C301" s="109" t="s">
        <v>91</v>
      </c>
      <c r="D301" s="109"/>
      <c r="E301" s="109"/>
      <c r="F301" s="109"/>
      <c r="G301" s="110">
        <f>SUM(G302)</f>
        <v>1368.8</v>
      </c>
    </row>
    <row r="302" spans="1:7" s="172" customFormat="1" ht="36.75" customHeight="1">
      <c r="A302" s="154"/>
      <c r="B302" s="163" t="s">
        <v>252</v>
      </c>
      <c r="C302" s="109" t="s">
        <v>91</v>
      </c>
      <c r="D302" s="109" t="s">
        <v>253</v>
      </c>
      <c r="E302" s="109"/>
      <c r="F302" s="109"/>
      <c r="G302" s="110">
        <f>SUM(G303)</f>
        <v>1368.8</v>
      </c>
    </row>
    <row r="303" spans="1:7" s="153" customFormat="1" ht="19.5" customHeight="1">
      <c r="A303" s="187"/>
      <c r="B303" s="163" t="s">
        <v>215</v>
      </c>
      <c r="C303" s="109" t="s">
        <v>91</v>
      </c>
      <c r="D303" s="109" t="s">
        <v>253</v>
      </c>
      <c r="E303" s="109" t="s">
        <v>198</v>
      </c>
      <c r="F303" s="109" t="s">
        <v>201</v>
      </c>
      <c r="G303" s="110">
        <v>1368.8</v>
      </c>
    </row>
    <row r="304" spans="1:7" s="172" customFormat="1" ht="30" customHeight="1">
      <c r="A304" s="154"/>
      <c r="B304" s="163" t="s">
        <v>216</v>
      </c>
      <c r="C304" s="109" t="s">
        <v>92</v>
      </c>
      <c r="D304" s="109"/>
      <c r="E304" s="109"/>
      <c r="F304" s="109"/>
      <c r="G304" s="110">
        <f>SUM(G305+G308+G311)</f>
        <v>15492.500000000002</v>
      </c>
    </row>
    <row r="305" spans="1:7" s="172" customFormat="1" ht="29.25" customHeight="1">
      <c r="A305" s="154"/>
      <c r="B305" s="163" t="s">
        <v>252</v>
      </c>
      <c r="C305" s="109" t="s">
        <v>92</v>
      </c>
      <c r="D305" s="109" t="s">
        <v>253</v>
      </c>
      <c r="E305" s="109"/>
      <c r="F305" s="109"/>
      <c r="G305" s="110">
        <f>SUM(G306+G307)</f>
        <v>10432.6</v>
      </c>
    </row>
    <row r="306" spans="1:7" s="172" customFormat="1" ht="29.25" customHeight="1">
      <c r="A306" s="154"/>
      <c r="B306" s="163" t="s">
        <v>216</v>
      </c>
      <c r="C306" s="109" t="s">
        <v>92</v>
      </c>
      <c r="D306" s="109" t="s">
        <v>253</v>
      </c>
      <c r="E306" s="109" t="s">
        <v>198</v>
      </c>
      <c r="F306" s="109" t="s">
        <v>200</v>
      </c>
      <c r="G306" s="110">
        <v>16</v>
      </c>
    </row>
    <row r="307" spans="1:7" s="153" customFormat="1" ht="23.25" customHeight="1">
      <c r="A307" s="187"/>
      <c r="B307" s="163" t="s">
        <v>215</v>
      </c>
      <c r="C307" s="109" t="s">
        <v>92</v>
      </c>
      <c r="D307" s="109" t="s">
        <v>253</v>
      </c>
      <c r="E307" s="109" t="s">
        <v>198</v>
      </c>
      <c r="F307" s="109" t="s">
        <v>201</v>
      </c>
      <c r="G307" s="110">
        <v>10416.6</v>
      </c>
    </row>
    <row r="308" spans="1:7" s="153" customFormat="1" ht="30.75" customHeight="1">
      <c r="A308" s="187"/>
      <c r="B308" s="163" t="s">
        <v>254</v>
      </c>
      <c r="C308" s="109" t="s">
        <v>92</v>
      </c>
      <c r="D308" s="109" t="s">
        <v>255</v>
      </c>
      <c r="E308" s="109"/>
      <c r="F308" s="109"/>
      <c r="G308" s="110">
        <f>SUM(G309+G310)</f>
        <v>5023.8</v>
      </c>
    </row>
    <row r="309" spans="1:7" s="153" customFormat="1" ht="44.25" customHeight="1">
      <c r="A309" s="187"/>
      <c r="B309" s="163" t="s">
        <v>298</v>
      </c>
      <c r="C309" s="109" t="s">
        <v>92</v>
      </c>
      <c r="D309" s="109" t="s">
        <v>255</v>
      </c>
      <c r="E309" s="109" t="s">
        <v>198</v>
      </c>
      <c r="F309" s="109" t="s">
        <v>200</v>
      </c>
      <c r="G309" s="110">
        <v>1232.8</v>
      </c>
    </row>
    <row r="310" spans="1:7" s="172" customFormat="1" ht="18" customHeight="1">
      <c r="A310" s="154"/>
      <c r="B310" s="163" t="s">
        <v>215</v>
      </c>
      <c r="C310" s="109" t="s">
        <v>92</v>
      </c>
      <c r="D310" s="109" t="s">
        <v>255</v>
      </c>
      <c r="E310" s="109" t="s">
        <v>198</v>
      </c>
      <c r="F310" s="109" t="s">
        <v>201</v>
      </c>
      <c r="G310" s="110">
        <v>3791</v>
      </c>
    </row>
    <row r="311" spans="1:7" s="153" customFormat="1" ht="18" customHeight="1">
      <c r="A311" s="187"/>
      <c r="B311" s="163" t="s">
        <v>256</v>
      </c>
      <c r="C311" s="109" t="s">
        <v>92</v>
      </c>
      <c r="D311" s="109" t="s">
        <v>257</v>
      </c>
      <c r="E311" s="109"/>
      <c r="F311" s="109"/>
      <c r="G311" s="110">
        <f>SUM(G312+G313)</f>
        <v>36.1</v>
      </c>
    </row>
    <row r="312" spans="1:7" s="153" customFormat="1" ht="49.5" customHeight="1">
      <c r="A312" s="187"/>
      <c r="B312" s="163" t="s">
        <v>299</v>
      </c>
      <c r="C312" s="109" t="s">
        <v>92</v>
      </c>
      <c r="D312" s="109" t="s">
        <v>257</v>
      </c>
      <c r="E312" s="109" t="s">
        <v>198</v>
      </c>
      <c r="F312" s="109" t="s">
        <v>200</v>
      </c>
      <c r="G312" s="110">
        <v>20.6</v>
      </c>
    </row>
    <row r="313" spans="1:7" s="153" customFormat="1" ht="18" customHeight="1">
      <c r="A313" s="187"/>
      <c r="B313" s="163" t="s">
        <v>215</v>
      </c>
      <c r="C313" s="109" t="s">
        <v>92</v>
      </c>
      <c r="D313" s="109" t="s">
        <v>257</v>
      </c>
      <c r="E313" s="109" t="s">
        <v>198</v>
      </c>
      <c r="F313" s="109" t="s">
        <v>201</v>
      </c>
      <c r="G313" s="110">
        <v>15.5</v>
      </c>
    </row>
    <row r="314" spans="1:7" s="153" customFormat="1" ht="29.25" customHeight="1">
      <c r="A314" s="187"/>
      <c r="B314" s="188" t="s">
        <v>297</v>
      </c>
      <c r="C314" s="109" t="s">
        <v>93</v>
      </c>
      <c r="D314" s="109"/>
      <c r="E314" s="109"/>
      <c r="F314" s="109"/>
      <c r="G314" s="110">
        <f>SUM(G315)</f>
        <v>240</v>
      </c>
    </row>
    <row r="315" spans="1:7" s="153" customFormat="1" ht="30" customHeight="1">
      <c r="A315" s="187"/>
      <c r="B315" s="163" t="s">
        <v>254</v>
      </c>
      <c r="C315" s="109" t="s">
        <v>93</v>
      </c>
      <c r="D315" s="109" t="s">
        <v>255</v>
      </c>
      <c r="E315" s="109"/>
      <c r="F315" s="109"/>
      <c r="G315" s="110">
        <f>SUM(G316)</f>
        <v>240</v>
      </c>
    </row>
    <row r="316" spans="1:7" s="153" customFormat="1" ht="43.5" customHeight="1">
      <c r="A316" s="187"/>
      <c r="B316" s="163" t="s">
        <v>299</v>
      </c>
      <c r="C316" s="109" t="s">
        <v>93</v>
      </c>
      <c r="D316" s="109" t="s">
        <v>255</v>
      </c>
      <c r="E316" s="109" t="s">
        <v>198</v>
      </c>
      <c r="F316" s="109" t="s">
        <v>200</v>
      </c>
      <c r="G316" s="110">
        <v>240</v>
      </c>
    </row>
    <row r="317" spans="1:7" s="153" customFormat="1" ht="31.5" customHeight="1">
      <c r="A317" s="187"/>
      <c r="B317" s="188" t="s">
        <v>306</v>
      </c>
      <c r="C317" s="109" t="s">
        <v>94</v>
      </c>
      <c r="D317" s="109"/>
      <c r="E317" s="109"/>
      <c r="F317" s="109"/>
      <c r="G317" s="110">
        <f>SUM(G318)</f>
        <v>967</v>
      </c>
    </row>
    <row r="318" spans="1:7" s="153" customFormat="1" ht="16.5" customHeight="1">
      <c r="A318" s="187"/>
      <c r="B318" s="182" t="s">
        <v>265</v>
      </c>
      <c r="C318" s="109" t="s">
        <v>94</v>
      </c>
      <c r="D318" s="109" t="s">
        <v>266</v>
      </c>
      <c r="E318" s="109"/>
      <c r="F318" s="109"/>
      <c r="G318" s="110">
        <f>SUM(G319)</f>
        <v>967</v>
      </c>
    </row>
    <row r="319" spans="1:7" s="153" customFormat="1" ht="17.25" customHeight="1">
      <c r="A319" s="187"/>
      <c r="B319" s="189" t="s">
        <v>305</v>
      </c>
      <c r="C319" s="109" t="s">
        <v>94</v>
      </c>
      <c r="D319" s="109" t="s">
        <v>266</v>
      </c>
      <c r="E319" s="109" t="s">
        <v>211</v>
      </c>
      <c r="F319" s="109" t="s">
        <v>201</v>
      </c>
      <c r="G319" s="110">
        <v>967</v>
      </c>
    </row>
    <row r="320" spans="1:7" s="153" customFormat="1" ht="32.25" customHeight="1" hidden="1">
      <c r="A320" s="187"/>
      <c r="B320" s="163" t="s">
        <v>163</v>
      </c>
      <c r="C320" s="109" t="s">
        <v>164</v>
      </c>
      <c r="D320" s="109"/>
      <c r="E320" s="109"/>
      <c r="F320" s="109"/>
      <c r="G320" s="110">
        <f>G321</f>
        <v>0</v>
      </c>
    </row>
    <row r="321" spans="1:7" s="153" customFormat="1" ht="17.25" customHeight="1" hidden="1">
      <c r="A321" s="187"/>
      <c r="B321" s="163" t="s">
        <v>256</v>
      </c>
      <c r="C321" s="109" t="s">
        <v>164</v>
      </c>
      <c r="D321" s="109" t="s">
        <v>257</v>
      </c>
      <c r="E321" s="109" t="s">
        <v>209</v>
      </c>
      <c r="F321" s="109" t="s">
        <v>200</v>
      </c>
      <c r="G321" s="110">
        <v>0</v>
      </c>
    </row>
    <row r="322" spans="1:7" s="172" customFormat="1" ht="34.5" customHeight="1">
      <c r="A322" s="154"/>
      <c r="B322" s="163" t="s">
        <v>258</v>
      </c>
      <c r="C322" s="109" t="s">
        <v>95</v>
      </c>
      <c r="D322" s="104"/>
      <c r="E322" s="109"/>
      <c r="F322" s="109"/>
      <c r="G322" s="110">
        <f>SUM(G323+G331+G333)</f>
        <v>4125.7</v>
      </c>
    </row>
    <row r="323" spans="1:7" s="172" customFormat="1" ht="32.25" customHeight="1">
      <c r="A323" s="154"/>
      <c r="B323" s="163" t="s">
        <v>125</v>
      </c>
      <c r="C323" s="109" t="s">
        <v>95</v>
      </c>
      <c r="D323" s="109" t="s">
        <v>255</v>
      </c>
      <c r="E323" s="109"/>
      <c r="F323" s="109"/>
      <c r="G323" s="110">
        <f>SUM(G324+G325+G326+G327+G328+G329+G330)</f>
        <v>4005.7</v>
      </c>
    </row>
    <row r="324" spans="1:7" s="153" customFormat="1" ht="19.5" customHeight="1" hidden="1">
      <c r="A324" s="187"/>
      <c r="B324" s="163" t="s">
        <v>233</v>
      </c>
      <c r="C324" s="109" t="s">
        <v>95</v>
      </c>
      <c r="D324" s="109" t="s">
        <v>255</v>
      </c>
      <c r="E324" s="109" t="s">
        <v>198</v>
      </c>
      <c r="F324" s="109" t="s">
        <v>210</v>
      </c>
      <c r="G324" s="110">
        <v>0</v>
      </c>
    </row>
    <row r="325" spans="1:7" s="172" customFormat="1" ht="19.5" customHeight="1">
      <c r="A325" s="154"/>
      <c r="B325" s="163" t="s">
        <v>220</v>
      </c>
      <c r="C325" s="109" t="s">
        <v>95</v>
      </c>
      <c r="D325" s="112" t="s">
        <v>255</v>
      </c>
      <c r="E325" s="109" t="s">
        <v>198</v>
      </c>
      <c r="F325" s="109" t="s">
        <v>204</v>
      </c>
      <c r="G325" s="110">
        <v>1569.3</v>
      </c>
    </row>
    <row r="326" spans="1:7" ht="35.25" customHeight="1">
      <c r="A326" s="161"/>
      <c r="B326" s="163" t="s">
        <v>185</v>
      </c>
      <c r="C326" s="109" t="s">
        <v>95</v>
      </c>
      <c r="D326" s="109" t="s">
        <v>255</v>
      </c>
      <c r="E326" s="109" t="s">
        <v>200</v>
      </c>
      <c r="F326" s="109" t="s">
        <v>207</v>
      </c>
      <c r="G326" s="110">
        <v>136.4</v>
      </c>
    </row>
    <row r="327" spans="1:7" s="172" customFormat="1" ht="18.75" customHeight="1">
      <c r="A327" s="154"/>
      <c r="B327" s="163" t="s">
        <v>224</v>
      </c>
      <c r="C327" s="109" t="s">
        <v>95</v>
      </c>
      <c r="D327" s="109" t="s">
        <v>255</v>
      </c>
      <c r="E327" s="109" t="s">
        <v>201</v>
      </c>
      <c r="F327" s="109" t="s">
        <v>208</v>
      </c>
      <c r="G327" s="110">
        <v>1095</v>
      </c>
    </row>
    <row r="328" spans="1:7" s="172" customFormat="1" ht="18.75" customHeight="1" hidden="1">
      <c r="A328" s="154"/>
      <c r="B328" s="163" t="s">
        <v>177</v>
      </c>
      <c r="C328" s="109" t="s">
        <v>95</v>
      </c>
      <c r="D328" s="109" t="s">
        <v>255</v>
      </c>
      <c r="E328" s="109" t="s">
        <v>209</v>
      </c>
      <c r="F328" s="109" t="s">
        <v>203</v>
      </c>
      <c r="G328" s="110">
        <v>0</v>
      </c>
    </row>
    <row r="329" spans="1:7" s="172" customFormat="1" ht="18.75" customHeight="1">
      <c r="A329" s="154"/>
      <c r="B329" s="163" t="s">
        <v>236</v>
      </c>
      <c r="C329" s="109" t="s">
        <v>95</v>
      </c>
      <c r="D329" s="109" t="s">
        <v>255</v>
      </c>
      <c r="E329" s="109" t="s">
        <v>209</v>
      </c>
      <c r="F329" s="109" t="s">
        <v>200</v>
      </c>
      <c r="G329" s="110">
        <v>5</v>
      </c>
    </row>
    <row r="330" spans="1:7" ht="18.75" customHeight="1" thickBot="1">
      <c r="A330" s="190"/>
      <c r="B330" s="191" t="s">
        <v>186</v>
      </c>
      <c r="C330" s="109" t="s">
        <v>95</v>
      </c>
      <c r="D330" s="109" t="s">
        <v>255</v>
      </c>
      <c r="E330" s="109" t="s">
        <v>208</v>
      </c>
      <c r="F330" s="109" t="s">
        <v>203</v>
      </c>
      <c r="G330" s="110">
        <v>1200</v>
      </c>
    </row>
    <row r="331" spans="1:7" ht="20.25" customHeight="1">
      <c r="A331" s="171"/>
      <c r="B331" s="163" t="s">
        <v>230</v>
      </c>
      <c r="C331" s="109" t="s">
        <v>95</v>
      </c>
      <c r="D331" s="109" t="s">
        <v>231</v>
      </c>
      <c r="E331" s="109"/>
      <c r="F331" s="109"/>
      <c r="G331" s="110">
        <f>SUM(G332)</f>
        <v>20</v>
      </c>
    </row>
    <row r="332" spans="1:7" ht="33" customHeight="1">
      <c r="A332" s="171"/>
      <c r="B332" s="163" t="s">
        <v>241</v>
      </c>
      <c r="C332" s="109" t="s">
        <v>95</v>
      </c>
      <c r="D332" s="109" t="s">
        <v>231</v>
      </c>
      <c r="E332" s="109" t="s">
        <v>204</v>
      </c>
      <c r="F332" s="109" t="s">
        <v>198</v>
      </c>
      <c r="G332" s="110">
        <v>20</v>
      </c>
    </row>
    <row r="333" spans="1:7" s="172" customFormat="1" ht="27" customHeight="1">
      <c r="A333" s="154"/>
      <c r="B333" s="163" t="s">
        <v>227</v>
      </c>
      <c r="C333" s="109" t="s">
        <v>95</v>
      </c>
      <c r="D333" s="109" t="s">
        <v>228</v>
      </c>
      <c r="E333" s="109"/>
      <c r="F333" s="109"/>
      <c r="G333" s="110">
        <f>SUM(G334)</f>
        <v>100</v>
      </c>
    </row>
    <row r="334" spans="1:7" s="153" customFormat="1" ht="24" customHeight="1">
      <c r="A334" s="187"/>
      <c r="B334" s="163" t="s">
        <v>283</v>
      </c>
      <c r="C334" s="109" t="s">
        <v>95</v>
      </c>
      <c r="D334" s="109" t="s">
        <v>228</v>
      </c>
      <c r="E334" s="109" t="s">
        <v>198</v>
      </c>
      <c r="F334" s="109" t="s">
        <v>202</v>
      </c>
      <c r="G334" s="110">
        <v>100</v>
      </c>
    </row>
    <row r="335" spans="1:7" ht="19.5" customHeight="1">
      <c r="A335" s="161"/>
      <c r="B335" s="163" t="s">
        <v>270</v>
      </c>
      <c r="C335" s="109" t="s">
        <v>96</v>
      </c>
      <c r="D335" s="104"/>
      <c r="E335" s="109"/>
      <c r="F335" s="109"/>
      <c r="G335" s="110">
        <f>SUM(G336)</f>
        <v>769.7</v>
      </c>
    </row>
    <row r="336" spans="1:7" ht="24" customHeight="1">
      <c r="A336" s="161"/>
      <c r="B336" s="163" t="s">
        <v>268</v>
      </c>
      <c r="C336" s="109" t="s">
        <v>96</v>
      </c>
      <c r="D336" s="109" t="s">
        <v>269</v>
      </c>
      <c r="E336" s="109"/>
      <c r="F336" s="109"/>
      <c r="G336" s="110">
        <f>SUM(G337)</f>
        <v>769.7</v>
      </c>
    </row>
    <row r="337" spans="1:7" s="153" customFormat="1" ht="18" customHeight="1">
      <c r="A337" s="187"/>
      <c r="B337" s="163" t="s">
        <v>168</v>
      </c>
      <c r="C337" s="109" t="s">
        <v>96</v>
      </c>
      <c r="D337" s="109" t="s">
        <v>269</v>
      </c>
      <c r="E337" s="109" t="s">
        <v>206</v>
      </c>
      <c r="F337" s="109" t="s">
        <v>198</v>
      </c>
      <c r="G337" s="110">
        <v>769.7</v>
      </c>
    </row>
    <row r="338" spans="1:7" s="172" customFormat="1" ht="87" customHeight="1">
      <c r="A338" s="154"/>
      <c r="B338" s="182" t="s">
        <v>174</v>
      </c>
      <c r="C338" s="109" t="s">
        <v>97</v>
      </c>
      <c r="D338" s="112"/>
      <c r="E338" s="109"/>
      <c r="F338" s="109"/>
      <c r="G338" s="110">
        <f>SUM(G339+G342)</f>
        <v>155.6</v>
      </c>
    </row>
    <row r="339" spans="1:7" s="172" customFormat="1" ht="42.75" customHeight="1">
      <c r="A339" s="154"/>
      <c r="B339" s="182" t="s">
        <v>213</v>
      </c>
      <c r="C339" s="112" t="s">
        <v>98</v>
      </c>
      <c r="D339" s="112"/>
      <c r="E339" s="112"/>
      <c r="F339" s="112"/>
      <c r="G339" s="110">
        <f>SUM(G340)</f>
        <v>130</v>
      </c>
    </row>
    <row r="340" spans="1:7" s="172" customFormat="1" ht="21.75" customHeight="1">
      <c r="A340" s="154"/>
      <c r="B340" s="182" t="s">
        <v>173</v>
      </c>
      <c r="C340" s="112" t="s">
        <v>98</v>
      </c>
      <c r="D340" s="109" t="s">
        <v>195</v>
      </c>
      <c r="E340" s="109"/>
      <c r="F340" s="109"/>
      <c r="G340" s="110">
        <f>SUM(G341)</f>
        <v>130</v>
      </c>
    </row>
    <row r="341" spans="1:7" s="153" customFormat="1" ht="21" customHeight="1">
      <c r="A341" s="187"/>
      <c r="B341" s="163" t="s">
        <v>215</v>
      </c>
      <c r="C341" s="112" t="s">
        <v>98</v>
      </c>
      <c r="D341" s="109" t="s">
        <v>195</v>
      </c>
      <c r="E341" s="109" t="s">
        <v>198</v>
      </c>
      <c r="F341" s="109" t="s">
        <v>201</v>
      </c>
      <c r="G341" s="110">
        <v>130</v>
      </c>
    </row>
    <row r="342" spans="1:7" s="153" customFormat="1" ht="30" customHeight="1">
      <c r="A342" s="187"/>
      <c r="B342" s="182" t="s">
        <v>244</v>
      </c>
      <c r="C342" s="112" t="s">
        <v>99</v>
      </c>
      <c r="D342" s="112"/>
      <c r="E342" s="109"/>
      <c r="F342" s="109"/>
      <c r="G342" s="110">
        <f>SUM(G343)</f>
        <v>25.6</v>
      </c>
    </row>
    <row r="343" spans="1:7" s="153" customFormat="1" ht="19.5" customHeight="1">
      <c r="A343" s="187"/>
      <c r="B343" s="182" t="s">
        <v>173</v>
      </c>
      <c r="C343" s="112" t="s">
        <v>99</v>
      </c>
      <c r="D343" s="112" t="s">
        <v>195</v>
      </c>
      <c r="E343" s="109"/>
      <c r="F343" s="109"/>
      <c r="G343" s="110">
        <f>SUM(G344)</f>
        <v>25.6</v>
      </c>
    </row>
    <row r="344" spans="1:7" s="153" customFormat="1" ht="42" customHeight="1">
      <c r="A344" s="187"/>
      <c r="B344" s="163" t="s">
        <v>282</v>
      </c>
      <c r="C344" s="112" t="s">
        <v>99</v>
      </c>
      <c r="D344" s="112" t="s">
        <v>195</v>
      </c>
      <c r="E344" s="109" t="s">
        <v>198</v>
      </c>
      <c r="F344" s="109" t="s">
        <v>200</v>
      </c>
      <c r="G344" s="110">
        <v>25.6</v>
      </c>
    </row>
    <row r="345" spans="1:7" s="172" customFormat="1" ht="27" customHeight="1" hidden="1">
      <c r="A345" s="154"/>
      <c r="B345" s="163" t="s">
        <v>191</v>
      </c>
      <c r="C345" s="112" t="s">
        <v>100</v>
      </c>
      <c r="D345" s="112"/>
      <c r="E345" s="109"/>
      <c r="F345" s="109"/>
      <c r="G345" s="110">
        <f>SUM(G346+G348)</f>
        <v>0</v>
      </c>
    </row>
    <row r="346" spans="1:7" s="172" customFormat="1" ht="30" customHeight="1" hidden="1">
      <c r="A346" s="154"/>
      <c r="B346" s="163" t="s">
        <v>252</v>
      </c>
      <c r="C346" s="112" t="s">
        <v>100</v>
      </c>
      <c r="D346" s="112" t="s">
        <v>253</v>
      </c>
      <c r="E346" s="109"/>
      <c r="F346" s="109"/>
      <c r="G346" s="110">
        <f>SUM(G347)</f>
        <v>0</v>
      </c>
    </row>
    <row r="347" spans="1:7" s="172" customFormat="1" ht="24.75" customHeight="1" hidden="1">
      <c r="A347" s="154"/>
      <c r="B347" s="163" t="s">
        <v>189</v>
      </c>
      <c r="C347" s="112" t="s">
        <v>100</v>
      </c>
      <c r="D347" s="112" t="s">
        <v>253</v>
      </c>
      <c r="E347" s="109" t="s">
        <v>203</v>
      </c>
      <c r="F347" s="109" t="s">
        <v>200</v>
      </c>
      <c r="G347" s="110">
        <v>0</v>
      </c>
    </row>
    <row r="348" spans="1:7" s="172" customFormat="1" ht="37.5" customHeight="1" hidden="1">
      <c r="A348" s="154"/>
      <c r="B348" s="163" t="s">
        <v>254</v>
      </c>
      <c r="C348" s="112" t="s">
        <v>100</v>
      </c>
      <c r="D348" s="112" t="s">
        <v>255</v>
      </c>
      <c r="E348" s="109"/>
      <c r="F348" s="109"/>
      <c r="G348" s="110">
        <f>SUM(G349)</f>
        <v>0</v>
      </c>
    </row>
    <row r="349" spans="1:7" s="172" customFormat="1" ht="21" customHeight="1" hidden="1">
      <c r="A349" s="154"/>
      <c r="B349" s="163" t="s">
        <v>189</v>
      </c>
      <c r="C349" s="112" t="s">
        <v>100</v>
      </c>
      <c r="D349" s="112" t="s">
        <v>255</v>
      </c>
      <c r="E349" s="109" t="s">
        <v>203</v>
      </c>
      <c r="F349" s="109" t="s">
        <v>200</v>
      </c>
      <c r="G349" s="110"/>
    </row>
    <row r="350" spans="1:7" s="172" customFormat="1" ht="30" customHeight="1">
      <c r="A350" s="154"/>
      <c r="B350" s="163" t="s">
        <v>232</v>
      </c>
      <c r="C350" s="109" t="s">
        <v>101</v>
      </c>
      <c r="D350" s="109"/>
      <c r="E350" s="109"/>
      <c r="F350" s="109"/>
      <c r="G350" s="110">
        <f>SUM(G351+G353)</f>
        <v>560.8000000000001</v>
      </c>
    </row>
    <row r="351" spans="1:7" s="172" customFormat="1" ht="30" customHeight="1">
      <c r="A351" s="154"/>
      <c r="B351" s="163" t="s">
        <v>252</v>
      </c>
      <c r="C351" s="109" t="s">
        <v>101</v>
      </c>
      <c r="D351" s="109" t="s">
        <v>253</v>
      </c>
      <c r="E351" s="109"/>
      <c r="F351" s="109"/>
      <c r="G351" s="110">
        <f>SUM(G352)</f>
        <v>524.6</v>
      </c>
    </row>
    <row r="352" spans="1:7" s="172" customFormat="1" ht="21.75" customHeight="1">
      <c r="A352" s="154"/>
      <c r="B352" s="163" t="s">
        <v>215</v>
      </c>
      <c r="C352" s="109" t="s">
        <v>101</v>
      </c>
      <c r="D352" s="109" t="s">
        <v>253</v>
      </c>
      <c r="E352" s="109" t="s">
        <v>198</v>
      </c>
      <c r="F352" s="109" t="s">
        <v>204</v>
      </c>
      <c r="G352" s="110">
        <v>524.6</v>
      </c>
    </row>
    <row r="353" spans="1:7" s="172" customFormat="1" ht="31.5" customHeight="1">
      <c r="A353" s="154"/>
      <c r="B353" s="163" t="s">
        <v>125</v>
      </c>
      <c r="C353" s="109" t="s">
        <v>101</v>
      </c>
      <c r="D353" s="112" t="s">
        <v>255</v>
      </c>
      <c r="E353" s="109"/>
      <c r="F353" s="109"/>
      <c r="G353" s="110">
        <f>SUM(G354)</f>
        <v>36.2</v>
      </c>
    </row>
    <row r="354" spans="1:7" s="172" customFormat="1" ht="19.5" customHeight="1">
      <c r="A354" s="154"/>
      <c r="B354" s="163" t="s">
        <v>215</v>
      </c>
      <c r="C354" s="109" t="s">
        <v>101</v>
      </c>
      <c r="D354" s="112" t="s">
        <v>255</v>
      </c>
      <c r="E354" s="109" t="s">
        <v>198</v>
      </c>
      <c r="F354" s="109" t="s">
        <v>204</v>
      </c>
      <c r="G354" s="110">
        <v>36.2</v>
      </c>
    </row>
    <row r="355" spans="1:6" ht="19.5" customHeight="1">
      <c r="A355" s="171"/>
      <c r="B355" s="192"/>
      <c r="C355" s="135"/>
      <c r="D355" s="135"/>
      <c r="E355" s="135"/>
      <c r="F355" s="135"/>
    </row>
    <row r="356" spans="1:6" ht="19.5" customHeight="1">
      <c r="A356" s="171"/>
      <c r="B356" s="192"/>
      <c r="C356" s="135"/>
      <c r="D356" s="135"/>
      <c r="E356" s="135"/>
      <c r="F356" s="135"/>
    </row>
    <row r="357" spans="1:6" ht="19.5" customHeight="1">
      <c r="A357" s="171"/>
      <c r="B357" s="192"/>
      <c r="C357" s="135"/>
      <c r="D357" s="135"/>
      <c r="E357" s="135"/>
      <c r="F357" s="135"/>
    </row>
    <row r="358" spans="1:6" ht="19.5" customHeight="1">
      <c r="A358" s="171"/>
      <c r="B358" s="192"/>
      <c r="C358" s="135"/>
      <c r="D358" s="135"/>
      <c r="E358" s="135"/>
      <c r="F358" s="135"/>
    </row>
    <row r="359" spans="1:6" ht="19.5" customHeight="1">
      <c r="A359" s="171"/>
      <c r="B359" s="192"/>
      <c r="C359" s="135"/>
      <c r="D359" s="135"/>
      <c r="E359" s="135"/>
      <c r="F359" s="135"/>
    </row>
    <row r="360" spans="1:6" ht="19.5" customHeight="1">
      <c r="A360" s="171"/>
      <c r="B360" s="192"/>
      <c r="C360" s="135"/>
      <c r="D360" s="135"/>
      <c r="E360" s="135"/>
      <c r="F360" s="135"/>
    </row>
    <row r="361" spans="1:6" ht="19.5" customHeight="1">
      <c r="A361" s="171"/>
      <c r="B361" s="192"/>
      <c r="C361" s="135"/>
      <c r="D361" s="135"/>
      <c r="E361" s="135"/>
      <c r="F361" s="135"/>
    </row>
    <row r="362" spans="1:6" ht="19.5" customHeight="1">
      <c r="A362" s="171"/>
      <c r="B362" s="192"/>
      <c r="C362" s="135"/>
      <c r="D362" s="135"/>
      <c r="E362" s="135"/>
      <c r="F362" s="135"/>
    </row>
    <row r="363" spans="1:6" ht="19.5" customHeight="1">
      <c r="A363" s="171"/>
      <c r="B363" s="192"/>
      <c r="C363" s="135"/>
      <c r="D363" s="135"/>
      <c r="E363" s="135"/>
      <c r="F363" s="135"/>
    </row>
    <row r="364" spans="1:6" ht="19.5" customHeight="1">
      <c r="A364" s="171"/>
      <c r="B364" s="192"/>
      <c r="C364" s="135"/>
      <c r="D364" s="135"/>
      <c r="E364" s="135"/>
      <c r="F364" s="135"/>
    </row>
    <row r="365" spans="1:6" ht="19.5" customHeight="1">
      <c r="A365" s="171"/>
      <c r="B365" s="192"/>
      <c r="C365" s="135"/>
      <c r="D365" s="135"/>
      <c r="E365" s="135"/>
      <c r="F365" s="135"/>
    </row>
    <row r="366" spans="1:6" ht="19.5" customHeight="1">
      <c r="A366" s="171"/>
      <c r="B366" s="192"/>
      <c r="C366" s="135"/>
      <c r="D366" s="135"/>
      <c r="E366" s="135"/>
      <c r="F366" s="135"/>
    </row>
    <row r="367" spans="1:6" ht="19.5" customHeight="1">
      <c r="A367" s="171"/>
      <c r="B367" s="192"/>
      <c r="C367" s="135"/>
      <c r="D367" s="135"/>
      <c r="E367" s="135"/>
      <c r="F367" s="135"/>
    </row>
    <row r="368" spans="1:6" ht="19.5" customHeight="1">
      <c r="A368" s="171"/>
      <c r="B368" s="192"/>
      <c r="C368" s="135"/>
      <c r="D368" s="135"/>
      <c r="E368" s="135"/>
      <c r="F368" s="135"/>
    </row>
    <row r="369" spans="1:6" ht="19.5" customHeight="1">
      <c r="A369" s="171"/>
      <c r="B369" s="192"/>
      <c r="C369" s="135"/>
      <c r="D369" s="135"/>
      <c r="E369" s="135"/>
      <c r="F369" s="135"/>
    </row>
    <row r="370" spans="1:6" ht="19.5" customHeight="1">
      <c r="A370" s="171"/>
      <c r="B370" s="192"/>
      <c r="C370" s="135"/>
      <c r="D370" s="135"/>
      <c r="E370" s="135"/>
      <c r="F370" s="135"/>
    </row>
    <row r="371" spans="1:6" ht="19.5" customHeight="1">
      <c r="A371" s="171"/>
      <c r="B371" s="192"/>
      <c r="C371" s="135"/>
      <c r="D371" s="135"/>
      <c r="E371" s="135"/>
      <c r="F371" s="135"/>
    </row>
    <row r="372" spans="1:6" ht="19.5" customHeight="1">
      <c r="A372" s="171"/>
      <c r="B372" s="192"/>
      <c r="C372" s="135"/>
      <c r="D372" s="135"/>
      <c r="E372" s="135"/>
      <c r="F372" s="135"/>
    </row>
    <row r="373" spans="1:6" ht="19.5" customHeight="1">
      <c r="A373" s="171"/>
      <c r="B373" s="192"/>
      <c r="C373" s="135"/>
      <c r="D373" s="135"/>
      <c r="E373" s="135"/>
      <c r="F373" s="135"/>
    </row>
    <row r="374" spans="1:6" ht="19.5" customHeight="1">
      <c r="A374" s="171"/>
      <c r="B374" s="192"/>
      <c r="C374" s="135"/>
      <c r="D374" s="135"/>
      <c r="E374" s="135"/>
      <c r="F374" s="135"/>
    </row>
    <row r="375" spans="1:6" ht="19.5" customHeight="1">
      <c r="A375" s="171"/>
      <c r="B375" s="192"/>
      <c r="C375" s="135"/>
      <c r="D375" s="135"/>
      <c r="E375" s="135"/>
      <c r="F375" s="135"/>
    </row>
    <row r="376" spans="1:6" ht="19.5" customHeight="1">
      <c r="A376" s="171"/>
      <c r="B376" s="192"/>
      <c r="C376" s="135"/>
      <c r="D376" s="135"/>
      <c r="E376" s="135"/>
      <c r="F376" s="135"/>
    </row>
    <row r="377" spans="1:6" ht="19.5" customHeight="1">
      <c r="A377" s="171"/>
      <c r="B377" s="192"/>
      <c r="C377" s="135"/>
      <c r="D377" s="135"/>
      <c r="E377" s="135"/>
      <c r="F377" s="135"/>
    </row>
    <row r="378" spans="1:6" ht="19.5" customHeight="1">
      <c r="A378" s="171"/>
      <c r="B378" s="192"/>
      <c r="C378" s="135"/>
      <c r="D378" s="135"/>
      <c r="E378" s="135"/>
      <c r="F378" s="135"/>
    </row>
    <row r="379" spans="1:6" ht="19.5" customHeight="1">
      <c r="A379" s="171"/>
      <c r="B379" s="192"/>
      <c r="C379" s="135"/>
      <c r="D379" s="135"/>
      <c r="E379" s="135"/>
      <c r="F379" s="135"/>
    </row>
    <row r="380" spans="1:6" ht="19.5" customHeight="1">
      <c r="A380" s="171"/>
      <c r="B380" s="192"/>
      <c r="C380" s="135"/>
      <c r="D380" s="135"/>
      <c r="E380" s="135"/>
      <c r="F380" s="135"/>
    </row>
    <row r="381" spans="1:6" ht="19.5" customHeight="1">
      <c r="A381" s="171"/>
      <c r="B381" s="192"/>
      <c r="C381" s="135"/>
      <c r="D381" s="135"/>
      <c r="E381" s="135"/>
      <c r="F381" s="135"/>
    </row>
    <row r="382" spans="1:6" ht="19.5" customHeight="1">
      <c r="A382" s="171"/>
      <c r="B382" s="192"/>
      <c r="C382" s="135"/>
      <c r="D382" s="135"/>
      <c r="E382" s="135"/>
      <c r="F382" s="135"/>
    </row>
    <row r="383" spans="1:6" ht="19.5" customHeight="1">
      <c r="A383" s="171"/>
      <c r="B383" s="192"/>
      <c r="C383" s="135"/>
      <c r="D383" s="135"/>
      <c r="E383" s="135"/>
      <c r="F383" s="135"/>
    </row>
    <row r="384" spans="1:6" ht="19.5" customHeight="1">
      <c r="A384" s="171"/>
      <c r="B384" s="192"/>
      <c r="C384" s="135"/>
      <c r="D384" s="135"/>
      <c r="E384" s="135"/>
      <c r="F384" s="135"/>
    </row>
    <row r="385" spans="1:6" ht="19.5" customHeight="1">
      <c r="A385" s="171"/>
      <c r="B385" s="192"/>
      <c r="C385" s="135"/>
      <c r="D385" s="135"/>
      <c r="E385" s="135"/>
      <c r="F385" s="135"/>
    </row>
    <row r="386" spans="1:6" ht="19.5" customHeight="1">
      <c r="A386" s="171"/>
      <c r="B386" s="192"/>
      <c r="C386" s="135"/>
      <c r="D386" s="135"/>
      <c r="E386" s="135"/>
      <c r="F386" s="135"/>
    </row>
    <row r="387" spans="1:6" ht="19.5" customHeight="1">
      <c r="A387" s="171"/>
      <c r="B387" s="192"/>
      <c r="C387" s="135"/>
      <c r="D387" s="135"/>
      <c r="E387" s="135"/>
      <c r="F387" s="135"/>
    </row>
    <row r="388" spans="1:6" ht="19.5" customHeight="1">
      <c r="A388" s="171"/>
      <c r="B388" s="192"/>
      <c r="C388" s="135"/>
      <c r="D388" s="135"/>
      <c r="E388" s="135"/>
      <c r="F388" s="135"/>
    </row>
    <row r="389" spans="1:6" ht="19.5" customHeight="1">
      <c r="A389" s="171"/>
      <c r="B389" s="192"/>
      <c r="C389" s="135"/>
      <c r="D389" s="135"/>
      <c r="E389" s="135"/>
      <c r="F389" s="135"/>
    </row>
    <row r="390" spans="1:6" ht="19.5" customHeight="1">
      <c r="A390" s="171"/>
      <c r="B390" s="192"/>
      <c r="C390" s="135"/>
      <c r="D390" s="135"/>
      <c r="E390" s="135"/>
      <c r="F390" s="135"/>
    </row>
    <row r="391" spans="1:6" ht="19.5" customHeight="1">
      <c r="A391" s="171"/>
      <c r="B391" s="192"/>
      <c r="C391" s="135"/>
      <c r="D391" s="135"/>
      <c r="E391" s="135"/>
      <c r="F391" s="135"/>
    </row>
    <row r="392" spans="1:6" ht="19.5" customHeight="1">
      <c r="A392" s="171"/>
      <c r="B392" s="192"/>
      <c r="C392" s="135"/>
      <c r="D392" s="135"/>
      <c r="E392" s="135"/>
      <c r="F392" s="135"/>
    </row>
    <row r="393" spans="1:6" ht="19.5" customHeight="1">
      <c r="A393" s="171"/>
      <c r="B393" s="192"/>
      <c r="C393" s="135"/>
      <c r="D393" s="135"/>
      <c r="E393" s="135"/>
      <c r="F393" s="135"/>
    </row>
    <row r="394" spans="1:6" ht="19.5" customHeight="1">
      <c r="A394" s="171"/>
      <c r="B394" s="192"/>
      <c r="C394" s="135"/>
      <c r="D394" s="135"/>
      <c r="E394" s="135"/>
      <c r="F394" s="135"/>
    </row>
    <row r="395" spans="1:6" ht="19.5" customHeight="1">
      <c r="A395" s="171"/>
      <c r="B395" s="192"/>
      <c r="C395" s="135"/>
      <c r="D395" s="135"/>
      <c r="E395" s="135"/>
      <c r="F395" s="135"/>
    </row>
    <row r="396" spans="1:6" ht="19.5" customHeight="1">
      <c r="A396" s="171"/>
      <c r="B396" s="192"/>
      <c r="C396" s="135"/>
      <c r="D396" s="135"/>
      <c r="E396" s="135"/>
      <c r="F396" s="135"/>
    </row>
    <row r="397" spans="1:6" ht="19.5" customHeight="1">
      <c r="A397" s="171"/>
      <c r="B397" s="192"/>
      <c r="C397" s="135"/>
      <c r="D397" s="135"/>
      <c r="E397" s="135"/>
      <c r="F397" s="135"/>
    </row>
    <row r="398" spans="1:6" ht="19.5" customHeight="1">
      <c r="A398" s="171"/>
      <c r="B398" s="192"/>
      <c r="C398" s="135"/>
      <c r="D398" s="135"/>
      <c r="E398" s="135"/>
      <c r="F398" s="135"/>
    </row>
    <row r="399" spans="1:6" ht="19.5" customHeight="1">
      <c r="A399" s="171"/>
      <c r="B399" s="192"/>
      <c r="C399" s="135"/>
      <c r="D399" s="135"/>
      <c r="E399" s="135"/>
      <c r="F399" s="135"/>
    </row>
    <row r="400" spans="1:6" ht="19.5" customHeight="1">
      <c r="A400" s="171"/>
      <c r="B400" s="192"/>
      <c r="C400" s="135"/>
      <c r="D400" s="135"/>
      <c r="E400" s="135"/>
      <c r="F400" s="135"/>
    </row>
    <row r="401" spans="1:6" ht="19.5" customHeight="1">
      <c r="A401" s="171"/>
      <c r="B401" s="192"/>
      <c r="C401" s="135"/>
      <c r="D401" s="135"/>
      <c r="E401" s="135"/>
      <c r="F401" s="135"/>
    </row>
    <row r="402" spans="1:6" ht="19.5" customHeight="1">
      <c r="A402" s="171"/>
      <c r="B402" s="192"/>
      <c r="C402" s="135"/>
      <c r="D402" s="135"/>
      <c r="E402" s="135"/>
      <c r="F402" s="135"/>
    </row>
    <row r="403" spans="1:6" ht="19.5" customHeight="1">
      <c r="A403" s="171"/>
      <c r="B403" s="192"/>
      <c r="C403" s="135"/>
      <c r="D403" s="135"/>
      <c r="E403" s="135"/>
      <c r="F403" s="135"/>
    </row>
    <row r="404" spans="1:6" ht="19.5" customHeight="1">
      <c r="A404" s="171"/>
      <c r="B404" s="192"/>
      <c r="C404" s="135"/>
      <c r="D404" s="135"/>
      <c r="E404" s="135"/>
      <c r="F404" s="135"/>
    </row>
    <row r="405" spans="1:6" ht="19.5" customHeight="1">
      <c r="A405" s="171"/>
      <c r="B405" s="192"/>
      <c r="C405" s="135"/>
      <c r="D405" s="135"/>
      <c r="E405" s="135"/>
      <c r="F405" s="135"/>
    </row>
    <row r="406" spans="1:6" ht="19.5" customHeight="1">
      <c r="A406" s="171"/>
      <c r="B406" s="192"/>
      <c r="C406" s="135"/>
      <c r="D406" s="135"/>
      <c r="E406" s="135"/>
      <c r="F406" s="135"/>
    </row>
    <row r="407" spans="1:6" ht="19.5" customHeight="1">
      <c r="A407" s="171"/>
      <c r="B407" s="192"/>
      <c r="C407" s="135"/>
      <c r="D407" s="135"/>
      <c r="E407" s="135"/>
      <c r="F407" s="135"/>
    </row>
    <row r="408" spans="1:6" ht="19.5" customHeight="1">
      <c r="A408" s="171"/>
      <c r="B408" s="192"/>
      <c r="C408" s="135"/>
      <c r="D408" s="135"/>
      <c r="E408" s="135"/>
      <c r="F408" s="135"/>
    </row>
  </sheetData>
  <sheetProtection/>
  <mergeCells count="6">
    <mergeCell ref="E1:G1"/>
    <mergeCell ref="B7:G7"/>
    <mergeCell ref="C2:G2"/>
    <mergeCell ref="C3:G3"/>
    <mergeCell ref="C4:G4"/>
    <mergeCell ref="C5:G5"/>
  </mergeCells>
  <printOptions/>
  <pageMargins left="0.7086614173228347" right="0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E480"/>
  <sheetViews>
    <sheetView zoomScalePageLayoutView="0" workbookViewId="0" topLeftCell="B1">
      <selection activeCell="G220" sqref="G220"/>
    </sheetView>
  </sheetViews>
  <sheetFormatPr defaultColWidth="8.7109375" defaultRowHeight="19.5" customHeight="1"/>
  <cols>
    <col min="1" max="1" width="4.8515625" style="95" hidden="1" customWidth="1"/>
    <col min="2" max="2" width="53.421875" style="96" customWidth="1"/>
    <col min="3" max="4" width="6.28125" style="97" customWidth="1"/>
    <col min="5" max="5" width="12.28125" style="97" customWidth="1"/>
    <col min="6" max="6" width="6.7109375" style="97" customWidth="1"/>
    <col min="7" max="7" width="10.421875" style="95" customWidth="1"/>
    <col min="8" max="16384" width="8.7109375" style="95" customWidth="1"/>
  </cols>
  <sheetData>
    <row r="1" spans="2:8" s="194" customFormat="1" ht="19.5" customHeight="1">
      <c r="B1" s="195"/>
      <c r="E1" s="197" t="s">
        <v>251</v>
      </c>
      <c r="F1" s="205"/>
      <c r="G1" s="204"/>
      <c r="H1" s="87"/>
    </row>
    <row r="2" spans="2:8" s="194" customFormat="1" ht="19.5" customHeight="1">
      <c r="B2" s="88" t="s">
        <v>175</v>
      </c>
      <c r="C2" s="206" t="s">
        <v>184</v>
      </c>
      <c r="D2" s="207"/>
      <c r="E2" s="207"/>
      <c r="F2" s="207"/>
      <c r="G2" s="207"/>
      <c r="H2" s="87"/>
    </row>
    <row r="3" spans="2:8" s="194" customFormat="1" ht="17.25" customHeight="1">
      <c r="B3" s="88"/>
      <c r="C3" s="206" t="s">
        <v>212</v>
      </c>
      <c r="D3" s="207"/>
      <c r="E3" s="207"/>
      <c r="F3" s="207"/>
      <c r="G3" s="207"/>
      <c r="H3" s="87"/>
    </row>
    <row r="4" spans="2:8" s="194" customFormat="1" ht="17.25" customHeight="1">
      <c r="B4" s="88"/>
      <c r="C4" s="200" t="s">
        <v>180</v>
      </c>
      <c r="D4" s="207"/>
      <c r="E4" s="207"/>
      <c r="F4" s="207"/>
      <c r="G4" s="207"/>
      <c r="H4" s="87"/>
    </row>
    <row r="5" spans="2:8" s="194" customFormat="1" ht="17.25" customHeight="1">
      <c r="B5" s="88"/>
      <c r="C5" s="202" t="s">
        <v>347</v>
      </c>
      <c r="D5" s="202"/>
      <c r="E5" s="202"/>
      <c r="F5" s="202"/>
      <c r="G5" s="202"/>
      <c r="H5" s="196"/>
    </row>
    <row r="6" spans="2:8" s="194" customFormat="1" ht="19.5" customHeight="1">
      <c r="B6" s="88"/>
      <c r="C6" s="89"/>
      <c r="D6" s="90"/>
      <c r="E6" s="91"/>
      <c r="F6" s="195"/>
      <c r="G6" s="92"/>
      <c r="H6" s="87"/>
    </row>
    <row r="7" spans="2:8" s="93" customFormat="1" ht="19.5" customHeight="1">
      <c r="B7" s="208" t="s">
        <v>249</v>
      </c>
      <c r="C7" s="207"/>
      <c r="D7" s="207"/>
      <c r="E7" s="207"/>
      <c r="F7" s="207"/>
      <c r="G7" s="207"/>
      <c r="H7" s="94"/>
    </row>
    <row r="8" spans="2:8" s="93" customFormat="1" ht="73.5" customHeight="1">
      <c r="B8" s="203" t="s">
        <v>314</v>
      </c>
      <c r="C8" s="204"/>
      <c r="D8" s="204"/>
      <c r="E8" s="204"/>
      <c r="F8" s="204"/>
      <c r="G8" s="204"/>
      <c r="H8" s="94"/>
    </row>
    <row r="9" spans="2:8" s="93" customFormat="1" ht="7.5" customHeight="1">
      <c r="B9" s="193"/>
      <c r="C9" s="195"/>
      <c r="D9" s="195"/>
      <c r="E9" s="195"/>
      <c r="F9" s="195"/>
      <c r="G9" s="195"/>
      <c r="H9" s="94"/>
    </row>
    <row r="10" ht="9" customHeight="1" thickBot="1"/>
    <row r="11" spans="1:7" ht="45.75" customHeight="1" thickBot="1">
      <c r="A11" s="98" t="s">
        <v>181</v>
      </c>
      <c r="B11" s="99" t="s">
        <v>165</v>
      </c>
      <c r="C11" s="100" t="s">
        <v>279</v>
      </c>
      <c r="D11" s="100" t="s">
        <v>260</v>
      </c>
      <c r="E11" s="100" t="s">
        <v>280</v>
      </c>
      <c r="F11" s="100" t="s">
        <v>261</v>
      </c>
      <c r="G11" s="101" t="s">
        <v>242</v>
      </c>
    </row>
    <row r="12" spans="1:7" s="106" customFormat="1" ht="19.5" customHeight="1" thickBot="1">
      <c r="A12" s="102">
        <v>1</v>
      </c>
      <c r="B12" s="103" t="s">
        <v>179</v>
      </c>
      <c r="C12" s="104"/>
      <c r="D12" s="104"/>
      <c r="E12" s="104"/>
      <c r="F12" s="104"/>
      <c r="G12" s="105">
        <f>SUM(G13+G71+G78+G102+G146+G259+G265+G300+G335+G345+G351)</f>
        <v>144613</v>
      </c>
    </row>
    <row r="13" spans="1:7" s="106" customFormat="1" ht="19.5" customHeight="1">
      <c r="A13" s="107"/>
      <c r="B13" s="37" t="s">
        <v>214</v>
      </c>
      <c r="C13" s="104" t="s">
        <v>198</v>
      </c>
      <c r="D13" s="104" t="s">
        <v>199</v>
      </c>
      <c r="E13" s="104"/>
      <c r="F13" s="104"/>
      <c r="G13" s="105">
        <f>SUM(G14+G26+G46+G51+G56)</f>
        <v>21435</v>
      </c>
    </row>
    <row r="14" spans="1:7" s="106" customFormat="1" ht="66" customHeight="1">
      <c r="A14" s="107"/>
      <c r="B14" s="38" t="s">
        <v>299</v>
      </c>
      <c r="C14" s="104" t="s">
        <v>198</v>
      </c>
      <c r="D14" s="104" t="s">
        <v>200</v>
      </c>
      <c r="E14" s="104"/>
      <c r="F14" s="104"/>
      <c r="G14" s="105">
        <f>SUM(G15)</f>
        <v>1534.9999999999998</v>
      </c>
    </row>
    <row r="15" spans="1:7" s="106" customFormat="1" ht="35.25" customHeight="1">
      <c r="A15" s="107"/>
      <c r="B15" s="7" t="s">
        <v>250</v>
      </c>
      <c r="C15" s="109" t="s">
        <v>198</v>
      </c>
      <c r="D15" s="109" t="s">
        <v>200</v>
      </c>
      <c r="E15" s="109" t="s">
        <v>89</v>
      </c>
      <c r="F15" s="109"/>
      <c r="G15" s="110">
        <f>SUM(G16)</f>
        <v>1534.9999999999998</v>
      </c>
    </row>
    <row r="16" spans="1:7" s="106" customFormat="1" ht="46.5" customHeight="1">
      <c r="A16" s="107"/>
      <c r="B16" s="7" t="s">
        <v>262</v>
      </c>
      <c r="C16" s="109" t="s">
        <v>198</v>
      </c>
      <c r="D16" s="109" t="s">
        <v>200</v>
      </c>
      <c r="E16" s="109" t="s">
        <v>90</v>
      </c>
      <c r="F16" s="109"/>
      <c r="G16" s="110">
        <f>SUM(G17+G23+G21)</f>
        <v>1534.9999999999998</v>
      </c>
    </row>
    <row r="17" spans="1:7" s="106" customFormat="1" ht="39.75" customHeight="1">
      <c r="A17" s="107"/>
      <c r="B17" s="7" t="s">
        <v>216</v>
      </c>
      <c r="C17" s="109" t="s">
        <v>198</v>
      </c>
      <c r="D17" s="109" t="s">
        <v>200</v>
      </c>
      <c r="E17" s="109" t="s">
        <v>92</v>
      </c>
      <c r="F17" s="109"/>
      <c r="G17" s="110">
        <f>SUM(G18:G20)</f>
        <v>1269.3999999999999</v>
      </c>
    </row>
    <row r="18" spans="1:7" s="106" customFormat="1" ht="38.25" customHeight="1">
      <c r="A18" s="107"/>
      <c r="B18" s="7" t="s">
        <v>252</v>
      </c>
      <c r="C18" s="109" t="s">
        <v>198</v>
      </c>
      <c r="D18" s="109" t="s">
        <v>200</v>
      </c>
      <c r="E18" s="109" t="s">
        <v>92</v>
      </c>
      <c r="F18" s="109" t="s">
        <v>253</v>
      </c>
      <c r="G18" s="110">
        <v>16</v>
      </c>
    </row>
    <row r="19" spans="1:7" s="106" customFormat="1" ht="37.5" customHeight="1">
      <c r="A19" s="107"/>
      <c r="B19" s="7" t="s">
        <v>254</v>
      </c>
      <c r="C19" s="109" t="s">
        <v>198</v>
      </c>
      <c r="D19" s="109" t="s">
        <v>200</v>
      </c>
      <c r="E19" s="109" t="s">
        <v>92</v>
      </c>
      <c r="F19" s="109" t="s">
        <v>255</v>
      </c>
      <c r="G19" s="110">
        <v>1232.8</v>
      </c>
    </row>
    <row r="20" spans="1:7" s="106" customFormat="1" ht="18" customHeight="1">
      <c r="A20" s="107"/>
      <c r="B20" s="7" t="s">
        <v>256</v>
      </c>
      <c r="C20" s="109" t="s">
        <v>198</v>
      </c>
      <c r="D20" s="109" t="s">
        <v>200</v>
      </c>
      <c r="E20" s="109" t="s">
        <v>92</v>
      </c>
      <c r="F20" s="109" t="s">
        <v>257</v>
      </c>
      <c r="G20" s="110">
        <v>20.6</v>
      </c>
    </row>
    <row r="21" spans="1:7" s="106" customFormat="1" ht="49.5" customHeight="1">
      <c r="A21" s="107"/>
      <c r="B21" s="45" t="s">
        <v>297</v>
      </c>
      <c r="C21" s="109" t="s">
        <v>198</v>
      </c>
      <c r="D21" s="109" t="s">
        <v>200</v>
      </c>
      <c r="E21" s="109" t="s">
        <v>93</v>
      </c>
      <c r="F21" s="109"/>
      <c r="G21" s="110">
        <f>SUM(G22)</f>
        <v>240</v>
      </c>
    </row>
    <row r="22" spans="1:7" s="106" customFormat="1" ht="32.25" customHeight="1">
      <c r="A22" s="107"/>
      <c r="B22" s="7" t="s">
        <v>254</v>
      </c>
      <c r="C22" s="109" t="s">
        <v>198</v>
      </c>
      <c r="D22" s="109" t="s">
        <v>200</v>
      </c>
      <c r="E22" s="109" t="s">
        <v>93</v>
      </c>
      <c r="F22" s="109" t="s">
        <v>255</v>
      </c>
      <c r="G22" s="110">
        <v>240</v>
      </c>
    </row>
    <row r="23" spans="1:7" s="106" customFormat="1" ht="114" customHeight="1">
      <c r="A23" s="107"/>
      <c r="B23" s="32" t="s">
        <v>174</v>
      </c>
      <c r="C23" s="109" t="s">
        <v>198</v>
      </c>
      <c r="D23" s="109" t="s">
        <v>200</v>
      </c>
      <c r="E23" s="112" t="s">
        <v>97</v>
      </c>
      <c r="F23" s="112"/>
      <c r="G23" s="110">
        <f>SUM(G24)</f>
        <v>25.6</v>
      </c>
    </row>
    <row r="24" spans="1:7" s="106" customFormat="1" ht="54" customHeight="1">
      <c r="A24" s="107"/>
      <c r="B24" s="32" t="s">
        <v>244</v>
      </c>
      <c r="C24" s="109" t="s">
        <v>198</v>
      </c>
      <c r="D24" s="109" t="s">
        <v>200</v>
      </c>
      <c r="E24" s="112" t="s">
        <v>99</v>
      </c>
      <c r="F24" s="112"/>
      <c r="G24" s="110">
        <f>SUM(G25)</f>
        <v>25.6</v>
      </c>
    </row>
    <row r="25" spans="1:7" s="106" customFormat="1" ht="19.5" customHeight="1">
      <c r="A25" s="107"/>
      <c r="B25" s="32" t="s">
        <v>173</v>
      </c>
      <c r="C25" s="109" t="s">
        <v>198</v>
      </c>
      <c r="D25" s="109" t="s">
        <v>200</v>
      </c>
      <c r="E25" s="112" t="s">
        <v>99</v>
      </c>
      <c r="F25" s="112" t="s">
        <v>195</v>
      </c>
      <c r="G25" s="110">
        <v>25.6</v>
      </c>
    </row>
    <row r="26" spans="1:7" s="114" customFormat="1" ht="19.5" customHeight="1">
      <c r="A26" s="113"/>
      <c r="B26" s="38" t="s">
        <v>215</v>
      </c>
      <c r="C26" s="104" t="s">
        <v>198</v>
      </c>
      <c r="D26" s="104" t="s">
        <v>201</v>
      </c>
      <c r="E26" s="104"/>
      <c r="F26" s="104"/>
      <c r="G26" s="105">
        <f>SUM(G27+G31+G35)</f>
        <v>17669.9</v>
      </c>
    </row>
    <row r="27" spans="1:8" s="118" customFormat="1" ht="68.25" customHeight="1">
      <c r="A27" s="115"/>
      <c r="B27" s="1" t="s">
        <v>277</v>
      </c>
      <c r="C27" s="109" t="s">
        <v>198</v>
      </c>
      <c r="D27" s="109" t="s">
        <v>201</v>
      </c>
      <c r="E27" s="109" t="s">
        <v>47</v>
      </c>
      <c r="F27" s="109"/>
      <c r="G27" s="110">
        <f>SUM(G28)</f>
        <v>400</v>
      </c>
      <c r="H27" s="117"/>
    </row>
    <row r="28" spans="1:8" s="118" customFormat="1" ht="94.5" customHeight="1">
      <c r="A28" s="115"/>
      <c r="B28" s="1" t="s">
        <v>293</v>
      </c>
      <c r="C28" s="109" t="s">
        <v>198</v>
      </c>
      <c r="D28" s="109" t="s">
        <v>201</v>
      </c>
      <c r="E28" s="109" t="s">
        <v>51</v>
      </c>
      <c r="F28" s="109"/>
      <c r="G28" s="110">
        <f>SUM(G29)</f>
        <v>400</v>
      </c>
      <c r="H28" s="117"/>
    </row>
    <row r="29" spans="1:8" s="118" customFormat="1" ht="141.75" customHeight="1">
      <c r="A29" s="115"/>
      <c r="B29" s="116" t="s">
        <v>327</v>
      </c>
      <c r="C29" s="109" t="s">
        <v>198</v>
      </c>
      <c r="D29" s="109" t="s">
        <v>201</v>
      </c>
      <c r="E29" s="109" t="s">
        <v>52</v>
      </c>
      <c r="F29" s="109"/>
      <c r="G29" s="110">
        <f>SUM(G30)</f>
        <v>400</v>
      </c>
      <c r="H29" s="117"/>
    </row>
    <row r="30" spans="1:8" s="118" customFormat="1" ht="30.75" customHeight="1">
      <c r="A30" s="115"/>
      <c r="B30" s="7" t="s">
        <v>254</v>
      </c>
      <c r="C30" s="109" t="s">
        <v>198</v>
      </c>
      <c r="D30" s="109" t="s">
        <v>201</v>
      </c>
      <c r="E30" s="109" t="s">
        <v>52</v>
      </c>
      <c r="F30" s="109" t="s">
        <v>255</v>
      </c>
      <c r="G30" s="110">
        <v>400</v>
      </c>
      <c r="H30" s="117"/>
    </row>
    <row r="31" spans="1:8" s="118" customFormat="1" ht="61.5" customHeight="1">
      <c r="A31" s="115"/>
      <c r="B31" s="108" t="s">
        <v>358</v>
      </c>
      <c r="C31" s="109" t="s">
        <v>198</v>
      </c>
      <c r="D31" s="109" t="s">
        <v>201</v>
      </c>
      <c r="E31" s="109" t="s">
        <v>86</v>
      </c>
      <c r="F31" s="109"/>
      <c r="G31" s="110">
        <f>SUM(G32)</f>
        <v>1548</v>
      </c>
      <c r="H31" s="117"/>
    </row>
    <row r="32" spans="1:8" s="118" customFormat="1" ht="102.75" customHeight="1">
      <c r="A32" s="115"/>
      <c r="B32" s="108" t="s">
        <v>359</v>
      </c>
      <c r="C32" s="109" t="s">
        <v>198</v>
      </c>
      <c r="D32" s="109" t="s">
        <v>201</v>
      </c>
      <c r="E32" s="109" t="s">
        <v>87</v>
      </c>
      <c r="F32" s="109"/>
      <c r="G32" s="110">
        <f>SUM(G33)</f>
        <v>1548</v>
      </c>
      <c r="H32" s="117"/>
    </row>
    <row r="33" spans="1:8" s="118" customFormat="1" ht="117" customHeight="1">
      <c r="A33" s="115"/>
      <c r="B33" s="108" t="s">
        <v>357</v>
      </c>
      <c r="C33" s="109" t="s">
        <v>198</v>
      </c>
      <c r="D33" s="109" t="s">
        <v>201</v>
      </c>
      <c r="E33" s="109" t="s">
        <v>88</v>
      </c>
      <c r="F33" s="109"/>
      <c r="G33" s="110">
        <f>SUM(G34)</f>
        <v>1548</v>
      </c>
      <c r="H33" s="117"/>
    </row>
    <row r="34" spans="1:8" s="118" customFormat="1" ht="33" customHeight="1">
      <c r="A34" s="115"/>
      <c r="B34" s="7" t="s">
        <v>254</v>
      </c>
      <c r="C34" s="109" t="s">
        <v>198</v>
      </c>
      <c r="D34" s="109" t="s">
        <v>201</v>
      </c>
      <c r="E34" s="109" t="s">
        <v>88</v>
      </c>
      <c r="F34" s="109" t="s">
        <v>255</v>
      </c>
      <c r="G34" s="110">
        <v>1548</v>
      </c>
      <c r="H34" s="117"/>
    </row>
    <row r="35" spans="1:7" s="119" customFormat="1" ht="37.5" customHeight="1">
      <c r="A35" s="113"/>
      <c r="B35" s="7" t="s">
        <v>250</v>
      </c>
      <c r="C35" s="109" t="s">
        <v>198</v>
      </c>
      <c r="D35" s="109" t="s">
        <v>201</v>
      </c>
      <c r="E35" s="109" t="s">
        <v>89</v>
      </c>
      <c r="F35" s="109"/>
      <c r="G35" s="110">
        <f>SUM(G36)</f>
        <v>15721.9</v>
      </c>
    </row>
    <row r="36" spans="1:7" s="118" customFormat="1" ht="47.25" customHeight="1">
      <c r="A36" s="115"/>
      <c r="B36" s="7" t="s">
        <v>262</v>
      </c>
      <c r="C36" s="109" t="s">
        <v>198</v>
      </c>
      <c r="D36" s="109" t="s">
        <v>201</v>
      </c>
      <c r="E36" s="109" t="s">
        <v>90</v>
      </c>
      <c r="F36" s="109"/>
      <c r="G36" s="110">
        <f>SUM(G37+G39+G43)</f>
        <v>15721.9</v>
      </c>
    </row>
    <row r="37" spans="1:7" s="118" customFormat="1" ht="35.25" customHeight="1">
      <c r="A37" s="115"/>
      <c r="B37" s="7" t="s">
        <v>218</v>
      </c>
      <c r="C37" s="109" t="s">
        <v>198</v>
      </c>
      <c r="D37" s="109" t="s">
        <v>201</v>
      </c>
      <c r="E37" s="109" t="s">
        <v>91</v>
      </c>
      <c r="F37" s="109"/>
      <c r="G37" s="110">
        <f>SUM(G38)</f>
        <v>1368.8</v>
      </c>
    </row>
    <row r="38" spans="1:7" s="118" customFormat="1" ht="36.75" customHeight="1">
      <c r="A38" s="115"/>
      <c r="B38" s="7" t="s">
        <v>252</v>
      </c>
      <c r="C38" s="109" t="s">
        <v>198</v>
      </c>
      <c r="D38" s="109" t="s">
        <v>201</v>
      </c>
      <c r="E38" s="109" t="s">
        <v>91</v>
      </c>
      <c r="F38" s="109" t="s">
        <v>253</v>
      </c>
      <c r="G38" s="110">
        <v>1368.8</v>
      </c>
    </row>
    <row r="39" spans="1:7" s="118" customFormat="1" ht="30" customHeight="1">
      <c r="A39" s="115"/>
      <c r="B39" s="7" t="s">
        <v>216</v>
      </c>
      <c r="C39" s="109" t="s">
        <v>198</v>
      </c>
      <c r="D39" s="109" t="s">
        <v>201</v>
      </c>
      <c r="E39" s="109" t="s">
        <v>92</v>
      </c>
      <c r="F39" s="109"/>
      <c r="G39" s="110">
        <f>SUM(G40:G42)</f>
        <v>14223.1</v>
      </c>
    </row>
    <row r="40" spans="1:7" s="118" customFormat="1" ht="29.25" customHeight="1">
      <c r="A40" s="115"/>
      <c r="B40" s="7" t="s">
        <v>252</v>
      </c>
      <c r="C40" s="109" t="s">
        <v>198</v>
      </c>
      <c r="D40" s="109" t="s">
        <v>201</v>
      </c>
      <c r="E40" s="109" t="s">
        <v>92</v>
      </c>
      <c r="F40" s="109" t="s">
        <v>253</v>
      </c>
      <c r="G40" s="110">
        <v>10416.6</v>
      </c>
    </row>
    <row r="41" spans="1:7" s="118" customFormat="1" ht="36" customHeight="1">
      <c r="A41" s="115"/>
      <c r="B41" s="7" t="s">
        <v>254</v>
      </c>
      <c r="C41" s="109" t="s">
        <v>198</v>
      </c>
      <c r="D41" s="109" t="s">
        <v>201</v>
      </c>
      <c r="E41" s="109" t="s">
        <v>92</v>
      </c>
      <c r="F41" s="109" t="s">
        <v>255</v>
      </c>
      <c r="G41" s="110">
        <v>3791</v>
      </c>
    </row>
    <row r="42" spans="1:7" s="118" customFormat="1" ht="26.25" customHeight="1">
      <c r="A42" s="115"/>
      <c r="B42" s="7" t="s">
        <v>256</v>
      </c>
      <c r="C42" s="109" t="s">
        <v>198</v>
      </c>
      <c r="D42" s="109" t="s">
        <v>201</v>
      </c>
      <c r="E42" s="109" t="s">
        <v>92</v>
      </c>
      <c r="F42" s="109" t="s">
        <v>257</v>
      </c>
      <c r="G42" s="110">
        <v>15.5</v>
      </c>
    </row>
    <row r="43" spans="1:7" s="118" customFormat="1" ht="115.5" customHeight="1">
      <c r="A43" s="115"/>
      <c r="B43" s="32" t="s">
        <v>174</v>
      </c>
      <c r="C43" s="109" t="s">
        <v>198</v>
      </c>
      <c r="D43" s="109" t="s">
        <v>201</v>
      </c>
      <c r="E43" s="109" t="s">
        <v>97</v>
      </c>
      <c r="F43" s="112"/>
      <c r="G43" s="110">
        <f>SUM(G44)</f>
        <v>130</v>
      </c>
    </row>
    <row r="44" spans="1:7" s="118" customFormat="1" ht="49.5" customHeight="1">
      <c r="A44" s="115"/>
      <c r="B44" s="32" t="s">
        <v>213</v>
      </c>
      <c r="C44" s="112" t="s">
        <v>198</v>
      </c>
      <c r="D44" s="112" t="s">
        <v>201</v>
      </c>
      <c r="E44" s="112" t="s">
        <v>98</v>
      </c>
      <c r="F44" s="112"/>
      <c r="G44" s="110">
        <f>SUM(G45)</f>
        <v>130</v>
      </c>
    </row>
    <row r="45" spans="1:7" s="118" customFormat="1" ht="19.5" customHeight="1">
      <c r="A45" s="115"/>
      <c r="B45" s="32" t="s">
        <v>173</v>
      </c>
      <c r="C45" s="109" t="s">
        <v>198</v>
      </c>
      <c r="D45" s="109" t="s">
        <v>201</v>
      </c>
      <c r="E45" s="112" t="s">
        <v>98</v>
      </c>
      <c r="F45" s="109" t="s">
        <v>195</v>
      </c>
      <c r="G45" s="110">
        <v>130</v>
      </c>
    </row>
    <row r="46" spans="1:7" s="118" customFormat="1" ht="28.5" customHeight="1" hidden="1">
      <c r="A46" s="115"/>
      <c r="B46" s="38" t="s">
        <v>233</v>
      </c>
      <c r="C46" s="104" t="s">
        <v>198</v>
      </c>
      <c r="D46" s="104" t="s">
        <v>210</v>
      </c>
      <c r="E46" s="104"/>
      <c r="F46" s="104"/>
      <c r="G46" s="105">
        <f>SUM(G47)</f>
        <v>0</v>
      </c>
    </row>
    <row r="47" spans="1:7" s="118" customFormat="1" ht="33.75" customHeight="1" hidden="1">
      <c r="A47" s="115"/>
      <c r="B47" s="7" t="s">
        <v>250</v>
      </c>
      <c r="C47" s="109" t="s">
        <v>198</v>
      </c>
      <c r="D47" s="109" t="s">
        <v>210</v>
      </c>
      <c r="E47" s="109" t="s">
        <v>89</v>
      </c>
      <c r="F47" s="109"/>
      <c r="G47" s="110">
        <f>SUM(G48)</f>
        <v>0</v>
      </c>
    </row>
    <row r="48" spans="1:7" s="118" customFormat="1" ht="47.25" customHeight="1" hidden="1">
      <c r="A48" s="115"/>
      <c r="B48" s="7" t="s">
        <v>262</v>
      </c>
      <c r="C48" s="109" t="s">
        <v>198</v>
      </c>
      <c r="D48" s="109" t="s">
        <v>210</v>
      </c>
      <c r="E48" s="109" t="s">
        <v>90</v>
      </c>
      <c r="F48" s="109"/>
      <c r="G48" s="110">
        <f>SUM(G49)</f>
        <v>0</v>
      </c>
    </row>
    <row r="49" spans="1:7" s="118" customFormat="1" ht="34.5" customHeight="1" hidden="1">
      <c r="A49" s="115"/>
      <c r="B49" s="7" t="s">
        <v>258</v>
      </c>
      <c r="C49" s="109" t="s">
        <v>198</v>
      </c>
      <c r="D49" s="109" t="s">
        <v>210</v>
      </c>
      <c r="E49" s="109" t="s">
        <v>95</v>
      </c>
      <c r="F49" s="104"/>
      <c r="G49" s="110">
        <f>SUM(G50)</f>
        <v>0</v>
      </c>
    </row>
    <row r="50" spans="1:7" s="118" customFormat="1" ht="27.75" customHeight="1" hidden="1">
      <c r="A50" s="115"/>
      <c r="B50" s="7" t="s">
        <v>217</v>
      </c>
      <c r="C50" s="109" t="s">
        <v>198</v>
      </c>
      <c r="D50" s="109" t="s">
        <v>210</v>
      </c>
      <c r="E50" s="109" t="s">
        <v>95</v>
      </c>
      <c r="F50" s="109" t="s">
        <v>255</v>
      </c>
      <c r="G50" s="110"/>
    </row>
    <row r="51" spans="1:7" s="118" customFormat="1" ht="19.5" customHeight="1">
      <c r="A51" s="115"/>
      <c r="B51" s="38" t="s">
        <v>226</v>
      </c>
      <c r="C51" s="104" t="s">
        <v>198</v>
      </c>
      <c r="D51" s="104" t="s">
        <v>202</v>
      </c>
      <c r="E51" s="104"/>
      <c r="F51" s="104"/>
      <c r="G51" s="105">
        <f>SUM(G52)</f>
        <v>100</v>
      </c>
    </row>
    <row r="52" spans="1:7" s="118" customFormat="1" ht="36" customHeight="1">
      <c r="A52" s="115"/>
      <c r="B52" s="7" t="s">
        <v>250</v>
      </c>
      <c r="C52" s="109" t="s">
        <v>198</v>
      </c>
      <c r="D52" s="109" t="s">
        <v>202</v>
      </c>
      <c r="E52" s="109" t="s">
        <v>89</v>
      </c>
      <c r="F52" s="109"/>
      <c r="G52" s="110">
        <f>SUM(G53)</f>
        <v>100</v>
      </c>
    </row>
    <row r="53" spans="1:7" s="118" customFormat="1" ht="47.25" customHeight="1">
      <c r="A53" s="115"/>
      <c r="B53" s="7" t="s">
        <v>262</v>
      </c>
      <c r="C53" s="109" t="s">
        <v>198</v>
      </c>
      <c r="D53" s="109" t="s">
        <v>202</v>
      </c>
      <c r="E53" s="109" t="s">
        <v>90</v>
      </c>
      <c r="F53" s="109"/>
      <c r="G53" s="110">
        <f>SUM(G54)</f>
        <v>100</v>
      </c>
    </row>
    <row r="54" spans="1:7" s="118" customFormat="1" ht="32.25" customHeight="1">
      <c r="A54" s="115"/>
      <c r="B54" s="7" t="s">
        <v>258</v>
      </c>
      <c r="C54" s="109" t="s">
        <v>198</v>
      </c>
      <c r="D54" s="109" t="s">
        <v>202</v>
      </c>
      <c r="E54" s="109" t="s">
        <v>95</v>
      </c>
      <c r="F54" s="104"/>
      <c r="G54" s="110">
        <f>SUM(G55)</f>
        <v>100</v>
      </c>
    </row>
    <row r="55" spans="1:7" s="118" customFormat="1" ht="19.5" customHeight="1">
      <c r="A55" s="115"/>
      <c r="B55" s="7" t="s">
        <v>227</v>
      </c>
      <c r="C55" s="109" t="s">
        <v>198</v>
      </c>
      <c r="D55" s="109" t="s">
        <v>202</v>
      </c>
      <c r="E55" s="109" t="s">
        <v>95</v>
      </c>
      <c r="F55" s="109" t="s">
        <v>228</v>
      </c>
      <c r="G55" s="110">
        <v>100</v>
      </c>
    </row>
    <row r="56" spans="1:7" s="118" customFormat="1" ht="19.5" customHeight="1">
      <c r="A56" s="115"/>
      <c r="B56" s="38" t="s">
        <v>220</v>
      </c>
      <c r="C56" s="104" t="s">
        <v>198</v>
      </c>
      <c r="D56" s="104" t="s">
        <v>204</v>
      </c>
      <c r="E56" s="104"/>
      <c r="F56" s="104"/>
      <c r="G56" s="105">
        <f>SUM(G57+G64+G68)</f>
        <v>2130.1</v>
      </c>
    </row>
    <row r="57" spans="1:8" s="118" customFormat="1" ht="68.25" customHeight="1" hidden="1">
      <c r="A57" s="115"/>
      <c r="B57" s="1" t="s">
        <v>277</v>
      </c>
      <c r="C57" s="109" t="s">
        <v>198</v>
      </c>
      <c r="D57" s="109" t="s">
        <v>204</v>
      </c>
      <c r="E57" s="109" t="s">
        <v>47</v>
      </c>
      <c r="F57" s="109"/>
      <c r="G57" s="110">
        <f>SUM(G58+G61)</f>
        <v>0</v>
      </c>
      <c r="H57" s="117"/>
    </row>
    <row r="58" spans="1:8" s="118" customFormat="1" ht="94.5" customHeight="1" hidden="1">
      <c r="A58" s="115"/>
      <c r="B58" s="1" t="s">
        <v>293</v>
      </c>
      <c r="C58" s="109" t="s">
        <v>198</v>
      </c>
      <c r="D58" s="109" t="s">
        <v>204</v>
      </c>
      <c r="E58" s="109" t="s">
        <v>51</v>
      </c>
      <c r="F58" s="109"/>
      <c r="G58" s="110">
        <f>SUM(G59)</f>
        <v>0</v>
      </c>
      <c r="H58" s="117"/>
    </row>
    <row r="59" spans="1:8" s="118" customFormat="1" ht="95.25" customHeight="1" hidden="1">
      <c r="A59" s="115"/>
      <c r="B59" s="116" t="s">
        <v>327</v>
      </c>
      <c r="C59" s="109" t="s">
        <v>198</v>
      </c>
      <c r="D59" s="109" t="s">
        <v>204</v>
      </c>
      <c r="E59" s="109" t="s">
        <v>52</v>
      </c>
      <c r="F59" s="109"/>
      <c r="G59" s="110">
        <f>SUM(G60)</f>
        <v>0</v>
      </c>
      <c r="H59" s="117"/>
    </row>
    <row r="60" spans="1:8" s="118" customFormat="1" ht="37.5" customHeight="1" hidden="1">
      <c r="A60" s="115"/>
      <c r="B60" s="7" t="s">
        <v>254</v>
      </c>
      <c r="C60" s="109" t="s">
        <v>198</v>
      </c>
      <c r="D60" s="109" t="s">
        <v>204</v>
      </c>
      <c r="E60" s="109" t="s">
        <v>52</v>
      </c>
      <c r="F60" s="109" t="s">
        <v>255</v>
      </c>
      <c r="G60" s="110"/>
      <c r="H60" s="117"/>
    </row>
    <row r="61" spans="1:8" s="118" customFormat="1" ht="80.25" customHeight="1" hidden="1">
      <c r="A61" s="115"/>
      <c r="B61" s="1" t="s">
        <v>156</v>
      </c>
      <c r="C61" s="109" t="s">
        <v>198</v>
      </c>
      <c r="D61" s="109" t="s">
        <v>204</v>
      </c>
      <c r="E61" s="109" t="s">
        <v>154</v>
      </c>
      <c r="F61" s="109"/>
      <c r="G61" s="110">
        <f>SUM(G62)</f>
        <v>0</v>
      </c>
      <c r="H61" s="117"/>
    </row>
    <row r="62" spans="1:8" s="118" customFormat="1" ht="123" customHeight="1" hidden="1">
      <c r="A62" s="115"/>
      <c r="B62" s="7" t="s">
        <v>157</v>
      </c>
      <c r="C62" s="109" t="s">
        <v>198</v>
      </c>
      <c r="D62" s="109" t="s">
        <v>204</v>
      </c>
      <c r="E62" s="109" t="s">
        <v>155</v>
      </c>
      <c r="F62" s="109"/>
      <c r="G62" s="110">
        <f>SUM(G63)</f>
        <v>0</v>
      </c>
      <c r="H62" s="117"/>
    </row>
    <row r="63" spans="1:8" s="118" customFormat="1" ht="37.5" customHeight="1" hidden="1">
      <c r="A63" s="115"/>
      <c r="B63" s="7" t="s">
        <v>276</v>
      </c>
      <c r="C63" s="109" t="s">
        <v>198</v>
      </c>
      <c r="D63" s="109" t="s">
        <v>204</v>
      </c>
      <c r="E63" s="109" t="s">
        <v>155</v>
      </c>
      <c r="F63" s="109" t="s">
        <v>263</v>
      </c>
      <c r="G63" s="110"/>
      <c r="H63" s="117"/>
    </row>
    <row r="64" spans="1:7" s="118" customFormat="1" ht="38.25" customHeight="1">
      <c r="A64" s="115"/>
      <c r="B64" s="7" t="s">
        <v>250</v>
      </c>
      <c r="C64" s="109" t="s">
        <v>198</v>
      </c>
      <c r="D64" s="109" t="s">
        <v>204</v>
      </c>
      <c r="E64" s="109" t="s">
        <v>89</v>
      </c>
      <c r="F64" s="109"/>
      <c r="G64" s="110">
        <f>SUM(G65)</f>
        <v>1569.3</v>
      </c>
    </row>
    <row r="65" spans="1:7" s="118" customFormat="1" ht="48.75" customHeight="1">
      <c r="A65" s="115"/>
      <c r="B65" s="7" t="s">
        <v>262</v>
      </c>
      <c r="C65" s="109" t="s">
        <v>198</v>
      </c>
      <c r="D65" s="109" t="s">
        <v>204</v>
      </c>
      <c r="E65" s="109" t="s">
        <v>90</v>
      </c>
      <c r="F65" s="109"/>
      <c r="G65" s="110">
        <f>SUM(G66)</f>
        <v>1569.3</v>
      </c>
    </row>
    <row r="66" spans="1:7" s="118" customFormat="1" ht="34.5" customHeight="1">
      <c r="A66" s="115"/>
      <c r="B66" s="7" t="s">
        <v>258</v>
      </c>
      <c r="C66" s="109" t="s">
        <v>198</v>
      </c>
      <c r="D66" s="109" t="s">
        <v>204</v>
      </c>
      <c r="E66" s="109" t="s">
        <v>95</v>
      </c>
      <c r="F66" s="109"/>
      <c r="G66" s="110">
        <f>SUM(G67)</f>
        <v>1569.3</v>
      </c>
    </row>
    <row r="67" spans="1:7" s="118" customFormat="1" ht="34.5" customHeight="1">
      <c r="A67" s="115"/>
      <c r="B67" s="7" t="s">
        <v>254</v>
      </c>
      <c r="C67" s="109" t="s">
        <v>198</v>
      </c>
      <c r="D67" s="109" t="s">
        <v>204</v>
      </c>
      <c r="E67" s="109" t="s">
        <v>95</v>
      </c>
      <c r="F67" s="112" t="s">
        <v>255</v>
      </c>
      <c r="G67" s="110">
        <v>1569.3</v>
      </c>
    </row>
    <row r="68" spans="1:7" s="118" customFormat="1" ht="48.75" customHeight="1">
      <c r="A68" s="115"/>
      <c r="B68" s="7" t="s">
        <v>232</v>
      </c>
      <c r="C68" s="109" t="s">
        <v>198</v>
      </c>
      <c r="D68" s="109" t="s">
        <v>204</v>
      </c>
      <c r="E68" s="109" t="s">
        <v>101</v>
      </c>
      <c r="F68" s="109"/>
      <c r="G68" s="110">
        <f>SUM(G69+G70)</f>
        <v>560.8000000000001</v>
      </c>
    </row>
    <row r="69" spans="1:7" s="118" customFormat="1" ht="34.5" customHeight="1">
      <c r="A69" s="115"/>
      <c r="B69" s="7" t="s">
        <v>252</v>
      </c>
      <c r="C69" s="109" t="s">
        <v>198</v>
      </c>
      <c r="D69" s="109" t="s">
        <v>204</v>
      </c>
      <c r="E69" s="109" t="s">
        <v>101</v>
      </c>
      <c r="F69" s="109" t="s">
        <v>253</v>
      </c>
      <c r="G69" s="110">
        <v>524.6</v>
      </c>
    </row>
    <row r="70" spans="1:7" s="118" customFormat="1" ht="34.5" customHeight="1">
      <c r="A70" s="115"/>
      <c r="B70" s="7" t="s">
        <v>254</v>
      </c>
      <c r="C70" s="109" t="s">
        <v>198</v>
      </c>
      <c r="D70" s="109" t="s">
        <v>204</v>
      </c>
      <c r="E70" s="109" t="s">
        <v>101</v>
      </c>
      <c r="F70" s="112" t="s">
        <v>255</v>
      </c>
      <c r="G70" s="110">
        <v>36.2</v>
      </c>
    </row>
    <row r="71" spans="1:7" s="118" customFormat="1" ht="19.5" customHeight="1" hidden="1">
      <c r="A71" s="115"/>
      <c r="B71" s="38" t="s">
        <v>190</v>
      </c>
      <c r="C71" s="104" t="s">
        <v>203</v>
      </c>
      <c r="D71" s="104" t="s">
        <v>199</v>
      </c>
      <c r="E71" s="109"/>
      <c r="F71" s="112"/>
      <c r="G71" s="105">
        <f>SUM(G72)</f>
        <v>0</v>
      </c>
    </row>
    <row r="72" spans="1:7" s="118" customFormat="1" ht="19.5" customHeight="1" hidden="1">
      <c r="A72" s="115"/>
      <c r="B72" s="38" t="s">
        <v>189</v>
      </c>
      <c r="C72" s="104" t="s">
        <v>203</v>
      </c>
      <c r="D72" s="104" t="s">
        <v>200</v>
      </c>
      <c r="E72" s="100"/>
      <c r="F72" s="100"/>
      <c r="G72" s="105">
        <f>SUM(G73)</f>
        <v>0</v>
      </c>
    </row>
    <row r="73" spans="1:7" s="118" customFormat="1" ht="32.25" customHeight="1" hidden="1">
      <c r="A73" s="115"/>
      <c r="B73" s="7" t="s">
        <v>250</v>
      </c>
      <c r="C73" s="109" t="s">
        <v>203</v>
      </c>
      <c r="D73" s="109" t="s">
        <v>200</v>
      </c>
      <c r="E73" s="112" t="s">
        <v>89</v>
      </c>
      <c r="F73" s="112"/>
      <c r="G73" s="110">
        <f>SUM(G74)</f>
        <v>0</v>
      </c>
    </row>
    <row r="74" spans="1:7" s="118" customFormat="1" ht="45.75" customHeight="1" hidden="1">
      <c r="A74" s="115"/>
      <c r="B74" s="7" t="s">
        <v>262</v>
      </c>
      <c r="C74" s="109" t="s">
        <v>203</v>
      </c>
      <c r="D74" s="109" t="s">
        <v>200</v>
      </c>
      <c r="E74" s="112" t="s">
        <v>90</v>
      </c>
      <c r="F74" s="112"/>
      <c r="G74" s="110">
        <f>SUM(G75)</f>
        <v>0</v>
      </c>
    </row>
    <row r="75" spans="1:7" s="118" customFormat="1" ht="35.25" customHeight="1" hidden="1">
      <c r="A75" s="115"/>
      <c r="B75" s="7" t="s">
        <v>191</v>
      </c>
      <c r="C75" s="109" t="s">
        <v>203</v>
      </c>
      <c r="D75" s="109" t="s">
        <v>200</v>
      </c>
      <c r="E75" s="112" t="s">
        <v>100</v>
      </c>
      <c r="F75" s="112"/>
      <c r="G75" s="110">
        <f>SUM(G76:G77)</f>
        <v>0</v>
      </c>
    </row>
    <row r="76" spans="1:7" s="118" customFormat="1" ht="39" customHeight="1" hidden="1">
      <c r="A76" s="115"/>
      <c r="B76" s="7" t="s">
        <v>252</v>
      </c>
      <c r="C76" s="109" t="s">
        <v>203</v>
      </c>
      <c r="D76" s="109" t="s">
        <v>200</v>
      </c>
      <c r="E76" s="112" t="s">
        <v>100</v>
      </c>
      <c r="F76" s="112" t="s">
        <v>253</v>
      </c>
      <c r="G76" s="110"/>
    </row>
    <row r="77" spans="1:7" s="118" customFormat="1" ht="37.5" customHeight="1" hidden="1">
      <c r="A77" s="115"/>
      <c r="B77" s="7" t="s">
        <v>254</v>
      </c>
      <c r="C77" s="109" t="s">
        <v>203</v>
      </c>
      <c r="D77" s="109" t="s">
        <v>200</v>
      </c>
      <c r="E77" s="112" t="s">
        <v>100</v>
      </c>
      <c r="F77" s="112" t="s">
        <v>255</v>
      </c>
      <c r="G77" s="110"/>
    </row>
    <row r="78" spans="1:7" s="118" customFormat="1" ht="36.75" customHeight="1">
      <c r="A78" s="115"/>
      <c r="B78" s="38" t="s">
        <v>171</v>
      </c>
      <c r="C78" s="104" t="s">
        <v>200</v>
      </c>
      <c r="D78" s="104" t="s">
        <v>199</v>
      </c>
      <c r="E78" s="104"/>
      <c r="F78" s="104"/>
      <c r="G78" s="105">
        <f>SUM(G79+G97)</f>
        <v>1671.8999999999999</v>
      </c>
    </row>
    <row r="79" spans="1:7" s="106" customFormat="1" ht="55.5" customHeight="1">
      <c r="A79" s="115"/>
      <c r="B79" s="38" t="s">
        <v>187</v>
      </c>
      <c r="C79" s="104" t="s">
        <v>200</v>
      </c>
      <c r="D79" s="104" t="s">
        <v>205</v>
      </c>
      <c r="E79" s="104"/>
      <c r="F79" s="104"/>
      <c r="G79" s="105">
        <f>SUM(G80+G90)</f>
        <v>1535.4999999999998</v>
      </c>
    </row>
    <row r="80" spans="1:7" s="119" customFormat="1" ht="19.5" customHeight="1">
      <c r="A80" s="120"/>
      <c r="B80" s="40" t="s">
        <v>259</v>
      </c>
      <c r="C80" s="109" t="s">
        <v>200</v>
      </c>
      <c r="D80" s="109" t="s">
        <v>205</v>
      </c>
      <c r="E80" s="109" t="s">
        <v>31</v>
      </c>
      <c r="F80" s="109"/>
      <c r="G80" s="110">
        <f>SUM(G81+G84+G87)</f>
        <v>1520.6999999999998</v>
      </c>
    </row>
    <row r="81" spans="1:7" ht="69.75" customHeight="1">
      <c r="A81" s="121"/>
      <c r="B81" s="116" t="s">
        <v>360</v>
      </c>
      <c r="C81" s="109" t="s">
        <v>200</v>
      </c>
      <c r="D81" s="109" t="s">
        <v>205</v>
      </c>
      <c r="E81" s="109" t="s">
        <v>32</v>
      </c>
      <c r="F81" s="109"/>
      <c r="G81" s="110">
        <f>SUM(G82)</f>
        <v>775.9</v>
      </c>
    </row>
    <row r="82" spans="1:7" ht="98.25" customHeight="1">
      <c r="A82" s="117"/>
      <c r="B82" s="108" t="s">
        <v>361</v>
      </c>
      <c r="C82" s="109" t="s">
        <v>200</v>
      </c>
      <c r="D82" s="109" t="s">
        <v>205</v>
      </c>
      <c r="E82" s="109" t="s">
        <v>33</v>
      </c>
      <c r="F82" s="109"/>
      <c r="G82" s="110">
        <f>SUM(G83)</f>
        <v>775.9</v>
      </c>
    </row>
    <row r="83" spans="1:7" ht="39" customHeight="1">
      <c r="A83" s="117"/>
      <c r="B83" s="7" t="s">
        <v>254</v>
      </c>
      <c r="C83" s="109" t="s">
        <v>200</v>
      </c>
      <c r="D83" s="109" t="s">
        <v>205</v>
      </c>
      <c r="E83" s="109" t="s">
        <v>33</v>
      </c>
      <c r="F83" s="109" t="s">
        <v>255</v>
      </c>
      <c r="G83" s="110">
        <v>775.9</v>
      </c>
    </row>
    <row r="84" spans="1:7" ht="64.5" customHeight="1">
      <c r="A84" s="117"/>
      <c r="B84" s="116" t="s">
        <v>362</v>
      </c>
      <c r="C84" s="109" t="s">
        <v>200</v>
      </c>
      <c r="D84" s="109" t="s">
        <v>205</v>
      </c>
      <c r="E84" s="109" t="s">
        <v>36</v>
      </c>
      <c r="F84" s="109"/>
      <c r="G84" s="110">
        <f>SUM(G85)</f>
        <v>744.8</v>
      </c>
    </row>
    <row r="85" spans="1:7" ht="83.25" customHeight="1">
      <c r="A85" s="117"/>
      <c r="B85" s="108" t="s">
        <v>364</v>
      </c>
      <c r="C85" s="109" t="s">
        <v>200</v>
      </c>
      <c r="D85" s="109" t="s">
        <v>205</v>
      </c>
      <c r="E85" s="109" t="s">
        <v>37</v>
      </c>
      <c r="F85" s="109"/>
      <c r="G85" s="110">
        <f>SUM(G86)</f>
        <v>744.8</v>
      </c>
    </row>
    <row r="86" spans="1:7" ht="34.5" customHeight="1">
      <c r="A86" s="117"/>
      <c r="B86" s="7" t="s">
        <v>254</v>
      </c>
      <c r="C86" s="109" t="s">
        <v>200</v>
      </c>
      <c r="D86" s="109" t="s">
        <v>205</v>
      </c>
      <c r="E86" s="109" t="s">
        <v>37</v>
      </c>
      <c r="F86" s="109" t="s">
        <v>255</v>
      </c>
      <c r="G86" s="110">
        <v>744.8</v>
      </c>
    </row>
    <row r="87" spans="1:7" ht="85.5" customHeight="1" hidden="1">
      <c r="A87" s="117"/>
      <c r="B87" s="1" t="s">
        <v>291</v>
      </c>
      <c r="C87" s="109" t="s">
        <v>200</v>
      </c>
      <c r="D87" s="109" t="s">
        <v>205</v>
      </c>
      <c r="E87" s="109" t="s">
        <v>38</v>
      </c>
      <c r="F87" s="109"/>
      <c r="G87" s="110">
        <f>SUM(G88)</f>
        <v>0</v>
      </c>
    </row>
    <row r="88" spans="1:7" ht="111" customHeight="1" hidden="1">
      <c r="A88" s="117"/>
      <c r="B88" s="7" t="s">
        <v>292</v>
      </c>
      <c r="C88" s="109" t="s">
        <v>200</v>
      </c>
      <c r="D88" s="109" t="s">
        <v>205</v>
      </c>
      <c r="E88" s="109" t="s">
        <v>39</v>
      </c>
      <c r="F88" s="109"/>
      <c r="G88" s="110">
        <f>SUM(G89)</f>
        <v>0</v>
      </c>
    </row>
    <row r="89" spans="1:7" ht="34.5" customHeight="1" hidden="1">
      <c r="A89" s="117"/>
      <c r="B89" s="7" t="s">
        <v>254</v>
      </c>
      <c r="C89" s="109" t="s">
        <v>200</v>
      </c>
      <c r="D89" s="109" t="s">
        <v>205</v>
      </c>
      <c r="E89" s="109" t="s">
        <v>39</v>
      </c>
      <c r="F89" s="109" t="s">
        <v>255</v>
      </c>
      <c r="G89" s="110">
        <v>0</v>
      </c>
    </row>
    <row r="90" spans="1:7" ht="63.75" customHeight="1">
      <c r="A90" s="117"/>
      <c r="B90" s="1" t="s">
        <v>363</v>
      </c>
      <c r="C90" s="109" t="s">
        <v>200</v>
      </c>
      <c r="D90" s="109" t="s">
        <v>205</v>
      </c>
      <c r="E90" s="109" t="s">
        <v>40</v>
      </c>
      <c r="F90" s="109"/>
      <c r="G90" s="110">
        <f>SUM(G91)</f>
        <v>14.8</v>
      </c>
    </row>
    <row r="91" spans="1:7" ht="33" customHeight="1">
      <c r="A91" s="117"/>
      <c r="B91" s="7" t="s">
        <v>339</v>
      </c>
      <c r="C91" s="109" t="s">
        <v>200</v>
      </c>
      <c r="D91" s="109" t="s">
        <v>205</v>
      </c>
      <c r="E91" s="109" t="s">
        <v>340</v>
      </c>
      <c r="F91" s="109"/>
      <c r="G91" s="110">
        <f>SUM(G92+G94)</f>
        <v>14.8</v>
      </c>
    </row>
    <row r="92" spans="1:7" ht="151.5" customHeight="1" hidden="1">
      <c r="A92" s="117"/>
      <c r="B92" s="34" t="s">
        <v>378</v>
      </c>
      <c r="C92" s="109" t="s">
        <v>200</v>
      </c>
      <c r="D92" s="109" t="s">
        <v>205</v>
      </c>
      <c r="E92" s="109" t="s">
        <v>341</v>
      </c>
      <c r="F92" s="109"/>
      <c r="G92" s="110">
        <f>SUM(G93)</f>
        <v>0</v>
      </c>
    </row>
    <row r="93" spans="1:7" ht="36" customHeight="1" hidden="1">
      <c r="A93" s="117"/>
      <c r="B93" s="7" t="s">
        <v>254</v>
      </c>
      <c r="C93" s="109" t="s">
        <v>200</v>
      </c>
      <c r="D93" s="109" t="s">
        <v>205</v>
      </c>
      <c r="E93" s="109" t="s">
        <v>341</v>
      </c>
      <c r="F93" s="109" t="s">
        <v>255</v>
      </c>
      <c r="G93" s="110"/>
    </row>
    <row r="94" spans="1:7" ht="52.5" customHeight="1">
      <c r="A94" s="117"/>
      <c r="B94" s="7" t="s">
        <v>114</v>
      </c>
      <c r="C94" s="109" t="s">
        <v>200</v>
      </c>
      <c r="D94" s="109" t="s">
        <v>205</v>
      </c>
      <c r="E94" s="109" t="s">
        <v>342</v>
      </c>
      <c r="F94" s="109"/>
      <c r="G94" s="110">
        <f>SUM(G95)</f>
        <v>14.8</v>
      </c>
    </row>
    <row r="95" spans="1:7" ht="120" customHeight="1">
      <c r="A95" s="117"/>
      <c r="B95" s="122" t="s">
        <v>343</v>
      </c>
      <c r="C95" s="109" t="s">
        <v>200</v>
      </c>
      <c r="D95" s="109" t="s">
        <v>205</v>
      </c>
      <c r="E95" s="109" t="s">
        <v>344</v>
      </c>
      <c r="F95" s="109"/>
      <c r="G95" s="110">
        <f>SUM(G96)</f>
        <v>14.8</v>
      </c>
    </row>
    <row r="96" spans="1:7" ht="37.5" customHeight="1">
      <c r="A96" s="117"/>
      <c r="B96" s="7" t="s">
        <v>254</v>
      </c>
      <c r="C96" s="109" t="s">
        <v>200</v>
      </c>
      <c r="D96" s="109" t="s">
        <v>205</v>
      </c>
      <c r="E96" s="109" t="s">
        <v>344</v>
      </c>
      <c r="F96" s="109" t="s">
        <v>255</v>
      </c>
      <c r="G96" s="110">
        <v>14.8</v>
      </c>
    </row>
    <row r="97" spans="1:7" s="106" customFormat="1" ht="34.5" customHeight="1">
      <c r="A97" s="115"/>
      <c r="B97" s="38" t="s">
        <v>185</v>
      </c>
      <c r="C97" s="104" t="s">
        <v>200</v>
      </c>
      <c r="D97" s="104" t="s">
        <v>207</v>
      </c>
      <c r="E97" s="104"/>
      <c r="F97" s="123"/>
      <c r="G97" s="105">
        <f>SUM(G98)</f>
        <v>136.4</v>
      </c>
    </row>
    <row r="98" spans="1:7" s="106" customFormat="1" ht="34.5" customHeight="1">
      <c r="A98" s="115"/>
      <c r="B98" s="7" t="s">
        <v>250</v>
      </c>
      <c r="C98" s="109" t="s">
        <v>200</v>
      </c>
      <c r="D98" s="109" t="s">
        <v>207</v>
      </c>
      <c r="E98" s="109" t="s">
        <v>89</v>
      </c>
      <c r="F98" s="123"/>
      <c r="G98" s="110">
        <f>SUM(G99)</f>
        <v>136.4</v>
      </c>
    </row>
    <row r="99" spans="1:7" ht="43.5" customHeight="1">
      <c r="A99" s="121"/>
      <c r="B99" s="7" t="s">
        <v>262</v>
      </c>
      <c r="C99" s="109" t="s">
        <v>200</v>
      </c>
      <c r="D99" s="109" t="s">
        <v>207</v>
      </c>
      <c r="E99" s="109" t="s">
        <v>90</v>
      </c>
      <c r="F99" s="109"/>
      <c r="G99" s="110">
        <f>SUM(G100)</f>
        <v>136.4</v>
      </c>
    </row>
    <row r="100" spans="1:7" ht="33.75" customHeight="1">
      <c r="A100" s="121"/>
      <c r="B100" s="1" t="s">
        <v>258</v>
      </c>
      <c r="C100" s="109" t="s">
        <v>200</v>
      </c>
      <c r="D100" s="109" t="s">
        <v>207</v>
      </c>
      <c r="E100" s="109" t="s">
        <v>95</v>
      </c>
      <c r="F100" s="109"/>
      <c r="G100" s="110">
        <f>SUM(G101)</f>
        <v>136.4</v>
      </c>
    </row>
    <row r="101" spans="1:7" ht="35.25" customHeight="1">
      <c r="A101" s="121"/>
      <c r="B101" s="7" t="s">
        <v>254</v>
      </c>
      <c r="C101" s="109" t="s">
        <v>200</v>
      </c>
      <c r="D101" s="109" t="s">
        <v>207</v>
      </c>
      <c r="E101" s="109" t="s">
        <v>95</v>
      </c>
      <c r="F101" s="109" t="s">
        <v>255</v>
      </c>
      <c r="G101" s="110">
        <v>136.4</v>
      </c>
    </row>
    <row r="102" spans="1:7" s="118" customFormat="1" ht="19.5" customHeight="1">
      <c r="A102" s="115"/>
      <c r="B102" s="38" t="s">
        <v>172</v>
      </c>
      <c r="C102" s="104" t="s">
        <v>201</v>
      </c>
      <c r="D102" s="104" t="s">
        <v>199</v>
      </c>
      <c r="E102" s="104"/>
      <c r="F102" s="104"/>
      <c r="G102" s="105">
        <f>SUM(G103+G107+G141)</f>
        <v>42085.4</v>
      </c>
    </row>
    <row r="103" spans="1:7" s="118" customFormat="1" ht="19.5" customHeight="1">
      <c r="A103" s="115"/>
      <c r="B103" s="38" t="s">
        <v>313</v>
      </c>
      <c r="C103" s="104" t="s">
        <v>201</v>
      </c>
      <c r="D103" s="104" t="s">
        <v>203</v>
      </c>
      <c r="E103" s="104"/>
      <c r="F103" s="104"/>
      <c r="G103" s="105">
        <f>SUM(G104)</f>
        <v>50</v>
      </c>
    </row>
    <row r="104" spans="1:7" s="118" customFormat="1" ht="24" customHeight="1">
      <c r="A104" s="115"/>
      <c r="B104" s="1" t="s">
        <v>274</v>
      </c>
      <c r="C104" s="109" t="s">
        <v>201</v>
      </c>
      <c r="D104" s="109" t="s">
        <v>203</v>
      </c>
      <c r="E104" s="109" t="s">
        <v>7</v>
      </c>
      <c r="F104" s="109"/>
      <c r="G104" s="110">
        <f>SUM(G105)</f>
        <v>50</v>
      </c>
    </row>
    <row r="105" spans="1:7" s="118" customFormat="1" ht="64.5" customHeight="1">
      <c r="A105" s="115"/>
      <c r="B105" s="1" t="s">
        <v>288</v>
      </c>
      <c r="C105" s="109" t="s">
        <v>201</v>
      </c>
      <c r="D105" s="109" t="s">
        <v>203</v>
      </c>
      <c r="E105" s="109" t="s">
        <v>102</v>
      </c>
      <c r="F105" s="109"/>
      <c r="G105" s="110">
        <f>SUM(G106)</f>
        <v>50</v>
      </c>
    </row>
    <row r="106" spans="1:7" s="118" customFormat="1" ht="51" customHeight="1">
      <c r="A106" s="115"/>
      <c r="B106" s="7" t="s">
        <v>243</v>
      </c>
      <c r="C106" s="109" t="s">
        <v>201</v>
      </c>
      <c r="D106" s="109" t="s">
        <v>203</v>
      </c>
      <c r="E106" s="109" t="s">
        <v>102</v>
      </c>
      <c r="F106" s="109" t="s">
        <v>223</v>
      </c>
      <c r="G106" s="110">
        <v>50</v>
      </c>
    </row>
    <row r="107" spans="1:7" s="124" customFormat="1" ht="19.5" customHeight="1">
      <c r="A107" s="113"/>
      <c r="B107" s="38" t="s">
        <v>234</v>
      </c>
      <c r="C107" s="104" t="s">
        <v>201</v>
      </c>
      <c r="D107" s="104" t="s">
        <v>205</v>
      </c>
      <c r="E107" s="104"/>
      <c r="F107" s="104"/>
      <c r="G107" s="105">
        <f>SUM(G108+G112+G119)</f>
        <v>40940.4</v>
      </c>
    </row>
    <row r="108" spans="1:7" s="119" customFormat="1" ht="19.5" customHeight="1">
      <c r="A108" s="120"/>
      <c r="B108" s="40" t="s">
        <v>259</v>
      </c>
      <c r="C108" s="109" t="s">
        <v>201</v>
      </c>
      <c r="D108" s="109" t="s">
        <v>205</v>
      </c>
      <c r="E108" s="109" t="s">
        <v>31</v>
      </c>
      <c r="F108" s="109"/>
      <c r="G108" s="110">
        <f>SUM(G109)</f>
        <v>1084.8</v>
      </c>
    </row>
    <row r="109" spans="1:7" ht="80.25" customHeight="1">
      <c r="A109" s="117"/>
      <c r="B109" s="116" t="s">
        <v>365</v>
      </c>
      <c r="C109" s="109" t="s">
        <v>201</v>
      </c>
      <c r="D109" s="109" t="s">
        <v>205</v>
      </c>
      <c r="E109" s="109" t="s">
        <v>34</v>
      </c>
      <c r="F109" s="109"/>
      <c r="G109" s="110">
        <f>SUM(G110)</f>
        <v>1084.8</v>
      </c>
    </row>
    <row r="110" spans="1:7" ht="109.5" customHeight="1">
      <c r="A110" s="117"/>
      <c r="B110" s="108" t="s">
        <v>366</v>
      </c>
      <c r="C110" s="109" t="s">
        <v>201</v>
      </c>
      <c r="D110" s="109" t="s">
        <v>205</v>
      </c>
      <c r="E110" s="109" t="s">
        <v>35</v>
      </c>
      <c r="F110" s="109"/>
      <c r="G110" s="110">
        <f>SUM(G111)</f>
        <v>1084.8</v>
      </c>
    </row>
    <row r="111" spans="1:7" ht="35.25" customHeight="1">
      <c r="A111" s="117"/>
      <c r="B111" s="7" t="s">
        <v>254</v>
      </c>
      <c r="C111" s="109" t="s">
        <v>201</v>
      </c>
      <c r="D111" s="109" t="s">
        <v>205</v>
      </c>
      <c r="E111" s="109" t="s">
        <v>35</v>
      </c>
      <c r="F111" s="109" t="s">
        <v>255</v>
      </c>
      <c r="G111" s="110">
        <v>1084.8</v>
      </c>
    </row>
    <row r="112" spans="1:7" s="118" customFormat="1" ht="72" customHeight="1">
      <c r="A112" s="115"/>
      <c r="B112" s="116" t="s">
        <v>363</v>
      </c>
      <c r="C112" s="109" t="s">
        <v>201</v>
      </c>
      <c r="D112" s="109" t="s">
        <v>205</v>
      </c>
      <c r="E112" s="109" t="s">
        <v>40</v>
      </c>
      <c r="F112" s="109"/>
      <c r="G112" s="110">
        <f>SUM(G113)</f>
        <v>84.2</v>
      </c>
    </row>
    <row r="113" spans="1:7" s="118" customFormat="1" ht="47.25" customHeight="1">
      <c r="A113" s="115"/>
      <c r="B113" s="108" t="s">
        <v>235</v>
      </c>
      <c r="C113" s="109" t="s">
        <v>201</v>
      </c>
      <c r="D113" s="109" t="s">
        <v>205</v>
      </c>
      <c r="E113" s="109" t="s">
        <v>41</v>
      </c>
      <c r="F113" s="109"/>
      <c r="G113" s="110">
        <f>SUM(G114+G116)</f>
        <v>84.2</v>
      </c>
    </row>
    <row r="114" spans="1:7" s="118" customFormat="1" ht="144" customHeight="1" hidden="1">
      <c r="A114" s="115"/>
      <c r="B114" s="122" t="s">
        <v>345</v>
      </c>
      <c r="C114" s="109" t="s">
        <v>201</v>
      </c>
      <c r="D114" s="109" t="s">
        <v>205</v>
      </c>
      <c r="E114" s="109" t="s">
        <v>42</v>
      </c>
      <c r="F114" s="109"/>
      <c r="G114" s="110">
        <f>SUM(G115)</f>
        <v>0</v>
      </c>
    </row>
    <row r="115" spans="1:7" s="118" customFormat="1" ht="36.75" customHeight="1" hidden="1">
      <c r="A115" s="115"/>
      <c r="B115" s="7" t="s">
        <v>254</v>
      </c>
      <c r="C115" s="109" t="s">
        <v>201</v>
      </c>
      <c r="D115" s="109" t="s">
        <v>205</v>
      </c>
      <c r="E115" s="109" t="s">
        <v>42</v>
      </c>
      <c r="F115" s="109" t="s">
        <v>255</v>
      </c>
      <c r="G115" s="110"/>
    </row>
    <row r="116" spans="1:7" s="118" customFormat="1" ht="54" customHeight="1">
      <c r="A116" s="115"/>
      <c r="B116" s="108" t="s">
        <v>114</v>
      </c>
      <c r="C116" s="109" t="s">
        <v>201</v>
      </c>
      <c r="D116" s="109" t="s">
        <v>205</v>
      </c>
      <c r="E116" s="109" t="s">
        <v>145</v>
      </c>
      <c r="F116" s="125"/>
      <c r="G116" s="110">
        <f>SUM(G117)</f>
        <v>84.2</v>
      </c>
    </row>
    <row r="117" spans="1:7" s="118" customFormat="1" ht="138" customHeight="1">
      <c r="A117" s="115"/>
      <c r="B117" s="122" t="s">
        <v>367</v>
      </c>
      <c r="C117" s="109" t="s">
        <v>201</v>
      </c>
      <c r="D117" s="109" t="s">
        <v>205</v>
      </c>
      <c r="E117" s="109" t="s">
        <v>146</v>
      </c>
      <c r="F117" s="125"/>
      <c r="G117" s="110">
        <f>SUM(G118)</f>
        <v>84.2</v>
      </c>
    </row>
    <row r="118" spans="1:7" s="118" customFormat="1" ht="39.75" customHeight="1">
      <c r="A118" s="115"/>
      <c r="B118" s="7" t="s">
        <v>254</v>
      </c>
      <c r="C118" s="109" t="s">
        <v>201</v>
      </c>
      <c r="D118" s="109" t="s">
        <v>205</v>
      </c>
      <c r="E118" s="109" t="s">
        <v>146</v>
      </c>
      <c r="F118" s="125">
        <v>240</v>
      </c>
      <c r="G118" s="110">
        <v>84.2</v>
      </c>
    </row>
    <row r="119" spans="1:7" s="124" customFormat="1" ht="84.75" customHeight="1">
      <c r="A119" s="113"/>
      <c r="B119" s="1" t="s">
        <v>353</v>
      </c>
      <c r="C119" s="109" t="s">
        <v>201</v>
      </c>
      <c r="D119" s="109" t="s">
        <v>205</v>
      </c>
      <c r="E119" s="109" t="s">
        <v>55</v>
      </c>
      <c r="F119" s="109"/>
      <c r="G119" s="110">
        <f>SUM(G120+G136)</f>
        <v>39771.4</v>
      </c>
    </row>
    <row r="120" spans="1:7" s="118" customFormat="1" ht="180.75" customHeight="1">
      <c r="A120" s="115"/>
      <c r="B120" s="7" t="s">
        <v>350</v>
      </c>
      <c r="C120" s="109" t="s">
        <v>201</v>
      </c>
      <c r="D120" s="109" t="s">
        <v>205</v>
      </c>
      <c r="E120" s="109" t="s">
        <v>56</v>
      </c>
      <c r="F120" s="109"/>
      <c r="G120" s="110">
        <f>SUM(G121+G123+G125+G127+G130+G132+G134)</f>
        <v>20421.4</v>
      </c>
    </row>
    <row r="121" spans="1:7" s="118" customFormat="1" ht="139.5" customHeight="1">
      <c r="A121" s="115"/>
      <c r="B121" s="1" t="s">
        <v>351</v>
      </c>
      <c r="C121" s="109" t="s">
        <v>201</v>
      </c>
      <c r="D121" s="109" t="s">
        <v>205</v>
      </c>
      <c r="E121" s="109" t="s">
        <v>57</v>
      </c>
      <c r="F121" s="109"/>
      <c r="G121" s="110">
        <f>SUM(G122)</f>
        <v>20221.4</v>
      </c>
    </row>
    <row r="122" spans="1:7" s="118" customFormat="1" ht="38.25" customHeight="1">
      <c r="A122" s="115"/>
      <c r="B122" s="7" t="s">
        <v>254</v>
      </c>
      <c r="C122" s="109" t="s">
        <v>201</v>
      </c>
      <c r="D122" s="109" t="s">
        <v>205</v>
      </c>
      <c r="E122" s="109" t="s">
        <v>57</v>
      </c>
      <c r="F122" s="109" t="s">
        <v>255</v>
      </c>
      <c r="G122" s="110">
        <v>20221.4</v>
      </c>
    </row>
    <row r="123" spans="1:7" s="118" customFormat="1" ht="22.5" customHeight="1" hidden="1">
      <c r="A123" s="115"/>
      <c r="B123" s="108" t="s">
        <v>368</v>
      </c>
      <c r="C123" s="109" t="s">
        <v>201</v>
      </c>
      <c r="D123" s="109" t="s">
        <v>205</v>
      </c>
      <c r="E123" s="109" t="s">
        <v>110</v>
      </c>
      <c r="F123" s="109"/>
      <c r="G123" s="110">
        <f>SUM(G124)</f>
        <v>0</v>
      </c>
    </row>
    <row r="124" spans="1:7" s="118" customFormat="1" ht="38.25" customHeight="1" hidden="1">
      <c r="A124" s="115"/>
      <c r="B124" s="7" t="s">
        <v>254</v>
      </c>
      <c r="C124" s="109" t="s">
        <v>201</v>
      </c>
      <c r="D124" s="109" t="s">
        <v>205</v>
      </c>
      <c r="E124" s="109" t="s">
        <v>110</v>
      </c>
      <c r="F124" s="109" t="s">
        <v>255</v>
      </c>
      <c r="G124" s="110"/>
    </row>
    <row r="125" spans="1:7" s="118" customFormat="1" ht="143.25" customHeight="1" hidden="1">
      <c r="A125" s="115"/>
      <c r="B125" s="34" t="s">
        <v>248</v>
      </c>
      <c r="C125" s="109" t="s">
        <v>201</v>
      </c>
      <c r="D125" s="109" t="s">
        <v>205</v>
      </c>
      <c r="E125" s="109" t="s">
        <v>58</v>
      </c>
      <c r="F125" s="109"/>
      <c r="G125" s="110">
        <f>G126</f>
        <v>0</v>
      </c>
    </row>
    <row r="126" spans="1:7" s="118" customFormat="1" ht="39" customHeight="1" hidden="1">
      <c r="A126" s="115"/>
      <c r="B126" s="7" t="s">
        <v>254</v>
      </c>
      <c r="C126" s="109" t="s">
        <v>201</v>
      </c>
      <c r="D126" s="109" t="s">
        <v>205</v>
      </c>
      <c r="E126" s="109" t="s">
        <v>58</v>
      </c>
      <c r="F126" s="109" t="s">
        <v>255</v>
      </c>
      <c r="G126" s="110"/>
    </row>
    <row r="127" spans="1:7" s="118" customFormat="1" ht="118.5" customHeight="1" hidden="1">
      <c r="A127" s="115"/>
      <c r="B127" s="1" t="s">
        <v>122</v>
      </c>
      <c r="C127" s="109" t="s">
        <v>201</v>
      </c>
      <c r="D127" s="109" t="s">
        <v>205</v>
      </c>
      <c r="E127" s="109" t="s">
        <v>59</v>
      </c>
      <c r="F127" s="109"/>
      <c r="G127" s="110">
        <f>G128</f>
        <v>0</v>
      </c>
    </row>
    <row r="128" spans="1:7" s="118" customFormat="1" ht="38.25" customHeight="1" hidden="1">
      <c r="A128" s="115"/>
      <c r="B128" s="7" t="s">
        <v>254</v>
      </c>
      <c r="C128" s="109" t="s">
        <v>201</v>
      </c>
      <c r="D128" s="109" t="s">
        <v>205</v>
      </c>
      <c r="E128" s="109" t="s">
        <v>59</v>
      </c>
      <c r="F128" s="109" t="s">
        <v>255</v>
      </c>
      <c r="G128" s="110"/>
    </row>
    <row r="129" spans="1:7" s="118" customFormat="1" ht="50.25" customHeight="1">
      <c r="A129" s="115"/>
      <c r="B129" s="7" t="s">
        <v>114</v>
      </c>
      <c r="C129" s="109" t="s">
        <v>201</v>
      </c>
      <c r="D129" s="109" t="s">
        <v>205</v>
      </c>
      <c r="E129" s="109" t="s">
        <v>151</v>
      </c>
      <c r="F129" s="109"/>
      <c r="G129" s="110">
        <f>G130+G132</f>
        <v>200</v>
      </c>
    </row>
    <row r="130" spans="1:7" s="118" customFormat="1" ht="149.25" customHeight="1" hidden="1">
      <c r="A130" s="115"/>
      <c r="B130" s="41" t="s">
        <v>1</v>
      </c>
      <c r="C130" s="109" t="s">
        <v>201</v>
      </c>
      <c r="D130" s="109" t="s">
        <v>205</v>
      </c>
      <c r="E130" s="109" t="s">
        <v>153</v>
      </c>
      <c r="F130" s="109"/>
      <c r="G130" s="110">
        <f>G131</f>
        <v>0</v>
      </c>
    </row>
    <row r="131" spans="1:7" s="118" customFormat="1" ht="35.25" customHeight="1" hidden="1">
      <c r="A131" s="115"/>
      <c r="B131" s="7" t="s">
        <v>254</v>
      </c>
      <c r="C131" s="109" t="s">
        <v>201</v>
      </c>
      <c r="D131" s="109" t="s">
        <v>205</v>
      </c>
      <c r="E131" s="109" t="s">
        <v>153</v>
      </c>
      <c r="F131" s="109" t="s">
        <v>255</v>
      </c>
      <c r="G131" s="110"/>
    </row>
    <row r="132" spans="1:7" s="118" customFormat="1" ht="118.5" customHeight="1">
      <c r="A132" s="115"/>
      <c r="B132" s="116" t="s">
        <v>352</v>
      </c>
      <c r="C132" s="109" t="s">
        <v>201</v>
      </c>
      <c r="D132" s="109" t="s">
        <v>205</v>
      </c>
      <c r="E132" s="109" t="s">
        <v>152</v>
      </c>
      <c r="F132" s="109"/>
      <c r="G132" s="110">
        <f>SUM(G133)</f>
        <v>200</v>
      </c>
    </row>
    <row r="133" spans="1:7" s="118" customFormat="1" ht="32.25" customHeight="1">
      <c r="A133" s="115"/>
      <c r="B133" s="7" t="s">
        <v>254</v>
      </c>
      <c r="C133" s="109" t="s">
        <v>201</v>
      </c>
      <c r="D133" s="109" t="s">
        <v>205</v>
      </c>
      <c r="E133" s="109" t="s">
        <v>152</v>
      </c>
      <c r="F133" s="109" t="s">
        <v>255</v>
      </c>
      <c r="G133" s="110">
        <v>200</v>
      </c>
    </row>
    <row r="134" spans="1:7" s="118" customFormat="1" ht="131.25" customHeight="1" hidden="1">
      <c r="A134" s="115"/>
      <c r="B134" s="7" t="s">
        <v>311</v>
      </c>
      <c r="C134" s="109" t="s">
        <v>201</v>
      </c>
      <c r="D134" s="109" t="s">
        <v>205</v>
      </c>
      <c r="E134" s="109" t="s">
        <v>312</v>
      </c>
      <c r="F134" s="109"/>
      <c r="G134" s="110">
        <f>SUM(G135)</f>
        <v>0</v>
      </c>
    </row>
    <row r="135" spans="1:7" s="118" customFormat="1" ht="32.25" customHeight="1" hidden="1">
      <c r="A135" s="115"/>
      <c r="B135" s="7" t="s">
        <v>254</v>
      </c>
      <c r="C135" s="109" t="s">
        <v>201</v>
      </c>
      <c r="D135" s="109" t="s">
        <v>205</v>
      </c>
      <c r="E135" s="109" t="s">
        <v>312</v>
      </c>
      <c r="F135" s="109" t="s">
        <v>255</v>
      </c>
      <c r="G135" s="110"/>
    </row>
    <row r="136" spans="1:7" s="118" customFormat="1" ht="117" customHeight="1">
      <c r="A136" s="115"/>
      <c r="B136" s="108" t="s">
        <v>348</v>
      </c>
      <c r="C136" s="109" t="s">
        <v>201</v>
      </c>
      <c r="D136" s="109" t="s">
        <v>205</v>
      </c>
      <c r="E136" s="109" t="s">
        <v>60</v>
      </c>
      <c r="F136" s="109"/>
      <c r="G136" s="110">
        <f>SUM(G137+G139)</f>
        <v>19350</v>
      </c>
    </row>
    <row r="137" spans="1:7" s="118" customFormat="1" ht="132.75" customHeight="1">
      <c r="A137" s="115"/>
      <c r="B137" s="126" t="s">
        <v>303</v>
      </c>
      <c r="C137" s="109" t="s">
        <v>201</v>
      </c>
      <c r="D137" s="109" t="s">
        <v>205</v>
      </c>
      <c r="E137" s="109" t="s">
        <v>61</v>
      </c>
      <c r="F137" s="109"/>
      <c r="G137" s="110">
        <f>SUM(G138)</f>
        <v>19350</v>
      </c>
    </row>
    <row r="138" spans="1:7" s="118" customFormat="1" ht="24" customHeight="1">
      <c r="A138" s="115"/>
      <c r="B138" s="7" t="s">
        <v>183</v>
      </c>
      <c r="C138" s="109" t="s">
        <v>201</v>
      </c>
      <c r="D138" s="109" t="s">
        <v>205</v>
      </c>
      <c r="E138" s="109" t="s">
        <v>61</v>
      </c>
      <c r="F138" s="109" t="s">
        <v>263</v>
      </c>
      <c r="G138" s="110">
        <v>19350</v>
      </c>
    </row>
    <row r="139" spans="1:7" s="118" customFormat="1" ht="132.75" customHeight="1" hidden="1">
      <c r="A139" s="115"/>
      <c r="B139" s="39" t="s">
        <v>2</v>
      </c>
      <c r="C139" s="109" t="s">
        <v>201</v>
      </c>
      <c r="D139" s="109" t="s">
        <v>205</v>
      </c>
      <c r="E139" s="109" t="s">
        <v>62</v>
      </c>
      <c r="F139" s="109"/>
      <c r="G139" s="110">
        <f>SUM(G140)</f>
        <v>0</v>
      </c>
    </row>
    <row r="140" spans="1:7" s="118" customFormat="1" ht="24" customHeight="1" hidden="1">
      <c r="A140" s="115"/>
      <c r="B140" s="7" t="s">
        <v>183</v>
      </c>
      <c r="C140" s="109" t="s">
        <v>201</v>
      </c>
      <c r="D140" s="109" t="s">
        <v>205</v>
      </c>
      <c r="E140" s="109" t="s">
        <v>62</v>
      </c>
      <c r="F140" s="109" t="s">
        <v>263</v>
      </c>
      <c r="G140" s="110"/>
    </row>
    <row r="141" spans="1:7" s="118" customFormat="1" ht="36" customHeight="1">
      <c r="A141" s="115"/>
      <c r="B141" s="38" t="s">
        <v>224</v>
      </c>
      <c r="C141" s="104" t="s">
        <v>201</v>
      </c>
      <c r="D141" s="104" t="s">
        <v>208</v>
      </c>
      <c r="E141" s="104"/>
      <c r="F141" s="104"/>
      <c r="G141" s="105">
        <f>SUM(G142)</f>
        <v>1095</v>
      </c>
    </row>
    <row r="142" spans="1:7" s="118" customFormat="1" ht="37.5" customHeight="1">
      <c r="A142" s="115"/>
      <c r="B142" s="7" t="s">
        <v>250</v>
      </c>
      <c r="C142" s="109" t="s">
        <v>201</v>
      </c>
      <c r="D142" s="109" t="s">
        <v>208</v>
      </c>
      <c r="E142" s="109" t="s">
        <v>89</v>
      </c>
      <c r="F142" s="109"/>
      <c r="G142" s="110">
        <f>SUM(G143)</f>
        <v>1095</v>
      </c>
    </row>
    <row r="143" spans="1:7" s="118" customFormat="1" ht="51.75" customHeight="1">
      <c r="A143" s="115"/>
      <c r="B143" s="7" t="s">
        <v>262</v>
      </c>
      <c r="C143" s="109" t="s">
        <v>201</v>
      </c>
      <c r="D143" s="109" t="s">
        <v>208</v>
      </c>
      <c r="E143" s="109" t="s">
        <v>90</v>
      </c>
      <c r="F143" s="109"/>
      <c r="G143" s="110">
        <f>SUM(G144)</f>
        <v>1095</v>
      </c>
    </row>
    <row r="144" spans="1:7" s="118" customFormat="1" ht="36.75" customHeight="1">
      <c r="A144" s="115"/>
      <c r="B144" s="1" t="s">
        <v>258</v>
      </c>
      <c r="C144" s="109" t="s">
        <v>201</v>
      </c>
      <c r="D144" s="109" t="s">
        <v>208</v>
      </c>
      <c r="E144" s="109" t="s">
        <v>95</v>
      </c>
      <c r="F144" s="109"/>
      <c r="G144" s="110">
        <f>SUM(G145)</f>
        <v>1095</v>
      </c>
    </row>
    <row r="145" spans="1:7" s="118" customFormat="1" ht="39" customHeight="1">
      <c r="A145" s="115"/>
      <c r="B145" s="7" t="s">
        <v>254</v>
      </c>
      <c r="C145" s="109" t="s">
        <v>201</v>
      </c>
      <c r="D145" s="109" t="s">
        <v>208</v>
      </c>
      <c r="E145" s="109" t="s">
        <v>95</v>
      </c>
      <c r="F145" s="109" t="s">
        <v>255</v>
      </c>
      <c r="G145" s="110">
        <v>1095</v>
      </c>
    </row>
    <row r="146" spans="1:7" s="118" customFormat="1" ht="19.5" customHeight="1">
      <c r="A146" s="115"/>
      <c r="B146" s="4" t="s">
        <v>167</v>
      </c>
      <c r="C146" s="104" t="s">
        <v>209</v>
      </c>
      <c r="D146" s="104" t="s">
        <v>199</v>
      </c>
      <c r="E146" s="104"/>
      <c r="F146" s="104"/>
      <c r="G146" s="105">
        <f>SUM(G147+G180+G201)</f>
        <v>38202.5</v>
      </c>
    </row>
    <row r="147" spans="1:7" s="118" customFormat="1" ht="19.5" customHeight="1">
      <c r="A147" s="115"/>
      <c r="B147" s="4" t="s">
        <v>176</v>
      </c>
      <c r="C147" s="104" t="s">
        <v>209</v>
      </c>
      <c r="D147" s="104" t="s">
        <v>198</v>
      </c>
      <c r="E147" s="104"/>
      <c r="F147" s="104"/>
      <c r="G147" s="105">
        <f>SUM(G148+G167)</f>
        <v>5930</v>
      </c>
    </row>
    <row r="148" spans="1:8" s="118" customFormat="1" ht="85.5" customHeight="1" hidden="1">
      <c r="A148" s="115"/>
      <c r="B148" s="1" t="s">
        <v>118</v>
      </c>
      <c r="C148" s="109" t="s">
        <v>209</v>
      </c>
      <c r="D148" s="109" t="s">
        <v>198</v>
      </c>
      <c r="E148" s="109" t="s">
        <v>13</v>
      </c>
      <c r="F148" s="109"/>
      <c r="G148" s="110">
        <f>SUM(G149+G155)</f>
        <v>0</v>
      </c>
      <c r="H148" s="117"/>
    </row>
    <row r="149" spans="1:8" s="118" customFormat="1" ht="117" customHeight="1" hidden="1">
      <c r="A149" s="115"/>
      <c r="B149" s="81" t="s">
        <v>121</v>
      </c>
      <c r="C149" s="109" t="s">
        <v>209</v>
      </c>
      <c r="D149" s="109" t="s">
        <v>198</v>
      </c>
      <c r="E149" s="109" t="s">
        <v>25</v>
      </c>
      <c r="F149" s="109"/>
      <c r="G149" s="110">
        <f>SUM(G150+G152)</f>
        <v>0</v>
      </c>
      <c r="H149" s="117"/>
    </row>
    <row r="150" spans="1:7" s="117" customFormat="1" ht="134.25" customHeight="1" hidden="1">
      <c r="A150" s="121"/>
      <c r="B150" s="1" t="s">
        <v>158</v>
      </c>
      <c r="C150" s="109" t="s">
        <v>209</v>
      </c>
      <c r="D150" s="109" t="s">
        <v>198</v>
      </c>
      <c r="E150" s="109" t="s">
        <v>159</v>
      </c>
      <c r="F150" s="109"/>
      <c r="G150" s="110">
        <f>SUM(G151)</f>
        <v>0</v>
      </c>
    </row>
    <row r="151" spans="1:8" s="118" customFormat="1" ht="24.75" customHeight="1" hidden="1">
      <c r="A151" s="115"/>
      <c r="B151" s="7" t="s">
        <v>276</v>
      </c>
      <c r="C151" s="109" t="s">
        <v>209</v>
      </c>
      <c r="D151" s="109" t="s">
        <v>198</v>
      </c>
      <c r="E151" s="109" t="s">
        <v>159</v>
      </c>
      <c r="F151" s="109" t="s">
        <v>263</v>
      </c>
      <c r="G151" s="110"/>
      <c r="H151" s="117"/>
    </row>
    <row r="152" spans="1:8" s="118" customFormat="1" ht="50.25" customHeight="1" hidden="1">
      <c r="A152" s="115"/>
      <c r="B152" s="7" t="s">
        <v>114</v>
      </c>
      <c r="C152" s="109" t="s">
        <v>209</v>
      </c>
      <c r="D152" s="109" t="s">
        <v>198</v>
      </c>
      <c r="E152" s="109" t="s">
        <v>143</v>
      </c>
      <c r="F152" s="109"/>
      <c r="G152" s="110">
        <f>G153</f>
        <v>0</v>
      </c>
      <c r="H152" s="117"/>
    </row>
    <row r="153" spans="1:8" s="118" customFormat="1" ht="171" customHeight="1" hidden="1">
      <c r="A153" s="115"/>
      <c r="B153" s="108" t="s">
        <v>332</v>
      </c>
      <c r="C153" s="109" t="s">
        <v>209</v>
      </c>
      <c r="D153" s="109" t="s">
        <v>198</v>
      </c>
      <c r="E153" s="109" t="s">
        <v>144</v>
      </c>
      <c r="F153" s="109"/>
      <c r="G153" s="110">
        <f>G154</f>
        <v>0</v>
      </c>
      <c r="H153" s="117"/>
    </row>
    <row r="154" spans="1:8" s="118" customFormat="1" ht="24.75" customHeight="1" hidden="1">
      <c r="A154" s="115"/>
      <c r="B154" s="7" t="s">
        <v>276</v>
      </c>
      <c r="C154" s="109" t="s">
        <v>209</v>
      </c>
      <c r="D154" s="109" t="s">
        <v>198</v>
      </c>
      <c r="E154" s="109" t="s">
        <v>144</v>
      </c>
      <c r="F154" s="109" t="s">
        <v>263</v>
      </c>
      <c r="G154" s="110"/>
      <c r="H154" s="117"/>
    </row>
    <row r="155" spans="1:8" s="118" customFormat="1" ht="141.75" customHeight="1" hidden="1">
      <c r="A155" s="115"/>
      <c r="B155" s="1" t="s">
        <v>285</v>
      </c>
      <c r="C155" s="109" t="s">
        <v>209</v>
      </c>
      <c r="D155" s="109" t="s">
        <v>198</v>
      </c>
      <c r="E155" s="109" t="s">
        <v>16</v>
      </c>
      <c r="F155" s="109"/>
      <c r="G155" s="110">
        <f>SUM(G156+G158+G160+G162)</f>
        <v>0</v>
      </c>
      <c r="H155" s="117"/>
    </row>
    <row r="156" spans="1:8" s="118" customFormat="1" ht="115.5" customHeight="1" hidden="1">
      <c r="A156" s="115"/>
      <c r="B156" s="33" t="s">
        <v>307</v>
      </c>
      <c r="C156" s="109" t="s">
        <v>209</v>
      </c>
      <c r="D156" s="109" t="s">
        <v>198</v>
      </c>
      <c r="E156" s="109" t="s">
        <v>17</v>
      </c>
      <c r="F156" s="109"/>
      <c r="G156" s="110">
        <f>SUM(G157)</f>
        <v>0</v>
      </c>
      <c r="H156" s="117"/>
    </row>
    <row r="157" spans="1:8" s="118" customFormat="1" ht="27" customHeight="1" hidden="1">
      <c r="A157" s="115"/>
      <c r="B157" s="7" t="s">
        <v>276</v>
      </c>
      <c r="C157" s="109" t="s">
        <v>209</v>
      </c>
      <c r="D157" s="109" t="s">
        <v>198</v>
      </c>
      <c r="E157" s="109" t="s">
        <v>17</v>
      </c>
      <c r="F157" s="109" t="s">
        <v>263</v>
      </c>
      <c r="G157" s="110"/>
      <c r="H157" s="117"/>
    </row>
    <row r="158" spans="1:8" s="118" customFormat="1" ht="131.25" customHeight="1" hidden="1">
      <c r="A158" s="115"/>
      <c r="B158" s="46" t="s">
        <v>301</v>
      </c>
      <c r="C158" s="109" t="s">
        <v>209</v>
      </c>
      <c r="D158" s="109" t="s">
        <v>198</v>
      </c>
      <c r="E158" s="109" t="s">
        <v>18</v>
      </c>
      <c r="F158" s="109"/>
      <c r="G158" s="110">
        <f>PRODUCT(G159)</f>
        <v>0</v>
      </c>
      <c r="H158" s="117"/>
    </row>
    <row r="159" spans="1:8" s="118" customFormat="1" ht="23.25" customHeight="1" hidden="1">
      <c r="A159" s="115"/>
      <c r="B159" s="7" t="s">
        <v>276</v>
      </c>
      <c r="C159" s="109" t="s">
        <v>209</v>
      </c>
      <c r="D159" s="109" t="s">
        <v>198</v>
      </c>
      <c r="E159" s="109" t="s">
        <v>18</v>
      </c>
      <c r="F159" s="109" t="s">
        <v>263</v>
      </c>
      <c r="G159" s="110"/>
      <c r="H159" s="117"/>
    </row>
    <row r="160" spans="1:8" s="118" customFormat="1" ht="124.5" customHeight="1" hidden="1">
      <c r="A160" s="115"/>
      <c r="B160" s="46" t="s">
        <v>300</v>
      </c>
      <c r="C160" s="109" t="s">
        <v>209</v>
      </c>
      <c r="D160" s="109" t="s">
        <v>198</v>
      </c>
      <c r="E160" s="109" t="s">
        <v>19</v>
      </c>
      <c r="F160" s="109"/>
      <c r="G160" s="110">
        <f>PRODUCT(G161)</f>
        <v>0</v>
      </c>
      <c r="H160" s="117"/>
    </row>
    <row r="161" spans="1:8" s="118" customFormat="1" ht="19.5" customHeight="1" hidden="1">
      <c r="A161" s="115"/>
      <c r="B161" s="7" t="s">
        <v>276</v>
      </c>
      <c r="C161" s="109" t="s">
        <v>209</v>
      </c>
      <c r="D161" s="109" t="s">
        <v>198</v>
      </c>
      <c r="E161" s="109" t="s">
        <v>19</v>
      </c>
      <c r="F161" s="109" t="s">
        <v>263</v>
      </c>
      <c r="G161" s="110"/>
      <c r="H161" s="117"/>
    </row>
    <row r="162" spans="1:8" s="118" customFormat="1" ht="55.5" customHeight="1" hidden="1">
      <c r="A162" s="115"/>
      <c r="B162" s="7" t="s">
        <v>219</v>
      </c>
      <c r="C162" s="109" t="s">
        <v>209</v>
      </c>
      <c r="D162" s="109" t="s">
        <v>198</v>
      </c>
      <c r="E162" s="109" t="s">
        <v>27</v>
      </c>
      <c r="F162" s="109"/>
      <c r="G162" s="110">
        <f>SUM(G163+G165)</f>
        <v>0</v>
      </c>
      <c r="H162" s="117"/>
    </row>
    <row r="163" spans="1:8" s="118" customFormat="1" ht="122.25" customHeight="1" hidden="1">
      <c r="A163" s="115"/>
      <c r="B163" s="34" t="s">
        <v>302</v>
      </c>
      <c r="C163" s="109" t="s">
        <v>209</v>
      </c>
      <c r="D163" s="109" t="s">
        <v>198</v>
      </c>
      <c r="E163" s="109" t="s">
        <v>19</v>
      </c>
      <c r="F163" s="109"/>
      <c r="G163" s="110">
        <f>SUM(G164)</f>
        <v>0</v>
      </c>
      <c r="H163" s="117"/>
    </row>
    <row r="164" spans="1:8" s="118" customFormat="1" ht="19.5" customHeight="1" hidden="1">
      <c r="A164" s="115"/>
      <c r="B164" s="7" t="s">
        <v>276</v>
      </c>
      <c r="C164" s="109" t="s">
        <v>209</v>
      </c>
      <c r="D164" s="109" t="s">
        <v>198</v>
      </c>
      <c r="E164" s="109" t="s">
        <v>19</v>
      </c>
      <c r="F164" s="109" t="s">
        <v>263</v>
      </c>
      <c r="G164" s="110"/>
      <c r="H164" s="117"/>
    </row>
    <row r="165" spans="1:8" s="118" customFormat="1" ht="133.5" customHeight="1" hidden="1">
      <c r="A165" s="115"/>
      <c r="B165" s="34" t="s">
        <v>310</v>
      </c>
      <c r="C165" s="109" t="s">
        <v>209</v>
      </c>
      <c r="D165" s="109" t="s">
        <v>198</v>
      </c>
      <c r="E165" s="109" t="s">
        <v>20</v>
      </c>
      <c r="F165" s="109"/>
      <c r="G165" s="110">
        <f>SUM(G166)</f>
        <v>0</v>
      </c>
      <c r="H165" s="117"/>
    </row>
    <row r="166" spans="1:8" s="118" customFormat="1" ht="19.5" customHeight="1" hidden="1">
      <c r="A166" s="115"/>
      <c r="B166" s="7" t="s">
        <v>276</v>
      </c>
      <c r="C166" s="109" t="s">
        <v>209</v>
      </c>
      <c r="D166" s="109" t="s">
        <v>198</v>
      </c>
      <c r="E166" s="109" t="s">
        <v>20</v>
      </c>
      <c r="F166" s="109" t="s">
        <v>263</v>
      </c>
      <c r="G166" s="110"/>
      <c r="H166" s="117"/>
    </row>
    <row r="167" spans="1:8" s="118" customFormat="1" ht="68.25" customHeight="1">
      <c r="A167" s="115"/>
      <c r="B167" s="1" t="s">
        <v>277</v>
      </c>
      <c r="C167" s="109" t="s">
        <v>209</v>
      </c>
      <c r="D167" s="109" t="s">
        <v>198</v>
      </c>
      <c r="E167" s="109" t="s">
        <v>47</v>
      </c>
      <c r="F167" s="109"/>
      <c r="G167" s="110">
        <f>SUM(G168+G173)</f>
        <v>5930</v>
      </c>
      <c r="H167" s="117"/>
    </row>
    <row r="168" spans="1:8" s="118" customFormat="1" ht="107.25" customHeight="1">
      <c r="A168" s="115"/>
      <c r="B168" s="116" t="s">
        <v>354</v>
      </c>
      <c r="C168" s="109" t="s">
        <v>209</v>
      </c>
      <c r="D168" s="109" t="s">
        <v>198</v>
      </c>
      <c r="E168" s="109" t="s">
        <v>48</v>
      </c>
      <c r="F168" s="109"/>
      <c r="G168" s="110">
        <f>SUM(G169+G171)</f>
        <v>700</v>
      </c>
      <c r="H168" s="117"/>
    </row>
    <row r="169" spans="1:8" s="118" customFormat="1" ht="147.75" customHeight="1">
      <c r="A169" s="115"/>
      <c r="B169" s="108" t="s">
        <v>355</v>
      </c>
      <c r="C169" s="109" t="s">
        <v>209</v>
      </c>
      <c r="D169" s="109" t="s">
        <v>198</v>
      </c>
      <c r="E169" s="109" t="s">
        <v>49</v>
      </c>
      <c r="F169" s="109"/>
      <c r="G169" s="110">
        <f>SUM(G170)</f>
        <v>500</v>
      </c>
      <c r="H169" s="117"/>
    </row>
    <row r="170" spans="1:8" s="118" customFormat="1" ht="37.5" customHeight="1">
      <c r="A170" s="115"/>
      <c r="B170" s="7" t="s">
        <v>254</v>
      </c>
      <c r="C170" s="109" t="s">
        <v>209</v>
      </c>
      <c r="D170" s="109" t="s">
        <v>198</v>
      </c>
      <c r="E170" s="109" t="s">
        <v>49</v>
      </c>
      <c r="F170" s="109" t="s">
        <v>255</v>
      </c>
      <c r="G170" s="110">
        <v>500</v>
      </c>
      <c r="H170" s="117"/>
    </row>
    <row r="171" spans="1:8" s="118" customFormat="1" ht="139.5" customHeight="1">
      <c r="A171" s="115"/>
      <c r="B171" s="108" t="s">
        <v>356</v>
      </c>
      <c r="C171" s="109" t="s">
        <v>209</v>
      </c>
      <c r="D171" s="109" t="s">
        <v>198</v>
      </c>
      <c r="E171" s="109" t="s">
        <v>111</v>
      </c>
      <c r="F171" s="109"/>
      <c r="G171" s="110">
        <f>SUM(G172)</f>
        <v>200</v>
      </c>
      <c r="H171" s="117"/>
    </row>
    <row r="172" spans="1:8" s="118" customFormat="1" ht="37.5" customHeight="1">
      <c r="A172" s="115"/>
      <c r="B172" s="7" t="s">
        <v>254</v>
      </c>
      <c r="C172" s="109" t="s">
        <v>209</v>
      </c>
      <c r="D172" s="109" t="s">
        <v>198</v>
      </c>
      <c r="E172" s="109" t="s">
        <v>111</v>
      </c>
      <c r="F172" s="109" t="s">
        <v>255</v>
      </c>
      <c r="G172" s="110">
        <v>200</v>
      </c>
      <c r="H172" s="117"/>
    </row>
    <row r="173" spans="1:8" s="118" customFormat="1" ht="96.75" customHeight="1">
      <c r="A173" s="115"/>
      <c r="B173" s="1" t="s">
        <v>293</v>
      </c>
      <c r="C173" s="109" t="s">
        <v>209</v>
      </c>
      <c r="D173" s="109" t="s">
        <v>198</v>
      </c>
      <c r="E173" s="109" t="s">
        <v>51</v>
      </c>
      <c r="F173" s="109"/>
      <c r="G173" s="110">
        <f>SUM(G174+G176+G178)</f>
        <v>5230</v>
      </c>
      <c r="H173" s="117"/>
    </row>
    <row r="174" spans="1:8" s="118" customFormat="1" ht="152.25" customHeight="1">
      <c r="A174" s="115"/>
      <c r="B174" s="116" t="s">
        <v>327</v>
      </c>
      <c r="C174" s="109" t="s">
        <v>209</v>
      </c>
      <c r="D174" s="109" t="s">
        <v>198</v>
      </c>
      <c r="E174" s="109" t="s">
        <v>52</v>
      </c>
      <c r="F174" s="109"/>
      <c r="G174" s="110">
        <f>SUM(G175)</f>
        <v>530</v>
      </c>
      <c r="H174" s="117"/>
    </row>
    <row r="175" spans="1:8" s="118" customFormat="1" ht="34.5" customHeight="1">
      <c r="A175" s="115"/>
      <c r="B175" s="7" t="s">
        <v>254</v>
      </c>
      <c r="C175" s="109" t="s">
        <v>209</v>
      </c>
      <c r="D175" s="109" t="s">
        <v>198</v>
      </c>
      <c r="E175" s="109" t="s">
        <v>52</v>
      </c>
      <c r="F175" s="109" t="s">
        <v>255</v>
      </c>
      <c r="G175" s="110">
        <v>530</v>
      </c>
      <c r="H175" s="117"/>
    </row>
    <row r="176" spans="1:8" s="118" customFormat="1" ht="128.25" customHeight="1">
      <c r="A176" s="115"/>
      <c r="B176" s="108" t="s">
        <v>328</v>
      </c>
      <c r="C176" s="109" t="s">
        <v>209</v>
      </c>
      <c r="D176" s="109" t="s">
        <v>198</v>
      </c>
      <c r="E176" s="109" t="s">
        <v>53</v>
      </c>
      <c r="F176" s="109"/>
      <c r="G176" s="110">
        <f>SUM(G177)</f>
        <v>1100</v>
      </c>
      <c r="H176" s="117"/>
    </row>
    <row r="177" spans="1:8" s="118" customFormat="1" ht="38.25" customHeight="1">
      <c r="A177" s="115"/>
      <c r="B177" s="7" t="s">
        <v>254</v>
      </c>
      <c r="C177" s="109" t="s">
        <v>209</v>
      </c>
      <c r="D177" s="109" t="s">
        <v>198</v>
      </c>
      <c r="E177" s="109" t="s">
        <v>53</v>
      </c>
      <c r="F177" s="109" t="s">
        <v>255</v>
      </c>
      <c r="G177" s="110">
        <v>1100</v>
      </c>
      <c r="H177" s="117"/>
    </row>
    <row r="178" spans="1:8" s="118" customFormat="1" ht="132.75" customHeight="1">
      <c r="A178" s="115"/>
      <c r="B178" s="108" t="s">
        <v>329</v>
      </c>
      <c r="C178" s="109" t="s">
        <v>209</v>
      </c>
      <c r="D178" s="109" t="s">
        <v>198</v>
      </c>
      <c r="E178" s="109" t="s">
        <v>54</v>
      </c>
      <c r="F178" s="109"/>
      <c r="G178" s="110">
        <f>SUM(G179)</f>
        <v>3600</v>
      </c>
      <c r="H178" s="117"/>
    </row>
    <row r="179" spans="1:8" s="118" customFormat="1" ht="45" customHeight="1">
      <c r="A179" s="115"/>
      <c r="B179" s="7" t="s">
        <v>318</v>
      </c>
      <c r="C179" s="109" t="s">
        <v>209</v>
      </c>
      <c r="D179" s="109" t="s">
        <v>198</v>
      </c>
      <c r="E179" s="109" t="s">
        <v>54</v>
      </c>
      <c r="F179" s="109" t="s">
        <v>317</v>
      </c>
      <c r="G179" s="110">
        <v>3600</v>
      </c>
      <c r="H179" s="117"/>
    </row>
    <row r="180" spans="1:7" s="118" customFormat="1" ht="19.5" customHeight="1">
      <c r="A180" s="115"/>
      <c r="B180" s="38" t="s">
        <v>177</v>
      </c>
      <c r="C180" s="104" t="s">
        <v>209</v>
      </c>
      <c r="D180" s="104" t="s">
        <v>203</v>
      </c>
      <c r="E180" s="104"/>
      <c r="F180" s="104"/>
      <c r="G180" s="105">
        <f>SUM(G181+G187+G196)</f>
        <v>9120.6</v>
      </c>
    </row>
    <row r="181" spans="1:7" s="117" customFormat="1" ht="68.25" customHeight="1">
      <c r="A181" s="121"/>
      <c r="B181" s="1" t="s">
        <v>277</v>
      </c>
      <c r="C181" s="109" t="s">
        <v>209</v>
      </c>
      <c r="D181" s="109" t="s">
        <v>203</v>
      </c>
      <c r="E181" s="109" t="s">
        <v>47</v>
      </c>
      <c r="F181" s="109"/>
      <c r="G181" s="110">
        <f>SUM(G182)</f>
        <v>5277.6</v>
      </c>
    </row>
    <row r="182" spans="1:7" s="117" customFormat="1" ht="102.75" customHeight="1">
      <c r="A182" s="121"/>
      <c r="B182" s="1" t="s">
        <v>293</v>
      </c>
      <c r="C182" s="109" t="s">
        <v>209</v>
      </c>
      <c r="D182" s="109" t="s">
        <v>203</v>
      </c>
      <c r="E182" s="109" t="s">
        <v>51</v>
      </c>
      <c r="F182" s="109"/>
      <c r="G182" s="110">
        <f>SUM(G183+G185)</f>
        <v>5277.6</v>
      </c>
    </row>
    <row r="183" spans="1:7" s="117" customFormat="1" ht="143.25" customHeight="1">
      <c r="A183" s="121"/>
      <c r="B183" s="126" t="s">
        <v>326</v>
      </c>
      <c r="C183" s="109" t="s">
        <v>209</v>
      </c>
      <c r="D183" s="109" t="s">
        <v>203</v>
      </c>
      <c r="E183" s="109" t="s">
        <v>50</v>
      </c>
      <c r="F183" s="109"/>
      <c r="G183" s="110">
        <f>SUM(G184)</f>
        <v>2053</v>
      </c>
    </row>
    <row r="184" spans="1:7" s="117" customFormat="1" ht="19.5" customHeight="1">
      <c r="A184" s="121"/>
      <c r="B184" s="7" t="s">
        <v>183</v>
      </c>
      <c r="C184" s="109" t="s">
        <v>209</v>
      </c>
      <c r="D184" s="109" t="s">
        <v>203</v>
      </c>
      <c r="E184" s="109" t="s">
        <v>50</v>
      </c>
      <c r="F184" s="109" t="s">
        <v>263</v>
      </c>
      <c r="G184" s="110">
        <v>2053</v>
      </c>
    </row>
    <row r="185" spans="1:7" s="117" customFormat="1" ht="141.75" customHeight="1">
      <c r="A185" s="121"/>
      <c r="B185" s="116" t="s">
        <v>327</v>
      </c>
      <c r="C185" s="109" t="s">
        <v>209</v>
      </c>
      <c r="D185" s="109" t="s">
        <v>203</v>
      </c>
      <c r="E185" s="109" t="s">
        <v>52</v>
      </c>
      <c r="F185" s="109"/>
      <c r="G185" s="110">
        <f>SUM(G186)</f>
        <v>3224.6</v>
      </c>
    </row>
    <row r="186" spans="1:7" s="117" customFormat="1" ht="39" customHeight="1">
      <c r="A186" s="121"/>
      <c r="B186" s="7" t="s">
        <v>254</v>
      </c>
      <c r="C186" s="109" t="s">
        <v>209</v>
      </c>
      <c r="D186" s="109" t="s">
        <v>203</v>
      </c>
      <c r="E186" s="109" t="s">
        <v>52</v>
      </c>
      <c r="F186" s="109" t="s">
        <v>255</v>
      </c>
      <c r="G186" s="110">
        <v>3224.6</v>
      </c>
    </row>
    <row r="187" spans="1:7" s="118" customFormat="1" ht="71.25" customHeight="1">
      <c r="A187" s="115"/>
      <c r="B187" s="116" t="s">
        <v>369</v>
      </c>
      <c r="C187" s="109" t="s">
        <v>209</v>
      </c>
      <c r="D187" s="109" t="s">
        <v>203</v>
      </c>
      <c r="E187" s="109" t="s">
        <v>82</v>
      </c>
      <c r="F187" s="109"/>
      <c r="G187" s="110">
        <f>SUM(G188)</f>
        <v>3843</v>
      </c>
    </row>
    <row r="188" spans="1:7" s="118" customFormat="1" ht="79.5" customHeight="1">
      <c r="A188" s="115"/>
      <c r="B188" s="111" t="s">
        <v>370</v>
      </c>
      <c r="C188" s="109" t="s">
        <v>209</v>
      </c>
      <c r="D188" s="109" t="s">
        <v>203</v>
      </c>
      <c r="E188" s="109" t="s">
        <v>83</v>
      </c>
      <c r="F188" s="109"/>
      <c r="G188" s="110">
        <f>SUM(G189+G191+G193)</f>
        <v>3843</v>
      </c>
    </row>
    <row r="189" spans="1:7" s="118" customFormat="1" ht="108" customHeight="1">
      <c r="A189" s="115"/>
      <c r="B189" s="126" t="s">
        <v>371</v>
      </c>
      <c r="C189" s="109" t="s">
        <v>209</v>
      </c>
      <c r="D189" s="109" t="s">
        <v>203</v>
      </c>
      <c r="E189" s="109" t="s">
        <v>84</v>
      </c>
      <c r="F189" s="109"/>
      <c r="G189" s="110">
        <f>SUM(G190)</f>
        <v>3793</v>
      </c>
    </row>
    <row r="190" spans="1:7" s="118" customFormat="1" ht="21.75" customHeight="1">
      <c r="A190" s="115"/>
      <c r="B190" s="7" t="s">
        <v>183</v>
      </c>
      <c r="C190" s="109" t="s">
        <v>209</v>
      </c>
      <c r="D190" s="109" t="s">
        <v>203</v>
      </c>
      <c r="E190" s="109" t="s">
        <v>84</v>
      </c>
      <c r="F190" s="109" t="s">
        <v>263</v>
      </c>
      <c r="G190" s="110">
        <v>3793</v>
      </c>
    </row>
    <row r="191" spans="1:7" s="118" customFormat="1" ht="78.75" customHeight="1">
      <c r="A191" s="115"/>
      <c r="B191" s="116" t="s">
        <v>372</v>
      </c>
      <c r="C191" s="109" t="s">
        <v>209</v>
      </c>
      <c r="D191" s="109" t="s">
        <v>203</v>
      </c>
      <c r="E191" s="109" t="s">
        <v>85</v>
      </c>
      <c r="F191" s="109"/>
      <c r="G191" s="110">
        <f>SUM(G192)</f>
        <v>50</v>
      </c>
    </row>
    <row r="192" spans="1:7" s="118" customFormat="1" ht="40.5" customHeight="1">
      <c r="A192" s="115"/>
      <c r="B192" s="7" t="s">
        <v>254</v>
      </c>
      <c r="C192" s="109" t="s">
        <v>209</v>
      </c>
      <c r="D192" s="109" t="s">
        <v>203</v>
      </c>
      <c r="E192" s="109" t="s">
        <v>85</v>
      </c>
      <c r="F192" s="109" t="s">
        <v>255</v>
      </c>
      <c r="G192" s="110">
        <v>50</v>
      </c>
    </row>
    <row r="193" spans="1:7" s="118" customFormat="1" ht="37.5" customHeight="1" hidden="1">
      <c r="A193" s="115"/>
      <c r="B193" s="7" t="s">
        <v>221</v>
      </c>
      <c r="C193" s="109" t="s">
        <v>209</v>
      </c>
      <c r="D193" s="109" t="s">
        <v>203</v>
      </c>
      <c r="E193" s="109" t="s">
        <v>105</v>
      </c>
      <c r="F193" s="109"/>
      <c r="G193" s="110">
        <f>SUM(G194)</f>
        <v>0</v>
      </c>
    </row>
    <row r="194" spans="1:7" s="118" customFormat="1" ht="28.5" customHeight="1" hidden="1">
      <c r="A194" s="115"/>
      <c r="B194" s="7" t="s">
        <v>222</v>
      </c>
      <c r="C194" s="109" t="s">
        <v>209</v>
      </c>
      <c r="D194" s="109" t="s">
        <v>203</v>
      </c>
      <c r="E194" s="109"/>
      <c r="F194" s="109"/>
      <c r="G194" s="110">
        <f>SUM(G195)</f>
        <v>0</v>
      </c>
    </row>
    <row r="195" spans="1:7" s="118" customFormat="1" ht="37.5" customHeight="1" hidden="1">
      <c r="A195" s="115"/>
      <c r="B195" s="7" t="s">
        <v>254</v>
      </c>
      <c r="C195" s="109" t="s">
        <v>209</v>
      </c>
      <c r="D195" s="109" t="s">
        <v>203</v>
      </c>
      <c r="E195" s="109"/>
      <c r="F195" s="109" t="s">
        <v>255</v>
      </c>
      <c r="G195" s="110"/>
    </row>
    <row r="196" spans="1:7" s="118" customFormat="1" ht="41.25" customHeight="1" hidden="1">
      <c r="A196" s="115"/>
      <c r="B196" s="7" t="s">
        <v>250</v>
      </c>
      <c r="C196" s="109" t="s">
        <v>209</v>
      </c>
      <c r="D196" s="109" t="s">
        <v>203</v>
      </c>
      <c r="E196" s="109" t="s">
        <v>89</v>
      </c>
      <c r="F196" s="123"/>
      <c r="G196" s="110">
        <f>SUM(G197)</f>
        <v>0</v>
      </c>
    </row>
    <row r="197" spans="1:7" s="118" customFormat="1" ht="45.75" customHeight="1" hidden="1">
      <c r="A197" s="115"/>
      <c r="B197" s="7" t="s">
        <v>262</v>
      </c>
      <c r="C197" s="109" t="s">
        <v>209</v>
      </c>
      <c r="D197" s="109" t="s">
        <v>203</v>
      </c>
      <c r="E197" s="109" t="s">
        <v>90</v>
      </c>
      <c r="F197" s="109"/>
      <c r="G197" s="110">
        <f>SUM(G198)</f>
        <v>0</v>
      </c>
    </row>
    <row r="198" spans="1:7" s="118" customFormat="1" ht="30" customHeight="1" hidden="1">
      <c r="A198" s="115"/>
      <c r="B198" s="1" t="s">
        <v>258</v>
      </c>
      <c r="C198" s="109" t="s">
        <v>209</v>
      </c>
      <c r="D198" s="109" t="s">
        <v>203</v>
      </c>
      <c r="E198" s="109" t="s">
        <v>95</v>
      </c>
      <c r="F198" s="109"/>
      <c r="G198" s="110">
        <f>SUM(G199+G200)</f>
        <v>0</v>
      </c>
    </row>
    <row r="199" spans="1:7" s="118" customFormat="1" ht="30" customHeight="1" hidden="1">
      <c r="A199" s="115"/>
      <c r="B199" s="7" t="s">
        <v>254</v>
      </c>
      <c r="C199" s="109" t="s">
        <v>209</v>
      </c>
      <c r="D199" s="109" t="s">
        <v>203</v>
      </c>
      <c r="E199" s="109" t="s">
        <v>95</v>
      </c>
      <c r="F199" s="109" t="s">
        <v>255</v>
      </c>
      <c r="G199" s="110"/>
    </row>
    <row r="200" spans="1:7" s="118" customFormat="1" ht="48.75" customHeight="1" hidden="1">
      <c r="A200" s="115"/>
      <c r="B200" s="7" t="s">
        <v>243</v>
      </c>
      <c r="C200" s="109" t="s">
        <v>209</v>
      </c>
      <c r="D200" s="109" t="s">
        <v>203</v>
      </c>
      <c r="E200" s="109" t="s">
        <v>95</v>
      </c>
      <c r="F200" s="109" t="s">
        <v>223</v>
      </c>
      <c r="G200" s="110">
        <v>0</v>
      </c>
    </row>
    <row r="201" spans="1:7" s="118" customFormat="1" ht="19.5" customHeight="1">
      <c r="A201" s="115"/>
      <c r="B201" s="38" t="s">
        <v>236</v>
      </c>
      <c r="C201" s="104" t="s">
        <v>209</v>
      </c>
      <c r="D201" s="104" t="s">
        <v>200</v>
      </c>
      <c r="E201" s="109"/>
      <c r="F201" s="109"/>
      <c r="G201" s="105">
        <f>SUM(G202+G221+G253)</f>
        <v>23151.899999999998</v>
      </c>
    </row>
    <row r="202" spans="1:7" ht="63.75" customHeight="1">
      <c r="A202" s="117"/>
      <c r="B202" s="1" t="s">
        <v>363</v>
      </c>
      <c r="C202" s="109" t="s">
        <v>209</v>
      </c>
      <c r="D202" s="109" t="s">
        <v>200</v>
      </c>
      <c r="E202" s="109" t="s">
        <v>40</v>
      </c>
      <c r="F202" s="109"/>
      <c r="G202" s="110">
        <f>SUM(G203+G209+G215)</f>
        <v>23.6</v>
      </c>
    </row>
    <row r="203" spans="1:7" ht="36" customHeight="1">
      <c r="A203" s="117"/>
      <c r="B203" s="7" t="s">
        <v>308</v>
      </c>
      <c r="C203" s="109" t="s">
        <v>209</v>
      </c>
      <c r="D203" s="109" t="s">
        <v>200</v>
      </c>
      <c r="E203" s="109" t="s">
        <v>43</v>
      </c>
      <c r="F203" s="109"/>
      <c r="G203" s="110">
        <f>SUM(G204+G206)</f>
        <v>18</v>
      </c>
    </row>
    <row r="204" spans="1:7" ht="150" customHeight="1" hidden="1">
      <c r="A204" s="117"/>
      <c r="B204" s="122" t="s">
        <v>346</v>
      </c>
      <c r="C204" s="109" t="s">
        <v>209</v>
      </c>
      <c r="D204" s="109" t="s">
        <v>200</v>
      </c>
      <c r="E204" s="109" t="s">
        <v>44</v>
      </c>
      <c r="F204" s="109"/>
      <c r="G204" s="110">
        <f>SUM(G205)</f>
        <v>0</v>
      </c>
    </row>
    <row r="205" spans="1:7" ht="36" customHeight="1" hidden="1">
      <c r="A205" s="117"/>
      <c r="B205" s="7" t="s">
        <v>254</v>
      </c>
      <c r="C205" s="109" t="s">
        <v>209</v>
      </c>
      <c r="D205" s="109" t="s">
        <v>200</v>
      </c>
      <c r="E205" s="109" t="s">
        <v>44</v>
      </c>
      <c r="F205" s="109" t="s">
        <v>255</v>
      </c>
      <c r="G205" s="110"/>
    </row>
    <row r="206" spans="1:7" ht="51.75" customHeight="1">
      <c r="A206" s="117"/>
      <c r="B206" s="7" t="s">
        <v>114</v>
      </c>
      <c r="C206" s="109" t="s">
        <v>209</v>
      </c>
      <c r="D206" s="109" t="s">
        <v>200</v>
      </c>
      <c r="E206" s="109" t="s">
        <v>147</v>
      </c>
      <c r="F206" s="109"/>
      <c r="G206" s="110">
        <f>SUM(G207)</f>
        <v>18</v>
      </c>
    </row>
    <row r="207" spans="1:7" ht="118.5" customHeight="1">
      <c r="A207" s="117"/>
      <c r="B207" s="122" t="s">
        <v>373</v>
      </c>
      <c r="C207" s="109" t="s">
        <v>209</v>
      </c>
      <c r="D207" s="109" t="s">
        <v>200</v>
      </c>
      <c r="E207" s="109" t="s">
        <v>148</v>
      </c>
      <c r="F207" s="109"/>
      <c r="G207" s="110">
        <f>SUM(G208)</f>
        <v>18</v>
      </c>
    </row>
    <row r="208" spans="1:7" ht="33" customHeight="1">
      <c r="A208" s="117"/>
      <c r="B208" s="7" t="s">
        <v>254</v>
      </c>
      <c r="C208" s="109" t="s">
        <v>209</v>
      </c>
      <c r="D208" s="109" t="s">
        <v>200</v>
      </c>
      <c r="E208" s="109" t="s">
        <v>148</v>
      </c>
      <c r="F208" s="109" t="s">
        <v>255</v>
      </c>
      <c r="G208" s="110">
        <v>18</v>
      </c>
    </row>
    <row r="209" spans="1:7" ht="33" customHeight="1" hidden="1">
      <c r="A209" s="117"/>
      <c r="B209" s="7" t="s">
        <v>309</v>
      </c>
      <c r="C209" s="109" t="s">
        <v>209</v>
      </c>
      <c r="D209" s="109" t="s">
        <v>200</v>
      </c>
      <c r="E209" s="109" t="s">
        <v>45</v>
      </c>
      <c r="F209" s="109"/>
      <c r="G209" s="110">
        <f>SUM(G210+G212)</f>
        <v>0</v>
      </c>
    </row>
    <row r="210" spans="1:7" ht="162.75" customHeight="1" hidden="1">
      <c r="A210" s="117"/>
      <c r="B210" s="34" t="s">
        <v>374</v>
      </c>
      <c r="C210" s="109" t="s">
        <v>209</v>
      </c>
      <c r="D210" s="109" t="s">
        <v>200</v>
      </c>
      <c r="E210" s="109" t="s">
        <v>46</v>
      </c>
      <c r="F210" s="109"/>
      <c r="G210" s="110">
        <f>SUM(G211)</f>
        <v>0</v>
      </c>
    </row>
    <row r="211" spans="1:7" ht="36" customHeight="1" hidden="1">
      <c r="A211" s="117"/>
      <c r="B211" s="7" t="s">
        <v>254</v>
      </c>
      <c r="C211" s="109" t="s">
        <v>209</v>
      </c>
      <c r="D211" s="109" t="s">
        <v>200</v>
      </c>
      <c r="E211" s="109" t="s">
        <v>46</v>
      </c>
      <c r="F211" s="109" t="s">
        <v>255</v>
      </c>
      <c r="G211" s="110"/>
    </row>
    <row r="212" spans="1:7" ht="52.5" customHeight="1" hidden="1">
      <c r="A212" s="117"/>
      <c r="B212" s="7" t="s">
        <v>114</v>
      </c>
      <c r="C212" s="109" t="s">
        <v>209</v>
      </c>
      <c r="D212" s="109" t="s">
        <v>200</v>
      </c>
      <c r="E212" s="109" t="s">
        <v>149</v>
      </c>
      <c r="F212" s="109"/>
      <c r="G212" s="110">
        <f>SUM(G213)</f>
        <v>0</v>
      </c>
    </row>
    <row r="213" spans="1:7" ht="147" customHeight="1" hidden="1">
      <c r="A213" s="117"/>
      <c r="B213" s="122" t="s">
        <v>375</v>
      </c>
      <c r="C213" s="109" t="s">
        <v>209</v>
      </c>
      <c r="D213" s="109" t="s">
        <v>200</v>
      </c>
      <c r="E213" s="109" t="s">
        <v>150</v>
      </c>
      <c r="F213" s="109"/>
      <c r="G213" s="110">
        <f>SUM(G214)</f>
        <v>0</v>
      </c>
    </row>
    <row r="214" spans="1:7" ht="37.5" customHeight="1" hidden="1">
      <c r="A214" s="117"/>
      <c r="B214" s="7" t="s">
        <v>254</v>
      </c>
      <c r="C214" s="109" t="s">
        <v>209</v>
      </c>
      <c r="D214" s="109" t="s">
        <v>200</v>
      </c>
      <c r="E214" s="109" t="s">
        <v>150</v>
      </c>
      <c r="F214" s="109" t="s">
        <v>255</v>
      </c>
      <c r="G214" s="110">
        <v>0</v>
      </c>
    </row>
    <row r="215" spans="1:7" ht="33" customHeight="1">
      <c r="A215" s="117"/>
      <c r="B215" s="7" t="s">
        <v>335</v>
      </c>
      <c r="C215" s="109" t="s">
        <v>209</v>
      </c>
      <c r="D215" s="109" t="s">
        <v>200</v>
      </c>
      <c r="E215" s="109" t="s">
        <v>334</v>
      </c>
      <c r="F215" s="109"/>
      <c r="G215" s="110">
        <f>SUM(G216+G218)</f>
        <v>5.6</v>
      </c>
    </row>
    <row r="216" spans="1:7" ht="151.5" customHeight="1" hidden="1">
      <c r="A216" s="117"/>
      <c r="B216" s="122" t="s">
        <v>377</v>
      </c>
      <c r="C216" s="109" t="s">
        <v>209</v>
      </c>
      <c r="D216" s="109" t="s">
        <v>200</v>
      </c>
      <c r="E216" s="109" t="s">
        <v>338</v>
      </c>
      <c r="F216" s="109"/>
      <c r="G216" s="110">
        <f>SUM(G217)</f>
        <v>0</v>
      </c>
    </row>
    <row r="217" spans="1:7" ht="36" customHeight="1" hidden="1">
      <c r="A217" s="117"/>
      <c r="B217" s="7" t="s">
        <v>254</v>
      </c>
      <c r="C217" s="109" t="s">
        <v>209</v>
      </c>
      <c r="D217" s="109" t="s">
        <v>200</v>
      </c>
      <c r="E217" s="109" t="s">
        <v>338</v>
      </c>
      <c r="F217" s="109" t="s">
        <v>255</v>
      </c>
      <c r="G217" s="110"/>
    </row>
    <row r="218" spans="1:7" ht="52.5" customHeight="1">
      <c r="A218" s="117"/>
      <c r="B218" s="7" t="s">
        <v>114</v>
      </c>
      <c r="C218" s="109" t="s">
        <v>209</v>
      </c>
      <c r="D218" s="109" t="s">
        <v>200</v>
      </c>
      <c r="E218" s="109" t="s">
        <v>336</v>
      </c>
      <c r="F218" s="109"/>
      <c r="G218" s="110">
        <f>SUM(G219)</f>
        <v>5.6</v>
      </c>
    </row>
    <row r="219" spans="1:7" ht="147" customHeight="1">
      <c r="A219" s="117"/>
      <c r="B219" s="122" t="s">
        <v>376</v>
      </c>
      <c r="C219" s="109" t="s">
        <v>209</v>
      </c>
      <c r="D219" s="109" t="s">
        <v>200</v>
      </c>
      <c r="E219" s="109" t="s">
        <v>337</v>
      </c>
      <c r="F219" s="109"/>
      <c r="G219" s="110">
        <f>SUM(G220)</f>
        <v>5.6</v>
      </c>
    </row>
    <row r="220" spans="1:7" ht="37.5" customHeight="1">
      <c r="A220" s="117"/>
      <c r="B220" s="7" t="s">
        <v>254</v>
      </c>
      <c r="C220" s="109" t="s">
        <v>209</v>
      </c>
      <c r="D220" s="109" t="s">
        <v>200</v>
      </c>
      <c r="E220" s="109" t="s">
        <v>337</v>
      </c>
      <c r="F220" s="109" t="s">
        <v>255</v>
      </c>
      <c r="G220" s="110">
        <v>5.6</v>
      </c>
    </row>
    <row r="221" spans="1:7" s="118" customFormat="1" ht="41.25" customHeight="1">
      <c r="A221" s="115"/>
      <c r="B221" s="40" t="s">
        <v>381</v>
      </c>
      <c r="C221" s="109" t="s">
        <v>209</v>
      </c>
      <c r="D221" s="109" t="s">
        <v>200</v>
      </c>
      <c r="E221" s="109" t="s">
        <v>63</v>
      </c>
      <c r="F221" s="109"/>
      <c r="G221" s="110">
        <f>SUM(G222+G225+G228+G231+G237+G241+G244+G247+G250)</f>
        <v>23123.3</v>
      </c>
    </row>
    <row r="222" spans="1:7" s="118" customFormat="1" ht="62.25" customHeight="1">
      <c r="A222" s="115"/>
      <c r="B222" s="116" t="s">
        <v>379</v>
      </c>
      <c r="C222" s="109" t="s">
        <v>209</v>
      </c>
      <c r="D222" s="109" t="s">
        <v>200</v>
      </c>
      <c r="E222" s="109" t="s">
        <v>64</v>
      </c>
      <c r="F222" s="109"/>
      <c r="G222" s="110">
        <f>SUM(G223)</f>
        <v>1700</v>
      </c>
    </row>
    <row r="223" spans="1:7" s="118" customFormat="1" ht="102" customHeight="1">
      <c r="A223" s="115"/>
      <c r="B223" s="116" t="s">
        <v>380</v>
      </c>
      <c r="C223" s="109" t="s">
        <v>209</v>
      </c>
      <c r="D223" s="109" t="s">
        <v>200</v>
      </c>
      <c r="E223" s="109" t="s">
        <v>65</v>
      </c>
      <c r="F223" s="109"/>
      <c r="G223" s="110">
        <f>SUM(G224)</f>
        <v>1700</v>
      </c>
    </row>
    <row r="224" spans="1:7" s="118" customFormat="1" ht="36" customHeight="1">
      <c r="A224" s="115"/>
      <c r="B224" s="7" t="s">
        <v>254</v>
      </c>
      <c r="C224" s="109" t="s">
        <v>209</v>
      </c>
      <c r="D224" s="109" t="s">
        <v>200</v>
      </c>
      <c r="E224" s="109" t="s">
        <v>65</v>
      </c>
      <c r="F224" s="109" t="s">
        <v>255</v>
      </c>
      <c r="G224" s="110">
        <v>1700</v>
      </c>
    </row>
    <row r="225" spans="1:7" s="118" customFormat="1" ht="66" customHeight="1">
      <c r="A225" s="115"/>
      <c r="B225" s="116" t="s">
        <v>382</v>
      </c>
      <c r="C225" s="109" t="s">
        <v>209</v>
      </c>
      <c r="D225" s="109" t="s">
        <v>200</v>
      </c>
      <c r="E225" s="109" t="s">
        <v>66</v>
      </c>
      <c r="F225" s="109"/>
      <c r="G225" s="110">
        <f>SUM(G226)</f>
        <v>7681</v>
      </c>
    </row>
    <row r="226" spans="1:7" s="118" customFormat="1" ht="72" customHeight="1">
      <c r="A226" s="115"/>
      <c r="B226" s="108" t="s">
        <v>383</v>
      </c>
      <c r="C226" s="109" t="s">
        <v>209</v>
      </c>
      <c r="D226" s="109" t="s">
        <v>200</v>
      </c>
      <c r="E226" s="109" t="s">
        <v>67</v>
      </c>
      <c r="F226" s="109"/>
      <c r="G226" s="110">
        <f>SUM(G227)</f>
        <v>7681</v>
      </c>
    </row>
    <row r="227" spans="1:7" s="118" customFormat="1" ht="33.75" customHeight="1">
      <c r="A227" s="115"/>
      <c r="B227" s="7" t="s">
        <v>254</v>
      </c>
      <c r="C227" s="109" t="s">
        <v>209</v>
      </c>
      <c r="D227" s="109" t="s">
        <v>200</v>
      </c>
      <c r="E227" s="109" t="s">
        <v>67</v>
      </c>
      <c r="F227" s="109" t="s">
        <v>255</v>
      </c>
      <c r="G227" s="110">
        <v>7681</v>
      </c>
    </row>
    <row r="228" spans="1:7" s="118" customFormat="1" ht="48" customHeight="1">
      <c r="A228" s="115"/>
      <c r="B228" s="116" t="s">
        <v>384</v>
      </c>
      <c r="C228" s="109" t="s">
        <v>209</v>
      </c>
      <c r="D228" s="109" t="s">
        <v>200</v>
      </c>
      <c r="E228" s="109" t="s">
        <v>68</v>
      </c>
      <c r="F228" s="109"/>
      <c r="G228" s="110">
        <f>SUM(G229)</f>
        <v>800</v>
      </c>
    </row>
    <row r="229" spans="1:7" s="118" customFormat="1" ht="71.25" customHeight="1">
      <c r="A229" s="115"/>
      <c r="B229" s="116" t="s">
        <v>385</v>
      </c>
      <c r="C229" s="109" t="s">
        <v>209</v>
      </c>
      <c r="D229" s="109" t="s">
        <v>200</v>
      </c>
      <c r="E229" s="109" t="s">
        <v>69</v>
      </c>
      <c r="F229" s="109"/>
      <c r="G229" s="110">
        <f>SUM(G230)</f>
        <v>800</v>
      </c>
    </row>
    <row r="230" spans="1:7" s="118" customFormat="1" ht="33.75" customHeight="1">
      <c r="A230" s="115"/>
      <c r="B230" s="7" t="s">
        <v>254</v>
      </c>
      <c r="C230" s="109" t="s">
        <v>209</v>
      </c>
      <c r="D230" s="109" t="s">
        <v>200</v>
      </c>
      <c r="E230" s="109" t="s">
        <v>69</v>
      </c>
      <c r="F230" s="109" t="s">
        <v>255</v>
      </c>
      <c r="G230" s="110">
        <v>800</v>
      </c>
    </row>
    <row r="231" spans="1:7" s="118" customFormat="1" ht="61.5" customHeight="1">
      <c r="A231" s="115"/>
      <c r="B231" s="116" t="s">
        <v>387</v>
      </c>
      <c r="C231" s="109" t="s">
        <v>209</v>
      </c>
      <c r="D231" s="109" t="s">
        <v>200</v>
      </c>
      <c r="E231" s="109" t="s">
        <v>70</v>
      </c>
      <c r="F231" s="109"/>
      <c r="G231" s="110">
        <f>SUM(G232+G235)</f>
        <v>5589.1</v>
      </c>
    </row>
    <row r="232" spans="1:7" s="118" customFormat="1" ht="97.5" customHeight="1">
      <c r="A232" s="115"/>
      <c r="B232" s="108" t="s">
        <v>386</v>
      </c>
      <c r="C232" s="109" t="s">
        <v>209</v>
      </c>
      <c r="D232" s="109" t="s">
        <v>200</v>
      </c>
      <c r="E232" s="109" t="s">
        <v>71</v>
      </c>
      <c r="F232" s="109"/>
      <c r="G232" s="110">
        <f>SUM(G233+G234)</f>
        <v>4009.1</v>
      </c>
    </row>
    <row r="233" spans="1:7" s="118" customFormat="1" ht="33.75" customHeight="1">
      <c r="A233" s="115"/>
      <c r="B233" s="7" t="s">
        <v>254</v>
      </c>
      <c r="C233" s="109" t="s">
        <v>209</v>
      </c>
      <c r="D233" s="109" t="s">
        <v>200</v>
      </c>
      <c r="E233" s="109" t="s">
        <v>71</v>
      </c>
      <c r="F233" s="109" t="s">
        <v>255</v>
      </c>
      <c r="G233" s="110">
        <v>4007</v>
      </c>
    </row>
    <row r="234" spans="1:7" s="118" customFormat="1" ht="18" customHeight="1">
      <c r="A234" s="115"/>
      <c r="B234" s="1" t="s">
        <v>256</v>
      </c>
      <c r="C234" s="109" t="s">
        <v>209</v>
      </c>
      <c r="D234" s="109" t="s">
        <v>200</v>
      </c>
      <c r="E234" s="109" t="s">
        <v>71</v>
      </c>
      <c r="F234" s="109" t="s">
        <v>257</v>
      </c>
      <c r="G234" s="110">
        <v>2.1</v>
      </c>
    </row>
    <row r="235" spans="1:7" s="118" customFormat="1" ht="105" customHeight="1">
      <c r="A235" s="115"/>
      <c r="B235" s="108" t="s">
        <v>388</v>
      </c>
      <c r="C235" s="109" t="s">
        <v>209</v>
      </c>
      <c r="D235" s="109" t="s">
        <v>200</v>
      </c>
      <c r="E235" s="109" t="s">
        <v>112</v>
      </c>
      <c r="F235" s="109"/>
      <c r="G235" s="110">
        <f>SUM(G236)</f>
        <v>1580</v>
      </c>
    </row>
    <row r="236" spans="1:7" s="118" customFormat="1" ht="49.5" customHeight="1">
      <c r="A236" s="115"/>
      <c r="B236" s="7" t="s">
        <v>254</v>
      </c>
      <c r="C236" s="109" t="s">
        <v>209</v>
      </c>
      <c r="D236" s="109" t="s">
        <v>200</v>
      </c>
      <c r="E236" s="109" t="s">
        <v>112</v>
      </c>
      <c r="F236" s="109" t="s">
        <v>255</v>
      </c>
      <c r="G236" s="110">
        <v>1580</v>
      </c>
    </row>
    <row r="237" spans="1:7" s="118" customFormat="1" ht="66.75" customHeight="1">
      <c r="A237" s="115"/>
      <c r="B237" s="116" t="s">
        <v>389</v>
      </c>
      <c r="C237" s="109" t="s">
        <v>209</v>
      </c>
      <c r="D237" s="109" t="s">
        <v>200</v>
      </c>
      <c r="E237" s="109" t="s">
        <v>72</v>
      </c>
      <c r="F237" s="109"/>
      <c r="G237" s="110">
        <f>SUM(G238)</f>
        <v>6403.2</v>
      </c>
    </row>
    <row r="238" spans="1:7" s="118" customFormat="1" ht="105.75" customHeight="1">
      <c r="A238" s="115"/>
      <c r="B238" s="116" t="s">
        <v>390</v>
      </c>
      <c r="C238" s="109" t="s">
        <v>209</v>
      </c>
      <c r="D238" s="109" t="s">
        <v>200</v>
      </c>
      <c r="E238" s="109" t="s">
        <v>73</v>
      </c>
      <c r="F238" s="109"/>
      <c r="G238" s="110">
        <f>SUM(G239+G240)</f>
        <v>6403.2</v>
      </c>
    </row>
    <row r="239" spans="1:7" s="118" customFormat="1" ht="31.5" customHeight="1">
      <c r="A239" s="115"/>
      <c r="B239" s="7" t="s">
        <v>254</v>
      </c>
      <c r="C239" s="109" t="s">
        <v>209</v>
      </c>
      <c r="D239" s="109" t="s">
        <v>200</v>
      </c>
      <c r="E239" s="109" t="s">
        <v>73</v>
      </c>
      <c r="F239" s="109" t="s">
        <v>255</v>
      </c>
      <c r="G239" s="110">
        <v>6401.2</v>
      </c>
    </row>
    <row r="240" spans="1:7" s="118" customFormat="1" ht="21" customHeight="1">
      <c r="A240" s="115"/>
      <c r="B240" s="1" t="s">
        <v>256</v>
      </c>
      <c r="C240" s="109" t="s">
        <v>209</v>
      </c>
      <c r="D240" s="109" t="s">
        <v>200</v>
      </c>
      <c r="E240" s="109" t="s">
        <v>73</v>
      </c>
      <c r="F240" s="109" t="s">
        <v>257</v>
      </c>
      <c r="G240" s="110">
        <v>2</v>
      </c>
    </row>
    <row r="241" spans="1:7" s="118" customFormat="1" ht="81" customHeight="1">
      <c r="A241" s="115"/>
      <c r="B241" s="116" t="s">
        <v>391</v>
      </c>
      <c r="C241" s="109" t="s">
        <v>209</v>
      </c>
      <c r="D241" s="109" t="s">
        <v>200</v>
      </c>
      <c r="E241" s="109" t="s">
        <v>74</v>
      </c>
      <c r="F241" s="109"/>
      <c r="G241" s="110">
        <f>SUM(G242)</f>
        <v>600</v>
      </c>
    </row>
    <row r="242" spans="1:7" s="118" customFormat="1" ht="109.5" customHeight="1">
      <c r="A242" s="115"/>
      <c r="B242" s="116" t="s">
        <v>392</v>
      </c>
      <c r="C242" s="109" t="s">
        <v>209</v>
      </c>
      <c r="D242" s="109" t="s">
        <v>200</v>
      </c>
      <c r="E242" s="109" t="s">
        <v>75</v>
      </c>
      <c r="F242" s="109"/>
      <c r="G242" s="110">
        <f>SUM(G243)</f>
        <v>600</v>
      </c>
    </row>
    <row r="243" spans="1:7" s="118" customFormat="1" ht="35.25" customHeight="1">
      <c r="A243" s="115"/>
      <c r="B243" s="7" t="s">
        <v>254</v>
      </c>
      <c r="C243" s="109" t="s">
        <v>209</v>
      </c>
      <c r="D243" s="109" t="s">
        <v>200</v>
      </c>
      <c r="E243" s="109" t="s">
        <v>75</v>
      </c>
      <c r="F243" s="109" t="s">
        <v>255</v>
      </c>
      <c r="G243" s="110">
        <v>600</v>
      </c>
    </row>
    <row r="244" spans="1:7" s="118" customFormat="1" ht="64.5" customHeight="1" hidden="1">
      <c r="A244" s="115"/>
      <c r="B244" s="116" t="s">
        <v>393</v>
      </c>
      <c r="C244" s="109" t="s">
        <v>209</v>
      </c>
      <c r="D244" s="109" t="s">
        <v>200</v>
      </c>
      <c r="E244" s="109" t="s">
        <v>76</v>
      </c>
      <c r="F244" s="112"/>
      <c r="G244" s="110">
        <f>SUM(G245)</f>
        <v>0</v>
      </c>
    </row>
    <row r="245" spans="1:7" s="118" customFormat="1" ht="60" customHeight="1" hidden="1">
      <c r="A245" s="115"/>
      <c r="B245" s="116" t="s">
        <v>394</v>
      </c>
      <c r="C245" s="109" t="s">
        <v>209</v>
      </c>
      <c r="D245" s="109" t="s">
        <v>200</v>
      </c>
      <c r="E245" s="109" t="s">
        <v>77</v>
      </c>
      <c r="F245" s="109"/>
      <c r="G245" s="110">
        <f>SUM(G246)</f>
        <v>0</v>
      </c>
    </row>
    <row r="246" spans="1:7" s="118" customFormat="1" ht="35.25" customHeight="1" hidden="1">
      <c r="A246" s="115"/>
      <c r="B246" s="7" t="s">
        <v>254</v>
      </c>
      <c r="C246" s="109" t="s">
        <v>209</v>
      </c>
      <c r="D246" s="109" t="s">
        <v>200</v>
      </c>
      <c r="E246" s="109" t="s">
        <v>77</v>
      </c>
      <c r="F246" s="109" t="s">
        <v>255</v>
      </c>
      <c r="G246" s="110">
        <v>0</v>
      </c>
    </row>
    <row r="247" spans="1:7" s="118" customFormat="1" ht="66.75" customHeight="1">
      <c r="A247" s="115"/>
      <c r="B247" s="116" t="s">
        <v>395</v>
      </c>
      <c r="C247" s="109" t="s">
        <v>209</v>
      </c>
      <c r="D247" s="109" t="s">
        <v>200</v>
      </c>
      <c r="E247" s="109" t="s">
        <v>78</v>
      </c>
      <c r="F247" s="104"/>
      <c r="G247" s="110">
        <f>SUM(G248)</f>
        <v>300</v>
      </c>
    </row>
    <row r="248" spans="1:7" s="118" customFormat="1" ht="96.75" customHeight="1">
      <c r="A248" s="115"/>
      <c r="B248" s="116" t="s">
        <v>396</v>
      </c>
      <c r="C248" s="109" t="s">
        <v>209</v>
      </c>
      <c r="D248" s="109" t="s">
        <v>200</v>
      </c>
      <c r="E248" s="109" t="s">
        <v>79</v>
      </c>
      <c r="F248" s="109"/>
      <c r="G248" s="110">
        <f>SUM(G249)</f>
        <v>300</v>
      </c>
    </row>
    <row r="249" spans="1:7" s="118" customFormat="1" ht="34.5" customHeight="1">
      <c r="A249" s="115"/>
      <c r="B249" s="7" t="s">
        <v>254</v>
      </c>
      <c r="C249" s="109" t="s">
        <v>209</v>
      </c>
      <c r="D249" s="109" t="s">
        <v>200</v>
      </c>
      <c r="E249" s="109" t="s">
        <v>79</v>
      </c>
      <c r="F249" s="109" t="s">
        <v>255</v>
      </c>
      <c r="G249" s="110">
        <v>300</v>
      </c>
    </row>
    <row r="250" spans="1:7" s="118" customFormat="1" ht="69.75" customHeight="1">
      <c r="A250" s="115"/>
      <c r="B250" s="116" t="s">
        <v>397</v>
      </c>
      <c r="C250" s="109" t="s">
        <v>209</v>
      </c>
      <c r="D250" s="109" t="s">
        <v>200</v>
      </c>
      <c r="E250" s="109" t="s">
        <v>80</v>
      </c>
      <c r="F250" s="109"/>
      <c r="G250" s="110">
        <f>SUM(G251)</f>
        <v>50</v>
      </c>
    </row>
    <row r="251" spans="1:7" s="118" customFormat="1" ht="93" customHeight="1">
      <c r="A251" s="115"/>
      <c r="B251" s="116" t="s">
        <v>398</v>
      </c>
      <c r="C251" s="109" t="s">
        <v>209</v>
      </c>
      <c r="D251" s="109" t="s">
        <v>200</v>
      </c>
      <c r="E251" s="109" t="s">
        <v>81</v>
      </c>
      <c r="F251" s="109"/>
      <c r="G251" s="110">
        <f>SUM(G252)</f>
        <v>50</v>
      </c>
    </row>
    <row r="252" spans="1:7" s="118" customFormat="1" ht="34.5" customHeight="1">
      <c r="A252" s="115"/>
      <c r="B252" s="7" t="s">
        <v>254</v>
      </c>
      <c r="C252" s="109" t="s">
        <v>209</v>
      </c>
      <c r="D252" s="109" t="s">
        <v>200</v>
      </c>
      <c r="E252" s="109" t="s">
        <v>81</v>
      </c>
      <c r="F252" s="109" t="s">
        <v>255</v>
      </c>
      <c r="G252" s="110">
        <v>50</v>
      </c>
    </row>
    <row r="253" spans="1:7" s="118" customFormat="1" ht="41.25" customHeight="1">
      <c r="A253" s="115"/>
      <c r="B253" s="7" t="s">
        <v>250</v>
      </c>
      <c r="C253" s="109" t="s">
        <v>209</v>
      </c>
      <c r="D253" s="109" t="s">
        <v>200</v>
      </c>
      <c r="E253" s="109" t="s">
        <v>89</v>
      </c>
      <c r="F253" s="123"/>
      <c r="G253" s="110">
        <f>SUM(G254)</f>
        <v>5</v>
      </c>
    </row>
    <row r="254" spans="1:7" s="118" customFormat="1" ht="45.75" customHeight="1">
      <c r="A254" s="115"/>
      <c r="B254" s="7" t="s">
        <v>262</v>
      </c>
      <c r="C254" s="109" t="s">
        <v>209</v>
      </c>
      <c r="D254" s="109" t="s">
        <v>200</v>
      </c>
      <c r="E254" s="109" t="s">
        <v>90</v>
      </c>
      <c r="F254" s="109"/>
      <c r="G254" s="110">
        <f>G255+G257</f>
        <v>5</v>
      </c>
    </row>
    <row r="255" spans="1:7" s="118" customFormat="1" ht="33" customHeight="1" hidden="1">
      <c r="A255" s="115"/>
      <c r="B255" s="7" t="s">
        <v>163</v>
      </c>
      <c r="C255" s="109" t="s">
        <v>209</v>
      </c>
      <c r="D255" s="109" t="s">
        <v>200</v>
      </c>
      <c r="E255" s="109" t="s">
        <v>164</v>
      </c>
      <c r="F255" s="109"/>
      <c r="G255" s="110">
        <f>G256</f>
        <v>0</v>
      </c>
    </row>
    <row r="256" spans="1:7" s="118" customFormat="1" ht="18" customHeight="1" hidden="1">
      <c r="A256" s="115"/>
      <c r="B256" s="7" t="s">
        <v>256</v>
      </c>
      <c r="C256" s="109" t="s">
        <v>209</v>
      </c>
      <c r="D256" s="109" t="s">
        <v>200</v>
      </c>
      <c r="E256" s="109" t="s">
        <v>164</v>
      </c>
      <c r="F256" s="109" t="s">
        <v>257</v>
      </c>
      <c r="G256" s="110">
        <v>0</v>
      </c>
    </row>
    <row r="257" spans="1:7" s="118" customFormat="1" ht="30" customHeight="1">
      <c r="A257" s="115"/>
      <c r="B257" s="1" t="s">
        <v>258</v>
      </c>
      <c r="C257" s="109" t="s">
        <v>209</v>
      </c>
      <c r="D257" s="109" t="s">
        <v>200</v>
      </c>
      <c r="E257" s="109" t="s">
        <v>95</v>
      </c>
      <c r="F257" s="109"/>
      <c r="G257" s="110">
        <f>SUM(G258)</f>
        <v>5</v>
      </c>
    </row>
    <row r="258" spans="1:7" s="118" customFormat="1" ht="35.25" customHeight="1">
      <c r="A258" s="115"/>
      <c r="B258" s="7" t="s">
        <v>254</v>
      </c>
      <c r="C258" s="109" t="s">
        <v>209</v>
      </c>
      <c r="D258" s="109" t="s">
        <v>200</v>
      </c>
      <c r="E258" s="109" t="s">
        <v>95</v>
      </c>
      <c r="F258" s="109" t="s">
        <v>255</v>
      </c>
      <c r="G258" s="110">
        <v>5</v>
      </c>
    </row>
    <row r="259" spans="1:7" s="118" customFormat="1" ht="19.5" customHeight="1">
      <c r="A259" s="115"/>
      <c r="B259" s="36" t="s">
        <v>192</v>
      </c>
      <c r="C259" s="104" t="s">
        <v>210</v>
      </c>
      <c r="D259" s="104" t="s">
        <v>199</v>
      </c>
      <c r="E259" s="104"/>
      <c r="F259" s="104"/>
      <c r="G259" s="105">
        <f>SUM(G260)</f>
        <v>610</v>
      </c>
    </row>
    <row r="260" spans="1:7" s="118" customFormat="1" ht="19.5" customHeight="1">
      <c r="A260" s="115"/>
      <c r="B260" s="36" t="s">
        <v>193</v>
      </c>
      <c r="C260" s="104" t="s">
        <v>210</v>
      </c>
      <c r="D260" s="104" t="s">
        <v>210</v>
      </c>
      <c r="E260" s="104"/>
      <c r="F260" s="104"/>
      <c r="G260" s="105">
        <f>SUM(G261)</f>
        <v>610</v>
      </c>
    </row>
    <row r="261" spans="1:7" s="118" customFormat="1" ht="82.5" customHeight="1">
      <c r="A261" s="115"/>
      <c r="B261" s="1" t="s">
        <v>264</v>
      </c>
      <c r="C261" s="109" t="s">
        <v>210</v>
      </c>
      <c r="D261" s="109" t="s">
        <v>210</v>
      </c>
      <c r="E261" s="109" t="s">
        <v>21</v>
      </c>
      <c r="F261" s="109"/>
      <c r="G261" s="110">
        <f>SUM(G262)</f>
        <v>610</v>
      </c>
    </row>
    <row r="262" spans="1:7" s="118" customFormat="1" ht="92.25" customHeight="1">
      <c r="A262" s="115"/>
      <c r="B262" s="1" t="s">
        <v>296</v>
      </c>
      <c r="C262" s="109" t="s">
        <v>210</v>
      </c>
      <c r="D262" s="109" t="s">
        <v>210</v>
      </c>
      <c r="E262" s="109" t="s">
        <v>6</v>
      </c>
      <c r="F262" s="109"/>
      <c r="G262" s="110">
        <f>SUM(G263)</f>
        <v>610</v>
      </c>
    </row>
    <row r="263" spans="1:7" s="118" customFormat="1" ht="146.25" customHeight="1">
      <c r="A263" s="115"/>
      <c r="B263" s="1" t="s">
        <v>286</v>
      </c>
      <c r="C263" s="109" t="s">
        <v>210</v>
      </c>
      <c r="D263" s="109" t="s">
        <v>210</v>
      </c>
      <c r="E263" s="109" t="s">
        <v>23</v>
      </c>
      <c r="F263" s="109"/>
      <c r="G263" s="110">
        <f>SUM(G264)</f>
        <v>610</v>
      </c>
    </row>
    <row r="264" spans="1:7" s="118" customFormat="1" ht="31.5" customHeight="1">
      <c r="A264" s="115"/>
      <c r="B264" s="7" t="s">
        <v>254</v>
      </c>
      <c r="C264" s="109" t="s">
        <v>210</v>
      </c>
      <c r="D264" s="109" t="s">
        <v>210</v>
      </c>
      <c r="E264" s="109" t="s">
        <v>23</v>
      </c>
      <c r="F264" s="109" t="s">
        <v>255</v>
      </c>
      <c r="G264" s="110">
        <v>610</v>
      </c>
    </row>
    <row r="265" spans="1:7" s="118" customFormat="1" ht="19.5" customHeight="1">
      <c r="A265" s="115"/>
      <c r="B265" s="38" t="s">
        <v>237</v>
      </c>
      <c r="C265" s="104" t="s">
        <v>211</v>
      </c>
      <c r="D265" s="104" t="s">
        <v>199</v>
      </c>
      <c r="E265" s="104"/>
      <c r="F265" s="104"/>
      <c r="G265" s="105">
        <f>SUM(G266+G295)</f>
        <v>26530</v>
      </c>
    </row>
    <row r="266" spans="1:7" s="118" customFormat="1" ht="19.5" customHeight="1">
      <c r="A266" s="115"/>
      <c r="B266" s="38" t="s">
        <v>170</v>
      </c>
      <c r="C266" s="104" t="s">
        <v>211</v>
      </c>
      <c r="D266" s="104" t="s">
        <v>198</v>
      </c>
      <c r="E266" s="104"/>
      <c r="F266" s="104"/>
      <c r="G266" s="105">
        <f>SUM(G267+G274)</f>
        <v>25563</v>
      </c>
    </row>
    <row r="267" spans="1:7" s="117" customFormat="1" ht="85.5" customHeight="1">
      <c r="A267" s="121"/>
      <c r="B267" s="1" t="s">
        <v>267</v>
      </c>
      <c r="C267" s="109" t="s">
        <v>211</v>
      </c>
      <c r="D267" s="109" t="s">
        <v>198</v>
      </c>
      <c r="E267" s="109" t="s">
        <v>8</v>
      </c>
      <c r="F267" s="109"/>
      <c r="G267" s="110">
        <f>SUM(G268)</f>
        <v>5300</v>
      </c>
    </row>
    <row r="268" spans="1:7" s="117" customFormat="1" ht="99" customHeight="1">
      <c r="A268" s="121"/>
      <c r="B268" s="32" t="s">
        <v>115</v>
      </c>
      <c r="C268" s="109" t="s">
        <v>211</v>
      </c>
      <c r="D268" s="109" t="s">
        <v>198</v>
      </c>
      <c r="E268" s="109" t="s">
        <v>11</v>
      </c>
      <c r="F268" s="109"/>
      <c r="G268" s="110">
        <f>SUM(G269+G271)</f>
        <v>5300</v>
      </c>
    </row>
    <row r="269" spans="1:7" s="117" customFormat="1" ht="112.5" customHeight="1" hidden="1">
      <c r="A269" s="121"/>
      <c r="B269" s="77" t="s">
        <v>124</v>
      </c>
      <c r="C269" s="109" t="s">
        <v>211</v>
      </c>
      <c r="D269" s="109" t="s">
        <v>198</v>
      </c>
      <c r="E269" s="109" t="s">
        <v>12</v>
      </c>
      <c r="F269" s="109"/>
      <c r="G269" s="110">
        <f>SUM(G270)</f>
        <v>0</v>
      </c>
    </row>
    <row r="270" spans="1:7" s="117" customFormat="1" ht="27" customHeight="1" hidden="1">
      <c r="A270" s="121"/>
      <c r="B270" s="7" t="s">
        <v>183</v>
      </c>
      <c r="C270" s="109" t="s">
        <v>211</v>
      </c>
      <c r="D270" s="109" t="s">
        <v>198</v>
      </c>
      <c r="E270" s="109" t="s">
        <v>12</v>
      </c>
      <c r="F270" s="109" t="s">
        <v>263</v>
      </c>
      <c r="G270" s="110">
        <v>0</v>
      </c>
    </row>
    <row r="271" spans="1:7" s="117" customFormat="1" ht="46.5" customHeight="1">
      <c r="A271" s="121"/>
      <c r="B271" s="7" t="s">
        <v>114</v>
      </c>
      <c r="C271" s="109" t="s">
        <v>211</v>
      </c>
      <c r="D271" s="109" t="s">
        <v>198</v>
      </c>
      <c r="E271" s="112" t="s">
        <v>137</v>
      </c>
      <c r="F271" s="109"/>
      <c r="G271" s="110">
        <f>SUM(G272)</f>
        <v>5300</v>
      </c>
    </row>
    <row r="272" spans="1:7" s="117" customFormat="1" ht="105" customHeight="1">
      <c r="A272" s="121"/>
      <c r="B272" s="127" t="s">
        <v>331</v>
      </c>
      <c r="C272" s="109" t="s">
        <v>211</v>
      </c>
      <c r="D272" s="109" t="s">
        <v>198</v>
      </c>
      <c r="E272" s="109" t="s">
        <v>138</v>
      </c>
      <c r="F272" s="109"/>
      <c r="G272" s="110">
        <f>SUM(G273)</f>
        <v>5300</v>
      </c>
    </row>
    <row r="273" spans="1:7" s="117" customFormat="1" ht="19.5" customHeight="1">
      <c r="A273" s="121"/>
      <c r="B273" s="7" t="s">
        <v>183</v>
      </c>
      <c r="C273" s="109" t="s">
        <v>211</v>
      </c>
      <c r="D273" s="109" t="s">
        <v>198</v>
      </c>
      <c r="E273" s="109" t="s">
        <v>138</v>
      </c>
      <c r="F273" s="109" t="s">
        <v>263</v>
      </c>
      <c r="G273" s="110">
        <v>5300</v>
      </c>
    </row>
    <row r="274" spans="1:7" s="118" customFormat="1" ht="81.75" customHeight="1">
      <c r="A274" s="115"/>
      <c r="B274" s="1" t="s">
        <v>264</v>
      </c>
      <c r="C274" s="109" t="s">
        <v>211</v>
      </c>
      <c r="D274" s="109" t="s">
        <v>198</v>
      </c>
      <c r="E274" s="109" t="s">
        <v>21</v>
      </c>
      <c r="F274" s="104"/>
      <c r="G274" s="110">
        <f>SUM(G275)</f>
        <v>20263</v>
      </c>
    </row>
    <row r="275" spans="1:7" s="118" customFormat="1" ht="78" customHeight="1">
      <c r="A275" s="115"/>
      <c r="B275" s="1" t="s">
        <v>294</v>
      </c>
      <c r="C275" s="109" t="s">
        <v>211</v>
      </c>
      <c r="D275" s="109" t="s">
        <v>198</v>
      </c>
      <c r="E275" s="109" t="s">
        <v>4</v>
      </c>
      <c r="F275" s="109"/>
      <c r="G275" s="110">
        <f>SUM(G276+G281+G286+G289+G291)</f>
        <v>20263</v>
      </c>
    </row>
    <row r="276" spans="1:7" s="118" customFormat="1" ht="35.25" customHeight="1">
      <c r="A276" s="115"/>
      <c r="B276" s="32" t="s">
        <v>126</v>
      </c>
      <c r="C276" s="109" t="s">
        <v>211</v>
      </c>
      <c r="D276" s="109" t="s">
        <v>198</v>
      </c>
      <c r="E276" s="112" t="s">
        <v>129</v>
      </c>
      <c r="F276" s="112" t="s">
        <v>197</v>
      </c>
      <c r="G276" s="110">
        <f>SUM(G277+G279)</f>
        <v>1255.8</v>
      </c>
    </row>
    <row r="277" spans="1:7" s="118" customFormat="1" ht="143.25" customHeight="1">
      <c r="A277" s="115"/>
      <c r="B277" s="111" t="s">
        <v>321</v>
      </c>
      <c r="C277" s="109" t="s">
        <v>211</v>
      </c>
      <c r="D277" s="109" t="s">
        <v>198</v>
      </c>
      <c r="E277" s="112" t="s">
        <v>130</v>
      </c>
      <c r="F277" s="112"/>
      <c r="G277" s="110">
        <f>SUM(G278)</f>
        <v>1255.8</v>
      </c>
    </row>
    <row r="278" spans="1:7" s="118" customFormat="1" ht="21.75" customHeight="1">
      <c r="A278" s="115"/>
      <c r="B278" s="32" t="s">
        <v>265</v>
      </c>
      <c r="C278" s="109" t="s">
        <v>211</v>
      </c>
      <c r="D278" s="109" t="s">
        <v>198</v>
      </c>
      <c r="E278" s="112" t="s">
        <v>130</v>
      </c>
      <c r="F278" s="112" t="s">
        <v>266</v>
      </c>
      <c r="G278" s="110">
        <v>1255.8</v>
      </c>
    </row>
    <row r="279" spans="1:7" s="118" customFormat="1" ht="84.75" customHeight="1" hidden="1">
      <c r="A279" s="115"/>
      <c r="B279" s="32" t="s">
        <v>162</v>
      </c>
      <c r="C279" s="109" t="s">
        <v>211</v>
      </c>
      <c r="D279" s="109" t="s">
        <v>198</v>
      </c>
      <c r="E279" s="112" t="s">
        <v>161</v>
      </c>
      <c r="F279" s="112"/>
      <c r="G279" s="110">
        <f>SUM(G280)</f>
        <v>0</v>
      </c>
    </row>
    <row r="280" spans="1:7" s="118" customFormat="1" ht="17.25" customHeight="1" hidden="1">
      <c r="A280" s="115"/>
      <c r="B280" s="32" t="s">
        <v>265</v>
      </c>
      <c r="C280" s="109" t="s">
        <v>211</v>
      </c>
      <c r="D280" s="109" t="s">
        <v>198</v>
      </c>
      <c r="E280" s="112" t="s">
        <v>161</v>
      </c>
      <c r="F280" s="112" t="s">
        <v>266</v>
      </c>
      <c r="G280" s="110">
        <v>0</v>
      </c>
    </row>
    <row r="281" spans="1:7" s="118" customFormat="1" ht="36" customHeight="1">
      <c r="A281" s="115"/>
      <c r="B281" s="7" t="s">
        <v>127</v>
      </c>
      <c r="C281" s="109" t="s">
        <v>211</v>
      </c>
      <c r="D281" s="109" t="s">
        <v>198</v>
      </c>
      <c r="E281" s="112" t="s">
        <v>131</v>
      </c>
      <c r="F281" s="112"/>
      <c r="G281" s="110">
        <f>SUM(G282+G284)</f>
        <v>15794.2</v>
      </c>
    </row>
    <row r="282" spans="1:7" s="118" customFormat="1" ht="150" customHeight="1">
      <c r="A282" s="115"/>
      <c r="B282" s="111" t="s">
        <v>322</v>
      </c>
      <c r="C282" s="109" t="s">
        <v>211</v>
      </c>
      <c r="D282" s="109" t="s">
        <v>198</v>
      </c>
      <c r="E282" s="112" t="s">
        <v>132</v>
      </c>
      <c r="F282" s="112"/>
      <c r="G282" s="110">
        <f>SUM(G283)</f>
        <v>15794.2</v>
      </c>
    </row>
    <row r="283" spans="1:7" s="118" customFormat="1" ht="17.25" customHeight="1">
      <c r="A283" s="115"/>
      <c r="B283" s="32" t="s">
        <v>265</v>
      </c>
      <c r="C283" s="109" t="s">
        <v>211</v>
      </c>
      <c r="D283" s="109" t="s">
        <v>198</v>
      </c>
      <c r="E283" s="112" t="s">
        <v>132</v>
      </c>
      <c r="F283" s="112" t="s">
        <v>266</v>
      </c>
      <c r="G283" s="110">
        <v>15794.2</v>
      </c>
    </row>
    <row r="284" spans="1:7" s="118" customFormat="1" ht="84.75" customHeight="1" hidden="1">
      <c r="A284" s="115"/>
      <c r="B284" s="32" t="s">
        <v>246</v>
      </c>
      <c r="C284" s="109" t="s">
        <v>211</v>
      </c>
      <c r="D284" s="109" t="s">
        <v>198</v>
      </c>
      <c r="E284" s="112" t="s">
        <v>160</v>
      </c>
      <c r="F284" s="112"/>
      <c r="G284" s="110">
        <f>SUM(G285)</f>
        <v>0</v>
      </c>
    </row>
    <row r="285" spans="1:7" s="118" customFormat="1" ht="17.25" customHeight="1" hidden="1">
      <c r="A285" s="115"/>
      <c r="B285" s="32" t="s">
        <v>265</v>
      </c>
      <c r="C285" s="109" t="s">
        <v>211</v>
      </c>
      <c r="D285" s="109" t="s">
        <v>198</v>
      </c>
      <c r="E285" s="112" t="s">
        <v>160</v>
      </c>
      <c r="F285" s="112" t="s">
        <v>266</v>
      </c>
      <c r="G285" s="110">
        <v>0</v>
      </c>
    </row>
    <row r="286" spans="1:7" s="118" customFormat="1" ht="36.75" customHeight="1" hidden="1">
      <c r="A286" s="115"/>
      <c r="B286" s="7" t="s">
        <v>128</v>
      </c>
      <c r="C286" s="109" t="s">
        <v>211</v>
      </c>
      <c r="D286" s="109" t="s">
        <v>198</v>
      </c>
      <c r="E286" s="112" t="s">
        <v>134</v>
      </c>
      <c r="F286" s="112"/>
      <c r="G286" s="110">
        <f>SUM(G287)</f>
        <v>0</v>
      </c>
    </row>
    <row r="287" spans="1:7" s="118" customFormat="1" ht="60" customHeight="1" hidden="1">
      <c r="A287" s="115"/>
      <c r="B287" s="32" t="s">
        <v>304</v>
      </c>
      <c r="C287" s="109" t="s">
        <v>211</v>
      </c>
      <c r="D287" s="109" t="s">
        <v>198</v>
      </c>
      <c r="E287" s="112" t="s">
        <v>133</v>
      </c>
      <c r="F287" s="112"/>
      <c r="G287" s="110">
        <f>SUM(G288)</f>
        <v>0</v>
      </c>
    </row>
    <row r="288" spans="1:7" s="118" customFormat="1" ht="29.25" customHeight="1" hidden="1">
      <c r="A288" s="115"/>
      <c r="B288" s="32" t="s">
        <v>265</v>
      </c>
      <c r="C288" s="109" t="s">
        <v>211</v>
      </c>
      <c r="D288" s="109" t="s">
        <v>198</v>
      </c>
      <c r="E288" s="112" t="s">
        <v>133</v>
      </c>
      <c r="F288" s="112" t="s">
        <v>266</v>
      </c>
      <c r="G288" s="110">
        <v>0</v>
      </c>
    </row>
    <row r="289" spans="1:7" s="117" customFormat="1" ht="122.25" customHeight="1" hidden="1">
      <c r="A289" s="121"/>
      <c r="B289" s="42" t="s">
        <v>3</v>
      </c>
      <c r="C289" s="109" t="s">
        <v>211</v>
      </c>
      <c r="D289" s="109" t="s">
        <v>198</v>
      </c>
      <c r="E289" s="112" t="s">
        <v>10</v>
      </c>
      <c r="F289" s="112"/>
      <c r="G289" s="110">
        <f>G290</f>
        <v>0</v>
      </c>
    </row>
    <row r="290" spans="1:7" s="117" customFormat="1" ht="29.25" customHeight="1" hidden="1">
      <c r="A290" s="121"/>
      <c r="B290" s="32" t="s">
        <v>265</v>
      </c>
      <c r="C290" s="109" t="s">
        <v>211</v>
      </c>
      <c r="D290" s="109" t="s">
        <v>198</v>
      </c>
      <c r="E290" s="112" t="s">
        <v>10</v>
      </c>
      <c r="F290" s="112" t="s">
        <v>266</v>
      </c>
      <c r="G290" s="110"/>
    </row>
    <row r="291" spans="1:7" s="117" customFormat="1" ht="123.75" customHeight="1">
      <c r="A291" s="121"/>
      <c r="B291" s="128" t="s">
        <v>323</v>
      </c>
      <c r="C291" s="109" t="s">
        <v>211</v>
      </c>
      <c r="D291" s="109" t="s">
        <v>198</v>
      </c>
      <c r="E291" s="112" t="s">
        <v>10</v>
      </c>
      <c r="F291" s="112"/>
      <c r="G291" s="110">
        <f>G292</f>
        <v>3213</v>
      </c>
    </row>
    <row r="292" spans="1:7" s="117" customFormat="1" ht="29.25" customHeight="1">
      <c r="A292" s="121"/>
      <c r="B292" s="32" t="s">
        <v>265</v>
      </c>
      <c r="C292" s="109" t="s">
        <v>211</v>
      </c>
      <c r="D292" s="109" t="s">
        <v>198</v>
      </c>
      <c r="E292" s="112" t="s">
        <v>10</v>
      </c>
      <c r="F292" s="112" t="s">
        <v>266</v>
      </c>
      <c r="G292" s="110">
        <v>3213</v>
      </c>
    </row>
    <row r="293" spans="1:7" s="117" customFormat="1" ht="29.25" customHeight="1" hidden="1">
      <c r="A293" s="121"/>
      <c r="B293" s="1" t="s">
        <v>246</v>
      </c>
      <c r="C293" s="109" t="s">
        <v>211</v>
      </c>
      <c r="D293" s="109" t="s">
        <v>198</v>
      </c>
      <c r="E293" s="112" t="s">
        <v>28</v>
      </c>
      <c r="F293" s="112"/>
      <c r="G293" s="110">
        <f>SUM(G294)</f>
        <v>0</v>
      </c>
    </row>
    <row r="294" spans="1:7" s="117" customFormat="1" ht="29.25" customHeight="1" hidden="1">
      <c r="A294" s="121"/>
      <c r="B294" s="32" t="s">
        <v>265</v>
      </c>
      <c r="C294" s="109" t="s">
        <v>211</v>
      </c>
      <c r="D294" s="109" t="s">
        <v>198</v>
      </c>
      <c r="E294" s="112" t="s">
        <v>28</v>
      </c>
      <c r="F294" s="112" t="s">
        <v>266</v>
      </c>
      <c r="G294" s="110"/>
    </row>
    <row r="295" spans="1:7" s="117" customFormat="1" ht="29.25" customHeight="1">
      <c r="A295" s="121"/>
      <c r="B295" s="55" t="s">
        <v>305</v>
      </c>
      <c r="C295" s="104" t="s">
        <v>211</v>
      </c>
      <c r="D295" s="104" t="s">
        <v>201</v>
      </c>
      <c r="E295" s="104"/>
      <c r="F295" s="112"/>
      <c r="G295" s="110">
        <f>SUM(G296)</f>
        <v>967</v>
      </c>
    </row>
    <row r="296" spans="1:7" s="117" customFormat="1" ht="40.5" customHeight="1">
      <c r="A296" s="121"/>
      <c r="B296" s="56" t="s">
        <v>250</v>
      </c>
      <c r="C296" s="109" t="s">
        <v>211</v>
      </c>
      <c r="D296" s="109" t="s">
        <v>201</v>
      </c>
      <c r="E296" s="109" t="s">
        <v>89</v>
      </c>
      <c r="F296" s="112"/>
      <c r="G296" s="110">
        <f>SUM(G297)</f>
        <v>967</v>
      </c>
    </row>
    <row r="297" spans="1:7" s="117" customFormat="1" ht="49.5" customHeight="1">
      <c r="A297" s="121"/>
      <c r="B297" s="56" t="s">
        <v>262</v>
      </c>
      <c r="C297" s="109" t="s">
        <v>211</v>
      </c>
      <c r="D297" s="109" t="s">
        <v>201</v>
      </c>
      <c r="E297" s="109" t="s">
        <v>90</v>
      </c>
      <c r="F297" s="112"/>
      <c r="G297" s="110">
        <f>SUM(G298)</f>
        <v>967</v>
      </c>
    </row>
    <row r="298" spans="1:7" s="117" customFormat="1" ht="29.25" customHeight="1">
      <c r="A298" s="121"/>
      <c r="B298" s="45" t="s">
        <v>306</v>
      </c>
      <c r="C298" s="109" t="s">
        <v>211</v>
      </c>
      <c r="D298" s="109" t="s">
        <v>201</v>
      </c>
      <c r="E298" s="112" t="s">
        <v>94</v>
      </c>
      <c r="F298" s="112"/>
      <c r="G298" s="110">
        <f>SUM(G299)</f>
        <v>967</v>
      </c>
    </row>
    <row r="299" spans="1:7" s="117" customFormat="1" ht="29.25" customHeight="1">
      <c r="A299" s="121"/>
      <c r="B299" s="32" t="s">
        <v>265</v>
      </c>
      <c r="C299" s="109" t="s">
        <v>211</v>
      </c>
      <c r="D299" s="109" t="s">
        <v>201</v>
      </c>
      <c r="E299" s="112" t="s">
        <v>94</v>
      </c>
      <c r="F299" s="112" t="s">
        <v>266</v>
      </c>
      <c r="G299" s="110">
        <v>967</v>
      </c>
    </row>
    <row r="300" spans="1:7" s="106" customFormat="1" ht="29.25" customHeight="1">
      <c r="A300" s="115"/>
      <c r="B300" s="38" t="s">
        <v>225</v>
      </c>
      <c r="C300" s="104" t="s">
        <v>206</v>
      </c>
      <c r="D300" s="104" t="s">
        <v>199</v>
      </c>
      <c r="E300" s="104"/>
      <c r="F300" s="104"/>
      <c r="G300" s="105">
        <f>SUM(G301+G306)</f>
        <v>1980.2</v>
      </c>
    </row>
    <row r="301" spans="1:7" s="106" customFormat="1" ht="19.5" customHeight="1">
      <c r="A301" s="115"/>
      <c r="B301" s="38" t="s">
        <v>168</v>
      </c>
      <c r="C301" s="104" t="s">
        <v>206</v>
      </c>
      <c r="D301" s="104" t="s">
        <v>198</v>
      </c>
      <c r="E301" s="104"/>
      <c r="F301" s="104"/>
      <c r="G301" s="105">
        <f>SUM(G302)</f>
        <v>769.7</v>
      </c>
    </row>
    <row r="302" spans="1:7" ht="37.5" customHeight="1">
      <c r="A302" s="121"/>
      <c r="B302" s="7" t="s">
        <v>250</v>
      </c>
      <c r="C302" s="109" t="s">
        <v>206</v>
      </c>
      <c r="D302" s="109" t="s">
        <v>198</v>
      </c>
      <c r="E302" s="109" t="s">
        <v>89</v>
      </c>
      <c r="F302" s="109"/>
      <c r="G302" s="110">
        <f>SUM(G303)</f>
        <v>769.7</v>
      </c>
    </row>
    <row r="303" spans="1:7" ht="48.75" customHeight="1">
      <c r="A303" s="121"/>
      <c r="B303" s="7" t="s">
        <v>262</v>
      </c>
      <c r="C303" s="112" t="s">
        <v>206</v>
      </c>
      <c r="D303" s="112" t="s">
        <v>198</v>
      </c>
      <c r="E303" s="112" t="s">
        <v>90</v>
      </c>
      <c r="F303" s="112"/>
      <c r="G303" s="110">
        <f>SUM(G304)</f>
        <v>769.7</v>
      </c>
    </row>
    <row r="304" spans="1:7" ht="19.5" customHeight="1">
      <c r="A304" s="121"/>
      <c r="B304" s="7" t="s">
        <v>270</v>
      </c>
      <c r="C304" s="109" t="s">
        <v>206</v>
      </c>
      <c r="D304" s="109" t="s">
        <v>198</v>
      </c>
      <c r="E304" s="109" t="s">
        <v>96</v>
      </c>
      <c r="F304" s="104"/>
      <c r="G304" s="110">
        <f>SUM(G305)</f>
        <v>769.7</v>
      </c>
    </row>
    <row r="305" spans="1:7" ht="30" customHeight="1">
      <c r="A305" s="121"/>
      <c r="B305" s="7" t="s">
        <v>268</v>
      </c>
      <c r="C305" s="109" t="s">
        <v>206</v>
      </c>
      <c r="D305" s="109" t="s">
        <v>198</v>
      </c>
      <c r="E305" s="109" t="s">
        <v>96</v>
      </c>
      <c r="F305" s="109" t="s">
        <v>269</v>
      </c>
      <c r="G305" s="110">
        <v>769.7</v>
      </c>
    </row>
    <row r="306" spans="1:7" s="106" customFormat="1" ht="19.5" customHeight="1">
      <c r="A306" s="115"/>
      <c r="B306" s="38" t="s">
        <v>166</v>
      </c>
      <c r="C306" s="104" t="s">
        <v>206</v>
      </c>
      <c r="D306" s="104" t="s">
        <v>200</v>
      </c>
      <c r="E306" s="104"/>
      <c r="F306" s="104"/>
      <c r="G306" s="105">
        <f>SUM(G307+G314+G325)</f>
        <v>1210.5</v>
      </c>
    </row>
    <row r="307" spans="1:7" ht="85.5" customHeight="1">
      <c r="A307" s="121"/>
      <c r="B307" s="1" t="s">
        <v>267</v>
      </c>
      <c r="C307" s="109" t="s">
        <v>206</v>
      </c>
      <c r="D307" s="109" t="s">
        <v>200</v>
      </c>
      <c r="E307" s="109" t="s">
        <v>8</v>
      </c>
      <c r="F307" s="109"/>
      <c r="G307" s="110">
        <f>SUM(G308)</f>
        <v>413.9</v>
      </c>
    </row>
    <row r="308" spans="1:7" ht="134.25" customHeight="1">
      <c r="A308" s="121"/>
      <c r="B308" s="33" t="s">
        <v>113</v>
      </c>
      <c r="C308" s="109" t="s">
        <v>206</v>
      </c>
      <c r="D308" s="109" t="s">
        <v>200</v>
      </c>
      <c r="E308" s="109" t="s">
        <v>9</v>
      </c>
      <c r="F308" s="109"/>
      <c r="G308" s="110">
        <f>SUM(G309+G311)</f>
        <v>413.9</v>
      </c>
    </row>
    <row r="309" spans="1:7" ht="96" customHeight="1" hidden="1">
      <c r="A309" s="121"/>
      <c r="B309" s="42" t="s">
        <v>273</v>
      </c>
      <c r="C309" s="112" t="s">
        <v>206</v>
      </c>
      <c r="D309" s="112" t="s">
        <v>200</v>
      </c>
      <c r="E309" s="112" t="s">
        <v>26</v>
      </c>
      <c r="F309" s="112"/>
      <c r="G309" s="110">
        <f>SUM(G310)</f>
        <v>0</v>
      </c>
    </row>
    <row r="310" spans="1:7" ht="45.75" customHeight="1" hidden="1">
      <c r="A310" s="121"/>
      <c r="B310" s="7" t="s">
        <v>271</v>
      </c>
      <c r="C310" s="112" t="s">
        <v>206</v>
      </c>
      <c r="D310" s="112" t="s">
        <v>200</v>
      </c>
      <c r="E310" s="112" t="s">
        <v>26</v>
      </c>
      <c r="F310" s="112" t="s">
        <v>272</v>
      </c>
      <c r="G310" s="110"/>
    </row>
    <row r="311" spans="1:7" ht="49.5" customHeight="1">
      <c r="A311" s="121"/>
      <c r="B311" s="7" t="s">
        <v>114</v>
      </c>
      <c r="C311" s="112" t="s">
        <v>206</v>
      </c>
      <c r="D311" s="112" t="s">
        <v>200</v>
      </c>
      <c r="E311" s="112" t="s">
        <v>135</v>
      </c>
      <c r="F311" s="112"/>
      <c r="G311" s="110">
        <f>SUM(G312)</f>
        <v>413.9</v>
      </c>
    </row>
    <row r="312" spans="1:7" ht="123" customHeight="1">
      <c r="A312" s="121"/>
      <c r="B312" s="129" t="s">
        <v>330</v>
      </c>
      <c r="C312" s="112" t="s">
        <v>206</v>
      </c>
      <c r="D312" s="112" t="s">
        <v>200</v>
      </c>
      <c r="E312" s="112" t="s">
        <v>136</v>
      </c>
      <c r="F312" s="112"/>
      <c r="G312" s="110">
        <f>SUM(G313)</f>
        <v>413.9</v>
      </c>
    </row>
    <row r="313" spans="1:7" ht="31.5" customHeight="1">
      <c r="A313" s="121"/>
      <c r="B313" s="7" t="s">
        <v>271</v>
      </c>
      <c r="C313" s="112" t="s">
        <v>206</v>
      </c>
      <c r="D313" s="112" t="s">
        <v>200</v>
      </c>
      <c r="E313" s="112" t="s">
        <v>136</v>
      </c>
      <c r="F313" s="112" t="s">
        <v>272</v>
      </c>
      <c r="G313" s="110">
        <v>413.9</v>
      </c>
    </row>
    <row r="314" spans="1:7" ht="78" customHeight="1">
      <c r="A314" s="121"/>
      <c r="B314" s="1" t="s">
        <v>118</v>
      </c>
      <c r="C314" s="112" t="s">
        <v>206</v>
      </c>
      <c r="D314" s="112" t="s">
        <v>200</v>
      </c>
      <c r="E314" s="112" t="s">
        <v>13</v>
      </c>
      <c r="F314" s="112"/>
      <c r="G314" s="110">
        <f>SUM(G315+G321)</f>
        <v>206.6</v>
      </c>
    </row>
    <row r="315" spans="1:7" ht="102" customHeight="1">
      <c r="A315" s="121"/>
      <c r="B315" s="1" t="s">
        <v>119</v>
      </c>
      <c r="C315" s="112" t="s">
        <v>206</v>
      </c>
      <c r="D315" s="112" t="s">
        <v>200</v>
      </c>
      <c r="E315" s="112" t="s">
        <v>14</v>
      </c>
      <c r="F315" s="112"/>
      <c r="G315" s="110">
        <f>SUM(G316+G318)</f>
        <v>138.7</v>
      </c>
    </row>
    <row r="316" spans="1:7" ht="69" customHeight="1" hidden="1">
      <c r="A316" s="121"/>
      <c r="B316" s="1" t="s">
        <v>117</v>
      </c>
      <c r="C316" s="112" t="s">
        <v>206</v>
      </c>
      <c r="D316" s="112" t="s">
        <v>200</v>
      </c>
      <c r="E316" s="112" t="s">
        <v>15</v>
      </c>
      <c r="F316" s="112"/>
      <c r="G316" s="110">
        <f>SUM(G317)</f>
        <v>0</v>
      </c>
    </row>
    <row r="317" spans="1:7" ht="43.5" customHeight="1" hidden="1">
      <c r="A317" s="121"/>
      <c r="B317" s="7" t="s">
        <v>271</v>
      </c>
      <c r="C317" s="112" t="s">
        <v>206</v>
      </c>
      <c r="D317" s="112" t="s">
        <v>200</v>
      </c>
      <c r="E317" s="112" t="s">
        <v>15</v>
      </c>
      <c r="F317" s="112" t="s">
        <v>272</v>
      </c>
      <c r="G317" s="110"/>
    </row>
    <row r="318" spans="1:7" ht="48.75" customHeight="1">
      <c r="A318" s="121"/>
      <c r="B318" s="7" t="s">
        <v>114</v>
      </c>
      <c r="C318" s="112" t="s">
        <v>206</v>
      </c>
      <c r="D318" s="112" t="s">
        <v>200</v>
      </c>
      <c r="E318" s="112" t="s">
        <v>139</v>
      </c>
      <c r="F318" s="112"/>
      <c r="G318" s="110">
        <f>SUM(G319)</f>
        <v>138.7</v>
      </c>
    </row>
    <row r="319" spans="1:7" ht="129" customHeight="1">
      <c r="A319" s="121"/>
      <c r="B319" s="7" t="s">
        <v>319</v>
      </c>
      <c r="C319" s="109" t="s">
        <v>206</v>
      </c>
      <c r="D319" s="109" t="s">
        <v>200</v>
      </c>
      <c r="E319" s="109" t="s">
        <v>140</v>
      </c>
      <c r="F319" s="109"/>
      <c r="G319" s="110">
        <f>SUM(G320)</f>
        <v>138.7</v>
      </c>
    </row>
    <row r="320" spans="1:7" ht="40.5" customHeight="1">
      <c r="A320" s="121"/>
      <c r="B320" s="7" t="s">
        <v>271</v>
      </c>
      <c r="C320" s="109" t="s">
        <v>206</v>
      </c>
      <c r="D320" s="109" t="s">
        <v>200</v>
      </c>
      <c r="E320" s="109" t="s">
        <v>140</v>
      </c>
      <c r="F320" s="109" t="s">
        <v>272</v>
      </c>
      <c r="G320" s="110">
        <v>138.7</v>
      </c>
    </row>
    <row r="321" spans="1:7" ht="129.75" customHeight="1">
      <c r="A321" s="121"/>
      <c r="B321" s="7" t="s">
        <v>120</v>
      </c>
      <c r="C321" s="109" t="s">
        <v>206</v>
      </c>
      <c r="D321" s="109" t="s">
        <v>200</v>
      </c>
      <c r="E321" s="109" t="s">
        <v>24</v>
      </c>
      <c r="F321" s="109"/>
      <c r="G321" s="110">
        <f>SUM(G322)</f>
        <v>67.9</v>
      </c>
    </row>
    <row r="322" spans="1:7" ht="52.5" customHeight="1">
      <c r="A322" s="121"/>
      <c r="B322" s="7" t="s">
        <v>114</v>
      </c>
      <c r="C322" s="109" t="s">
        <v>206</v>
      </c>
      <c r="D322" s="109" t="s">
        <v>200</v>
      </c>
      <c r="E322" s="109" t="s">
        <v>141</v>
      </c>
      <c r="F322" s="109"/>
      <c r="G322" s="110">
        <f>SUM(G323)</f>
        <v>67.9</v>
      </c>
    </row>
    <row r="323" spans="1:7" ht="181.5" customHeight="1">
      <c r="A323" s="121"/>
      <c r="B323" s="7" t="s">
        <v>320</v>
      </c>
      <c r="C323" s="109" t="s">
        <v>206</v>
      </c>
      <c r="D323" s="109" t="s">
        <v>200</v>
      </c>
      <c r="E323" s="109" t="s">
        <v>142</v>
      </c>
      <c r="F323" s="109"/>
      <c r="G323" s="110">
        <f>SUM(G324)</f>
        <v>67.9</v>
      </c>
    </row>
    <row r="324" spans="1:7" ht="39" customHeight="1">
      <c r="A324" s="121"/>
      <c r="B324" s="7" t="s">
        <v>271</v>
      </c>
      <c r="C324" s="109" t="s">
        <v>206</v>
      </c>
      <c r="D324" s="109" t="s">
        <v>200</v>
      </c>
      <c r="E324" s="109" t="s">
        <v>142</v>
      </c>
      <c r="F324" s="109" t="s">
        <v>272</v>
      </c>
      <c r="G324" s="110">
        <v>67.9</v>
      </c>
    </row>
    <row r="325" spans="1:7" ht="24" customHeight="1">
      <c r="A325" s="121"/>
      <c r="B325" s="1" t="s">
        <v>274</v>
      </c>
      <c r="C325" s="109" t="s">
        <v>206</v>
      </c>
      <c r="D325" s="109" t="s">
        <v>200</v>
      </c>
      <c r="E325" s="109" t="s">
        <v>7</v>
      </c>
      <c r="F325" s="109"/>
      <c r="G325" s="110">
        <f>SUM(G326+G328+G330)</f>
        <v>590</v>
      </c>
    </row>
    <row r="326" spans="1:7" ht="74.25" customHeight="1">
      <c r="A326" s="121"/>
      <c r="B326" s="1" t="s">
        <v>288</v>
      </c>
      <c r="C326" s="109" t="s">
        <v>206</v>
      </c>
      <c r="D326" s="109" t="s">
        <v>200</v>
      </c>
      <c r="E326" s="109" t="s">
        <v>102</v>
      </c>
      <c r="F326" s="109"/>
      <c r="G326" s="110">
        <f>SUM(G327)</f>
        <v>250</v>
      </c>
    </row>
    <row r="327" spans="1:7" ht="39" customHeight="1">
      <c r="A327" s="121"/>
      <c r="B327" s="7" t="s">
        <v>254</v>
      </c>
      <c r="C327" s="109" t="s">
        <v>206</v>
      </c>
      <c r="D327" s="109" t="s">
        <v>200</v>
      </c>
      <c r="E327" s="109" t="s">
        <v>102</v>
      </c>
      <c r="F327" s="109" t="s">
        <v>255</v>
      </c>
      <c r="G327" s="110">
        <v>250</v>
      </c>
    </row>
    <row r="328" spans="1:7" ht="86.25" customHeight="1">
      <c r="A328" s="121"/>
      <c r="B328" s="1" t="s">
        <v>289</v>
      </c>
      <c r="C328" s="109" t="s">
        <v>206</v>
      </c>
      <c r="D328" s="109" t="s">
        <v>200</v>
      </c>
      <c r="E328" s="109" t="s">
        <v>103</v>
      </c>
      <c r="F328" s="109"/>
      <c r="G328" s="110">
        <f>SUM(G329)</f>
        <v>200</v>
      </c>
    </row>
    <row r="329" spans="1:7" ht="39" customHeight="1">
      <c r="A329" s="121"/>
      <c r="B329" s="7" t="s">
        <v>254</v>
      </c>
      <c r="C329" s="109" t="s">
        <v>206</v>
      </c>
      <c r="D329" s="109" t="s">
        <v>200</v>
      </c>
      <c r="E329" s="109" t="s">
        <v>103</v>
      </c>
      <c r="F329" s="109" t="s">
        <v>255</v>
      </c>
      <c r="G329" s="110">
        <v>200</v>
      </c>
    </row>
    <row r="330" spans="1:7" ht="48.75" customHeight="1">
      <c r="A330" s="121"/>
      <c r="B330" s="1" t="s">
        <v>290</v>
      </c>
      <c r="C330" s="109" t="s">
        <v>206</v>
      </c>
      <c r="D330" s="109" t="s">
        <v>200</v>
      </c>
      <c r="E330" s="109" t="s">
        <v>104</v>
      </c>
      <c r="F330" s="109"/>
      <c r="G330" s="110">
        <f>SUM(G331)</f>
        <v>140</v>
      </c>
    </row>
    <row r="331" spans="1:7" ht="39" customHeight="1">
      <c r="A331" s="121"/>
      <c r="B331" s="7" t="s">
        <v>254</v>
      </c>
      <c r="C331" s="109" t="s">
        <v>206</v>
      </c>
      <c r="D331" s="109" t="s">
        <v>200</v>
      </c>
      <c r="E331" s="109" t="s">
        <v>104</v>
      </c>
      <c r="F331" s="109" t="s">
        <v>255</v>
      </c>
      <c r="G331" s="110">
        <v>140</v>
      </c>
    </row>
    <row r="332" spans="1:7" ht="19.5" customHeight="1" hidden="1">
      <c r="A332" s="121"/>
      <c r="B332" s="7" t="s">
        <v>178</v>
      </c>
      <c r="C332" s="109" t="s">
        <v>206</v>
      </c>
      <c r="D332" s="109" t="s">
        <v>200</v>
      </c>
      <c r="E332" s="109"/>
      <c r="F332" s="112"/>
      <c r="G332" s="110">
        <f>SUM(G333)</f>
        <v>0</v>
      </c>
    </row>
    <row r="333" spans="1:7" ht="27.75" customHeight="1" hidden="1">
      <c r="A333" s="121"/>
      <c r="B333" s="7" t="s">
        <v>222</v>
      </c>
      <c r="C333" s="109" t="s">
        <v>206</v>
      </c>
      <c r="D333" s="109" t="s">
        <v>200</v>
      </c>
      <c r="E333" s="109"/>
      <c r="F333" s="112"/>
      <c r="G333" s="110">
        <f>SUM(G334)</f>
        <v>0</v>
      </c>
    </row>
    <row r="334" spans="1:7" ht="19.5" customHeight="1" hidden="1">
      <c r="A334" s="121"/>
      <c r="B334" s="43" t="s">
        <v>238</v>
      </c>
      <c r="C334" s="109" t="s">
        <v>206</v>
      </c>
      <c r="D334" s="109" t="s">
        <v>200</v>
      </c>
      <c r="E334" s="109"/>
      <c r="F334" s="112" t="s">
        <v>239</v>
      </c>
      <c r="G334" s="110">
        <v>0</v>
      </c>
    </row>
    <row r="335" spans="1:7" s="106" customFormat="1" ht="19.5" customHeight="1">
      <c r="A335" s="115"/>
      <c r="B335" s="38" t="s">
        <v>169</v>
      </c>
      <c r="C335" s="104" t="s">
        <v>202</v>
      </c>
      <c r="D335" s="104" t="s">
        <v>199</v>
      </c>
      <c r="E335" s="104"/>
      <c r="F335" s="104"/>
      <c r="G335" s="105">
        <f>SUM(G336)</f>
        <v>10878</v>
      </c>
    </row>
    <row r="336" spans="1:7" s="106" customFormat="1" ht="19.5" customHeight="1">
      <c r="A336" s="115"/>
      <c r="B336" s="38" t="s">
        <v>240</v>
      </c>
      <c r="C336" s="104" t="s">
        <v>202</v>
      </c>
      <c r="D336" s="104" t="s">
        <v>198</v>
      </c>
      <c r="E336" s="104"/>
      <c r="F336" s="104"/>
      <c r="G336" s="105">
        <f>SUM(G337)</f>
        <v>10878</v>
      </c>
    </row>
    <row r="337" spans="1:7" ht="81.75" customHeight="1">
      <c r="A337" s="121"/>
      <c r="B337" s="1" t="s">
        <v>264</v>
      </c>
      <c r="C337" s="109" t="s">
        <v>202</v>
      </c>
      <c r="D337" s="109" t="s">
        <v>198</v>
      </c>
      <c r="E337" s="109" t="s">
        <v>21</v>
      </c>
      <c r="F337" s="109"/>
      <c r="G337" s="110">
        <f>SUM(G338)</f>
        <v>10878</v>
      </c>
    </row>
    <row r="338" spans="1:7" ht="110.25" customHeight="1">
      <c r="A338" s="121"/>
      <c r="B338" s="1" t="s">
        <v>295</v>
      </c>
      <c r="C338" s="109" t="s">
        <v>202</v>
      </c>
      <c r="D338" s="109" t="s">
        <v>198</v>
      </c>
      <c r="E338" s="109" t="s">
        <v>5</v>
      </c>
      <c r="F338" s="109"/>
      <c r="G338" s="110">
        <f>SUM(G339+G341+G343)</f>
        <v>10878</v>
      </c>
    </row>
    <row r="339" spans="1:7" ht="133.5" customHeight="1">
      <c r="A339" s="121"/>
      <c r="B339" s="111" t="s">
        <v>325</v>
      </c>
      <c r="C339" s="109" t="s">
        <v>202</v>
      </c>
      <c r="D339" s="109" t="s">
        <v>198</v>
      </c>
      <c r="E339" s="112" t="s">
        <v>22</v>
      </c>
      <c r="F339" s="112"/>
      <c r="G339" s="110">
        <f>SUM(G340)</f>
        <v>8090</v>
      </c>
    </row>
    <row r="340" spans="1:7" ht="24.75" customHeight="1">
      <c r="A340" s="121"/>
      <c r="B340" s="32" t="s">
        <v>265</v>
      </c>
      <c r="C340" s="109" t="s">
        <v>202</v>
      </c>
      <c r="D340" s="109" t="s">
        <v>198</v>
      </c>
      <c r="E340" s="112" t="s">
        <v>22</v>
      </c>
      <c r="F340" s="112" t="s">
        <v>266</v>
      </c>
      <c r="G340" s="110">
        <v>8090</v>
      </c>
    </row>
    <row r="341" spans="1:7" ht="151.5" customHeight="1">
      <c r="A341" s="121"/>
      <c r="B341" s="111" t="s">
        <v>324</v>
      </c>
      <c r="C341" s="109" t="s">
        <v>202</v>
      </c>
      <c r="D341" s="109" t="s">
        <v>198</v>
      </c>
      <c r="E341" s="112" t="s">
        <v>109</v>
      </c>
      <c r="F341" s="112"/>
      <c r="G341" s="110">
        <f>SUM(G342)</f>
        <v>2788</v>
      </c>
    </row>
    <row r="342" spans="1:7" ht="24.75" customHeight="1">
      <c r="A342" s="121"/>
      <c r="B342" s="7" t="s">
        <v>183</v>
      </c>
      <c r="C342" s="109" t="s">
        <v>202</v>
      </c>
      <c r="D342" s="109" t="s">
        <v>198</v>
      </c>
      <c r="E342" s="112" t="s">
        <v>109</v>
      </c>
      <c r="F342" s="112" t="s">
        <v>263</v>
      </c>
      <c r="G342" s="110">
        <v>2788</v>
      </c>
    </row>
    <row r="343" spans="1:7" ht="96" customHeight="1" hidden="1">
      <c r="A343" s="121"/>
      <c r="B343" s="1" t="s">
        <v>247</v>
      </c>
      <c r="C343" s="109" t="s">
        <v>202</v>
      </c>
      <c r="D343" s="109" t="s">
        <v>198</v>
      </c>
      <c r="E343" s="112" t="s">
        <v>29</v>
      </c>
      <c r="F343" s="112"/>
      <c r="G343" s="110">
        <f>SUM(G344)</f>
        <v>0</v>
      </c>
    </row>
    <row r="344" spans="1:7" ht="19.5" customHeight="1" hidden="1">
      <c r="A344" s="121"/>
      <c r="B344" s="32" t="s">
        <v>265</v>
      </c>
      <c r="C344" s="109" t="s">
        <v>202</v>
      </c>
      <c r="D344" s="109" t="s">
        <v>198</v>
      </c>
      <c r="E344" s="112" t="s">
        <v>29</v>
      </c>
      <c r="F344" s="112" t="s">
        <v>266</v>
      </c>
      <c r="G344" s="110"/>
    </row>
    <row r="345" spans="1:7" s="106" customFormat="1" ht="19.5" customHeight="1">
      <c r="A345" s="115"/>
      <c r="B345" s="38" t="s">
        <v>194</v>
      </c>
      <c r="C345" s="104" t="s">
        <v>208</v>
      </c>
      <c r="D345" s="104" t="s">
        <v>199</v>
      </c>
      <c r="E345" s="104"/>
      <c r="F345" s="104"/>
      <c r="G345" s="105">
        <f>SUM(G346)</f>
        <v>1200</v>
      </c>
    </row>
    <row r="346" spans="1:7" s="106" customFormat="1" ht="19.5" customHeight="1">
      <c r="A346" s="115"/>
      <c r="B346" s="44" t="s">
        <v>186</v>
      </c>
      <c r="C346" s="104" t="s">
        <v>208</v>
      </c>
      <c r="D346" s="104" t="s">
        <v>203</v>
      </c>
      <c r="E346" s="104"/>
      <c r="F346" s="104"/>
      <c r="G346" s="105">
        <f>SUM(G347)</f>
        <v>1200</v>
      </c>
    </row>
    <row r="347" spans="1:7" ht="32.25" customHeight="1">
      <c r="A347" s="121"/>
      <c r="B347" s="7" t="s">
        <v>250</v>
      </c>
      <c r="C347" s="109" t="s">
        <v>208</v>
      </c>
      <c r="D347" s="109" t="s">
        <v>203</v>
      </c>
      <c r="E347" s="109" t="s">
        <v>89</v>
      </c>
      <c r="F347" s="109"/>
      <c r="G347" s="110">
        <f>SUM(G348)</f>
        <v>1200</v>
      </c>
    </row>
    <row r="348" spans="1:7" ht="48" customHeight="1">
      <c r="A348" s="121"/>
      <c r="B348" s="7" t="s">
        <v>262</v>
      </c>
      <c r="C348" s="109" t="s">
        <v>208</v>
      </c>
      <c r="D348" s="109" t="s">
        <v>203</v>
      </c>
      <c r="E348" s="109" t="s">
        <v>90</v>
      </c>
      <c r="F348" s="109"/>
      <c r="G348" s="110">
        <f>SUM(G349)</f>
        <v>1200</v>
      </c>
    </row>
    <row r="349" spans="1:7" ht="32.25" customHeight="1">
      <c r="A349" s="121"/>
      <c r="B349" s="1" t="s">
        <v>258</v>
      </c>
      <c r="C349" s="109" t="s">
        <v>208</v>
      </c>
      <c r="D349" s="109" t="s">
        <v>203</v>
      </c>
      <c r="E349" s="109" t="s">
        <v>95</v>
      </c>
      <c r="F349" s="130"/>
      <c r="G349" s="110">
        <f>SUM(G350)</f>
        <v>1200</v>
      </c>
    </row>
    <row r="350" spans="1:7" ht="30" customHeight="1" thickBot="1">
      <c r="A350" s="131"/>
      <c r="B350" s="7" t="s">
        <v>254</v>
      </c>
      <c r="C350" s="109" t="s">
        <v>208</v>
      </c>
      <c r="D350" s="109" t="s">
        <v>203</v>
      </c>
      <c r="E350" s="109" t="s">
        <v>95</v>
      </c>
      <c r="F350" s="109" t="s">
        <v>255</v>
      </c>
      <c r="G350" s="110">
        <v>1200</v>
      </c>
    </row>
    <row r="351" spans="1:7" s="106" customFormat="1" ht="29.25" customHeight="1">
      <c r="A351" s="118"/>
      <c r="B351" s="38" t="s">
        <v>229</v>
      </c>
      <c r="C351" s="104" t="s">
        <v>204</v>
      </c>
      <c r="D351" s="104" t="s">
        <v>199</v>
      </c>
      <c r="E351" s="104"/>
      <c r="F351" s="104"/>
      <c r="G351" s="105">
        <f>SUM(G352)</f>
        <v>20</v>
      </c>
    </row>
    <row r="352" spans="1:7" s="106" customFormat="1" ht="30.75" customHeight="1">
      <c r="A352" s="118"/>
      <c r="B352" s="38" t="s">
        <v>241</v>
      </c>
      <c r="C352" s="104" t="s">
        <v>204</v>
      </c>
      <c r="D352" s="104" t="s">
        <v>198</v>
      </c>
      <c r="E352" s="104"/>
      <c r="F352" s="104"/>
      <c r="G352" s="105">
        <f>SUM(G353)</f>
        <v>20</v>
      </c>
    </row>
    <row r="353" spans="2:7" s="118" customFormat="1" ht="36.75" customHeight="1">
      <c r="B353" s="7" t="s">
        <v>250</v>
      </c>
      <c r="C353" s="109" t="s">
        <v>204</v>
      </c>
      <c r="D353" s="109" t="s">
        <v>198</v>
      </c>
      <c r="E353" s="109" t="s">
        <v>89</v>
      </c>
      <c r="F353" s="104"/>
      <c r="G353" s="110">
        <f>SUM(G354)</f>
        <v>20</v>
      </c>
    </row>
    <row r="354" spans="1:7" ht="50.25" customHeight="1">
      <c r="A354" s="117"/>
      <c r="B354" s="7" t="s">
        <v>262</v>
      </c>
      <c r="C354" s="109" t="s">
        <v>204</v>
      </c>
      <c r="D354" s="109" t="s">
        <v>198</v>
      </c>
      <c r="E354" s="109" t="s">
        <v>90</v>
      </c>
      <c r="F354" s="104"/>
      <c r="G354" s="110">
        <f>SUM(G355)</f>
        <v>20</v>
      </c>
    </row>
    <row r="355" spans="1:7" ht="39.75" customHeight="1">
      <c r="A355" s="117"/>
      <c r="B355" s="1" t="s">
        <v>258</v>
      </c>
      <c r="C355" s="109" t="s">
        <v>204</v>
      </c>
      <c r="D355" s="109" t="s">
        <v>198</v>
      </c>
      <c r="E355" s="109" t="s">
        <v>95</v>
      </c>
      <c r="F355" s="104"/>
      <c r="G355" s="110">
        <f>SUM(G356)</f>
        <v>20</v>
      </c>
    </row>
    <row r="356" spans="1:7" ht="20.25" customHeight="1">
      <c r="A356" s="117"/>
      <c r="B356" s="7" t="s">
        <v>230</v>
      </c>
      <c r="C356" s="109" t="s">
        <v>204</v>
      </c>
      <c r="D356" s="109" t="s">
        <v>198</v>
      </c>
      <c r="E356" s="109" t="s">
        <v>95</v>
      </c>
      <c r="F356" s="109" t="s">
        <v>231</v>
      </c>
      <c r="G356" s="110">
        <v>20</v>
      </c>
    </row>
    <row r="357" spans="1:6" ht="19.5" customHeight="1">
      <c r="A357" s="117"/>
      <c r="B357" s="132"/>
      <c r="C357" s="133"/>
      <c r="D357" s="133"/>
      <c r="E357" s="133"/>
      <c r="F357" s="133"/>
    </row>
    <row r="358" spans="1:6" ht="19.5" customHeight="1">
      <c r="A358" s="117"/>
      <c r="B358" s="132"/>
      <c r="C358" s="133"/>
      <c r="D358" s="133"/>
      <c r="E358" s="133"/>
      <c r="F358" s="133"/>
    </row>
    <row r="359" spans="1:6" ht="19.5" customHeight="1">
      <c r="A359" s="117"/>
      <c r="B359" s="132"/>
      <c r="C359" s="133"/>
      <c r="D359" s="133"/>
      <c r="E359" s="133"/>
      <c r="F359" s="133"/>
    </row>
    <row r="360" spans="2:6" s="117" customFormat="1" ht="19.5" customHeight="1">
      <c r="B360" s="134"/>
      <c r="C360" s="135"/>
      <c r="D360" s="135"/>
      <c r="E360" s="135"/>
      <c r="F360" s="135"/>
    </row>
    <row r="361" spans="1:6" ht="19.5" customHeight="1">
      <c r="A361" s="117"/>
      <c r="B361" s="132"/>
      <c r="C361" s="135"/>
      <c r="D361" s="135"/>
      <c r="E361" s="135"/>
      <c r="F361" s="135"/>
    </row>
    <row r="362" spans="1:6" ht="19.5" customHeight="1">
      <c r="A362" s="117"/>
      <c r="B362" s="134"/>
      <c r="C362" s="135"/>
      <c r="D362" s="135"/>
      <c r="E362" s="135"/>
      <c r="F362" s="135"/>
    </row>
    <row r="363" spans="1:6" ht="19.5" customHeight="1">
      <c r="A363" s="117"/>
      <c r="B363" s="134"/>
      <c r="C363" s="135"/>
      <c r="D363" s="135"/>
      <c r="E363" s="135"/>
      <c r="F363" s="135"/>
    </row>
    <row r="364" spans="1:6" ht="19.5" customHeight="1">
      <c r="A364" s="117"/>
      <c r="B364" s="134"/>
      <c r="C364" s="135"/>
      <c r="D364" s="135"/>
      <c r="E364" s="135"/>
      <c r="F364" s="135"/>
    </row>
    <row r="365" spans="1:6" ht="19.5" customHeight="1">
      <c r="A365" s="117"/>
      <c r="B365" s="134"/>
      <c r="C365" s="135"/>
      <c r="D365" s="135"/>
      <c r="E365" s="135"/>
      <c r="F365" s="135"/>
    </row>
    <row r="366" spans="1:6" ht="19.5" customHeight="1">
      <c r="A366" s="117"/>
      <c r="B366" s="134"/>
      <c r="C366" s="135"/>
      <c r="D366" s="135"/>
      <c r="E366" s="135"/>
      <c r="F366" s="135"/>
    </row>
    <row r="367" spans="1:213" ht="19.5" customHeight="1">
      <c r="A367" s="117"/>
      <c r="B367" s="132"/>
      <c r="C367" s="136"/>
      <c r="D367" s="136"/>
      <c r="E367" s="136"/>
      <c r="F367" s="136"/>
      <c r="DK367" s="117"/>
      <c r="DL367" s="117"/>
      <c r="DM367" s="117"/>
      <c r="DN367" s="117"/>
      <c r="DO367" s="117"/>
      <c r="DP367" s="117"/>
      <c r="DQ367" s="117"/>
      <c r="DR367" s="117"/>
      <c r="DS367" s="117"/>
      <c r="DT367" s="117"/>
      <c r="DU367" s="117"/>
      <c r="DV367" s="117"/>
      <c r="DW367" s="117"/>
      <c r="DX367" s="117"/>
      <c r="DY367" s="117"/>
      <c r="DZ367" s="117"/>
      <c r="EA367" s="117"/>
      <c r="EB367" s="117"/>
      <c r="EC367" s="117"/>
      <c r="ED367" s="117"/>
      <c r="EE367" s="117"/>
      <c r="EF367" s="117"/>
      <c r="EG367" s="117"/>
      <c r="EH367" s="117"/>
      <c r="EI367" s="117"/>
      <c r="EJ367" s="117"/>
      <c r="EK367" s="117"/>
      <c r="EL367" s="117"/>
      <c r="EM367" s="117"/>
      <c r="EN367" s="117"/>
      <c r="EO367" s="117"/>
      <c r="EP367" s="117"/>
      <c r="EQ367" s="117"/>
      <c r="ER367" s="117"/>
      <c r="ES367" s="117"/>
      <c r="ET367" s="117"/>
      <c r="EU367" s="117"/>
      <c r="EV367" s="117"/>
      <c r="EW367" s="117"/>
      <c r="EX367" s="117"/>
      <c r="EY367" s="117"/>
      <c r="EZ367" s="117"/>
      <c r="FA367" s="117"/>
      <c r="FB367" s="117"/>
      <c r="FC367" s="117"/>
      <c r="FD367" s="117"/>
      <c r="FE367" s="117"/>
      <c r="FF367" s="117"/>
      <c r="FG367" s="117"/>
      <c r="FH367" s="117"/>
      <c r="FI367" s="117"/>
      <c r="FJ367" s="117"/>
      <c r="FK367" s="117"/>
      <c r="FL367" s="117"/>
      <c r="FM367" s="117"/>
      <c r="FN367" s="117"/>
      <c r="FO367" s="117"/>
      <c r="FP367" s="117"/>
      <c r="FQ367" s="117"/>
      <c r="FR367" s="117"/>
      <c r="FS367" s="117"/>
      <c r="FT367" s="117"/>
      <c r="FU367" s="117"/>
      <c r="FV367" s="117"/>
      <c r="FW367" s="117"/>
      <c r="FX367" s="117"/>
      <c r="FY367" s="117"/>
      <c r="FZ367" s="117"/>
      <c r="GA367" s="117"/>
      <c r="GB367" s="117"/>
      <c r="GC367" s="117"/>
      <c r="GD367" s="117"/>
      <c r="GE367" s="117"/>
      <c r="GF367" s="117"/>
      <c r="GG367" s="117"/>
      <c r="GH367" s="117"/>
      <c r="GI367" s="117"/>
      <c r="GJ367" s="117"/>
      <c r="GK367" s="117"/>
      <c r="GL367" s="117"/>
      <c r="GM367" s="117"/>
      <c r="GN367" s="117"/>
      <c r="GO367" s="117"/>
      <c r="GP367" s="117"/>
      <c r="GQ367" s="117"/>
      <c r="GR367" s="117"/>
      <c r="GS367" s="117"/>
      <c r="GT367" s="117"/>
      <c r="GU367" s="117"/>
      <c r="GV367" s="117"/>
      <c r="GW367" s="117"/>
      <c r="GX367" s="117"/>
      <c r="GY367" s="117"/>
      <c r="GZ367" s="117"/>
      <c r="HA367" s="117"/>
      <c r="HB367" s="117"/>
      <c r="HC367" s="117"/>
      <c r="HD367" s="117"/>
      <c r="HE367" s="117"/>
    </row>
    <row r="368" spans="1:213" ht="19.5" customHeight="1">
      <c r="A368" s="117"/>
      <c r="B368" s="132"/>
      <c r="C368" s="136"/>
      <c r="D368" s="136"/>
      <c r="E368" s="136"/>
      <c r="F368" s="136"/>
      <c r="DK368" s="117"/>
      <c r="DL368" s="117"/>
      <c r="DM368" s="117"/>
      <c r="DN368" s="117"/>
      <c r="DO368" s="117"/>
      <c r="DP368" s="117"/>
      <c r="DQ368" s="117"/>
      <c r="DR368" s="117"/>
      <c r="DS368" s="117"/>
      <c r="DT368" s="117"/>
      <c r="DU368" s="117"/>
      <c r="DV368" s="117"/>
      <c r="DW368" s="117"/>
      <c r="DX368" s="117"/>
      <c r="DY368" s="117"/>
      <c r="DZ368" s="117"/>
      <c r="EA368" s="117"/>
      <c r="EB368" s="117"/>
      <c r="EC368" s="117"/>
      <c r="ED368" s="117"/>
      <c r="EE368" s="117"/>
      <c r="EF368" s="117"/>
      <c r="EG368" s="117"/>
      <c r="EH368" s="117"/>
      <c r="EI368" s="117"/>
      <c r="EJ368" s="117"/>
      <c r="EK368" s="117"/>
      <c r="EL368" s="117"/>
      <c r="EM368" s="117"/>
      <c r="EN368" s="117"/>
      <c r="EO368" s="117"/>
      <c r="EP368" s="117"/>
      <c r="EQ368" s="117"/>
      <c r="ER368" s="117"/>
      <c r="ES368" s="117"/>
      <c r="ET368" s="117"/>
      <c r="EU368" s="117"/>
      <c r="EV368" s="117"/>
      <c r="EW368" s="117"/>
      <c r="EX368" s="117"/>
      <c r="EY368" s="117"/>
      <c r="EZ368" s="117"/>
      <c r="FA368" s="117"/>
      <c r="FB368" s="117"/>
      <c r="FC368" s="117"/>
      <c r="FD368" s="117"/>
      <c r="FE368" s="117"/>
      <c r="FF368" s="117"/>
      <c r="FG368" s="117"/>
      <c r="FH368" s="117"/>
      <c r="FI368" s="117"/>
      <c r="FJ368" s="117"/>
      <c r="FK368" s="117"/>
      <c r="FL368" s="117"/>
      <c r="FM368" s="117"/>
      <c r="FN368" s="117"/>
      <c r="FO368" s="117"/>
      <c r="FP368" s="117"/>
      <c r="FQ368" s="117"/>
      <c r="FR368" s="117"/>
      <c r="FS368" s="117"/>
      <c r="FT368" s="117"/>
      <c r="FU368" s="117"/>
      <c r="FV368" s="117"/>
      <c r="FW368" s="117"/>
      <c r="FX368" s="117"/>
      <c r="FY368" s="117"/>
      <c r="FZ368" s="117"/>
      <c r="GA368" s="117"/>
      <c r="GB368" s="117"/>
      <c r="GC368" s="117"/>
      <c r="GD368" s="117"/>
      <c r="GE368" s="117"/>
      <c r="GF368" s="117"/>
      <c r="GG368" s="117"/>
      <c r="GH368" s="117"/>
      <c r="GI368" s="117"/>
      <c r="GJ368" s="117"/>
      <c r="GK368" s="117"/>
      <c r="GL368" s="117"/>
      <c r="GM368" s="117"/>
      <c r="GN368" s="117"/>
      <c r="GO368" s="117"/>
      <c r="GP368" s="117"/>
      <c r="GQ368" s="117"/>
      <c r="GR368" s="117"/>
      <c r="GS368" s="117"/>
      <c r="GT368" s="117"/>
      <c r="GU368" s="117"/>
      <c r="GV368" s="117"/>
      <c r="GW368" s="117"/>
      <c r="GX368" s="117"/>
      <c r="GY368" s="117"/>
      <c r="GZ368" s="117"/>
      <c r="HA368" s="117"/>
      <c r="HB368" s="117"/>
      <c r="HC368" s="117"/>
      <c r="HD368" s="117"/>
      <c r="HE368" s="117"/>
    </row>
    <row r="369" spans="1:213" ht="19.5" customHeight="1">
      <c r="A369" s="117"/>
      <c r="B369" s="132"/>
      <c r="C369" s="133"/>
      <c r="D369" s="133"/>
      <c r="E369" s="133"/>
      <c r="F369" s="133"/>
      <c r="DK369" s="117"/>
      <c r="DL369" s="117"/>
      <c r="DM369" s="117"/>
      <c r="DN369" s="117"/>
      <c r="DO369" s="117"/>
      <c r="DP369" s="117"/>
      <c r="DQ369" s="117"/>
      <c r="DR369" s="117"/>
      <c r="DS369" s="117"/>
      <c r="DT369" s="117"/>
      <c r="DU369" s="117"/>
      <c r="DV369" s="117"/>
      <c r="DW369" s="117"/>
      <c r="DX369" s="117"/>
      <c r="DY369" s="117"/>
      <c r="DZ369" s="117"/>
      <c r="EA369" s="117"/>
      <c r="EB369" s="117"/>
      <c r="EC369" s="117"/>
      <c r="ED369" s="117"/>
      <c r="EE369" s="117"/>
      <c r="EF369" s="117"/>
      <c r="EG369" s="117"/>
      <c r="EH369" s="117"/>
      <c r="EI369" s="117"/>
      <c r="EJ369" s="117"/>
      <c r="EK369" s="117"/>
      <c r="EL369" s="117"/>
      <c r="EM369" s="117"/>
      <c r="EN369" s="117"/>
      <c r="EO369" s="117"/>
      <c r="EP369" s="117"/>
      <c r="EQ369" s="117"/>
      <c r="ER369" s="117"/>
      <c r="ES369" s="117"/>
      <c r="ET369" s="117"/>
      <c r="EU369" s="117"/>
      <c r="EV369" s="117"/>
      <c r="EW369" s="117"/>
      <c r="EX369" s="117"/>
      <c r="EY369" s="117"/>
      <c r="EZ369" s="117"/>
      <c r="FA369" s="117"/>
      <c r="FB369" s="117"/>
      <c r="FC369" s="117"/>
      <c r="FD369" s="117"/>
      <c r="FE369" s="117"/>
      <c r="FF369" s="117"/>
      <c r="FG369" s="117"/>
      <c r="FH369" s="117"/>
      <c r="FI369" s="117"/>
      <c r="FJ369" s="117"/>
      <c r="FK369" s="117"/>
      <c r="FL369" s="117"/>
      <c r="FM369" s="117"/>
      <c r="FN369" s="117"/>
      <c r="FO369" s="117"/>
      <c r="FP369" s="117"/>
      <c r="FQ369" s="117"/>
      <c r="FR369" s="117"/>
      <c r="FS369" s="117"/>
      <c r="FT369" s="117"/>
      <c r="FU369" s="117"/>
      <c r="FV369" s="117"/>
      <c r="FW369" s="117"/>
      <c r="FX369" s="117"/>
      <c r="FY369" s="117"/>
      <c r="FZ369" s="117"/>
      <c r="GA369" s="117"/>
      <c r="GB369" s="117"/>
      <c r="GC369" s="117"/>
      <c r="GD369" s="117"/>
      <c r="GE369" s="117"/>
      <c r="GF369" s="117"/>
      <c r="GG369" s="117"/>
      <c r="GH369" s="117"/>
      <c r="GI369" s="117"/>
      <c r="GJ369" s="117"/>
      <c r="GK369" s="117"/>
      <c r="GL369" s="117"/>
      <c r="GM369" s="117"/>
      <c r="GN369" s="117"/>
      <c r="GO369" s="117"/>
      <c r="GP369" s="117"/>
      <c r="GQ369" s="117"/>
      <c r="GR369" s="117"/>
      <c r="GS369" s="117"/>
      <c r="GT369" s="117"/>
      <c r="GU369" s="117"/>
      <c r="GV369" s="117"/>
      <c r="GW369" s="117"/>
      <c r="GX369" s="117"/>
      <c r="GY369" s="117"/>
      <c r="GZ369" s="117"/>
      <c r="HA369" s="117"/>
      <c r="HB369" s="117"/>
      <c r="HC369" s="117"/>
      <c r="HD369" s="117"/>
      <c r="HE369" s="117"/>
    </row>
    <row r="370" spans="1:213" ht="19.5" customHeight="1">
      <c r="A370" s="117"/>
      <c r="B370" s="132"/>
      <c r="C370" s="133"/>
      <c r="D370" s="133"/>
      <c r="E370" s="133"/>
      <c r="F370" s="133"/>
      <c r="DK370" s="117"/>
      <c r="DL370" s="117"/>
      <c r="DM370" s="117"/>
      <c r="DN370" s="117"/>
      <c r="DO370" s="117"/>
      <c r="DP370" s="117"/>
      <c r="DQ370" s="117"/>
      <c r="DR370" s="117"/>
      <c r="DS370" s="117"/>
      <c r="DT370" s="117"/>
      <c r="DU370" s="117"/>
      <c r="DV370" s="117"/>
      <c r="DW370" s="117"/>
      <c r="DX370" s="117"/>
      <c r="DY370" s="117"/>
      <c r="DZ370" s="117"/>
      <c r="EA370" s="117"/>
      <c r="EB370" s="117"/>
      <c r="EC370" s="117"/>
      <c r="ED370" s="117"/>
      <c r="EE370" s="117"/>
      <c r="EF370" s="117"/>
      <c r="EG370" s="117"/>
      <c r="EH370" s="117"/>
      <c r="EI370" s="117"/>
      <c r="EJ370" s="117"/>
      <c r="EK370" s="117"/>
      <c r="EL370" s="117"/>
      <c r="EM370" s="117"/>
      <c r="EN370" s="117"/>
      <c r="EO370" s="117"/>
      <c r="EP370" s="117"/>
      <c r="EQ370" s="117"/>
      <c r="ER370" s="117"/>
      <c r="ES370" s="117"/>
      <c r="ET370" s="117"/>
      <c r="EU370" s="117"/>
      <c r="EV370" s="117"/>
      <c r="EW370" s="117"/>
      <c r="EX370" s="117"/>
      <c r="EY370" s="117"/>
      <c r="EZ370" s="117"/>
      <c r="FA370" s="117"/>
      <c r="FB370" s="117"/>
      <c r="FC370" s="117"/>
      <c r="FD370" s="117"/>
      <c r="FE370" s="117"/>
      <c r="FF370" s="117"/>
      <c r="FG370" s="117"/>
      <c r="FH370" s="117"/>
      <c r="FI370" s="117"/>
      <c r="FJ370" s="117"/>
      <c r="FK370" s="117"/>
      <c r="FL370" s="117"/>
      <c r="FM370" s="117"/>
      <c r="FN370" s="117"/>
      <c r="FO370" s="117"/>
      <c r="FP370" s="117"/>
      <c r="FQ370" s="117"/>
      <c r="FR370" s="117"/>
      <c r="FS370" s="117"/>
      <c r="FT370" s="117"/>
      <c r="FU370" s="117"/>
      <c r="FV370" s="117"/>
      <c r="FW370" s="117"/>
      <c r="FX370" s="117"/>
      <c r="FY370" s="117"/>
      <c r="FZ370" s="117"/>
      <c r="GA370" s="117"/>
      <c r="GB370" s="117"/>
      <c r="GC370" s="117"/>
      <c r="GD370" s="117"/>
      <c r="GE370" s="117"/>
      <c r="GF370" s="117"/>
      <c r="GG370" s="117"/>
      <c r="GH370" s="117"/>
      <c r="GI370" s="117"/>
      <c r="GJ370" s="117"/>
      <c r="GK370" s="117"/>
      <c r="GL370" s="117"/>
      <c r="GM370" s="117"/>
      <c r="GN370" s="117"/>
      <c r="GO370" s="117"/>
      <c r="GP370" s="117"/>
      <c r="GQ370" s="117"/>
      <c r="GR370" s="117"/>
      <c r="GS370" s="117"/>
      <c r="GT370" s="117"/>
      <c r="GU370" s="117"/>
      <c r="GV370" s="117"/>
      <c r="GW370" s="117"/>
      <c r="GX370" s="117"/>
      <c r="GY370" s="117"/>
      <c r="GZ370" s="117"/>
      <c r="HA370" s="117"/>
      <c r="HB370" s="117"/>
      <c r="HC370" s="117"/>
      <c r="HD370" s="117"/>
      <c r="HE370" s="117"/>
    </row>
    <row r="371" spans="1:213" ht="19.5" customHeight="1">
      <c r="A371" s="117"/>
      <c r="B371" s="132"/>
      <c r="C371" s="133"/>
      <c r="D371" s="133"/>
      <c r="E371" s="133"/>
      <c r="F371" s="133"/>
      <c r="DK371" s="117"/>
      <c r="DL371" s="117"/>
      <c r="DM371" s="117"/>
      <c r="DN371" s="117"/>
      <c r="DO371" s="117"/>
      <c r="DP371" s="117"/>
      <c r="DQ371" s="117"/>
      <c r="DR371" s="117"/>
      <c r="DS371" s="117"/>
      <c r="DT371" s="117"/>
      <c r="DU371" s="117"/>
      <c r="DV371" s="117"/>
      <c r="DW371" s="117"/>
      <c r="DX371" s="117"/>
      <c r="DY371" s="117"/>
      <c r="DZ371" s="117"/>
      <c r="EA371" s="117"/>
      <c r="EB371" s="117"/>
      <c r="EC371" s="117"/>
      <c r="ED371" s="117"/>
      <c r="EE371" s="117"/>
      <c r="EF371" s="117"/>
      <c r="EG371" s="117"/>
      <c r="EH371" s="117"/>
      <c r="EI371" s="117"/>
      <c r="EJ371" s="117"/>
      <c r="EK371" s="117"/>
      <c r="EL371" s="117"/>
      <c r="EM371" s="117"/>
      <c r="EN371" s="117"/>
      <c r="EO371" s="117"/>
      <c r="EP371" s="117"/>
      <c r="EQ371" s="117"/>
      <c r="ER371" s="117"/>
      <c r="ES371" s="117"/>
      <c r="ET371" s="117"/>
      <c r="EU371" s="117"/>
      <c r="EV371" s="117"/>
      <c r="EW371" s="117"/>
      <c r="EX371" s="117"/>
      <c r="EY371" s="117"/>
      <c r="EZ371" s="117"/>
      <c r="FA371" s="117"/>
      <c r="FB371" s="117"/>
      <c r="FC371" s="117"/>
      <c r="FD371" s="117"/>
      <c r="FE371" s="117"/>
      <c r="FF371" s="117"/>
      <c r="FG371" s="117"/>
      <c r="FH371" s="117"/>
      <c r="FI371" s="117"/>
      <c r="FJ371" s="117"/>
      <c r="FK371" s="117"/>
      <c r="FL371" s="117"/>
      <c r="FM371" s="117"/>
      <c r="FN371" s="117"/>
      <c r="FO371" s="117"/>
      <c r="FP371" s="117"/>
      <c r="FQ371" s="117"/>
      <c r="FR371" s="117"/>
      <c r="FS371" s="117"/>
      <c r="FT371" s="117"/>
      <c r="FU371" s="117"/>
      <c r="FV371" s="117"/>
      <c r="FW371" s="117"/>
      <c r="FX371" s="117"/>
      <c r="FY371" s="117"/>
      <c r="FZ371" s="117"/>
      <c r="GA371" s="117"/>
      <c r="GB371" s="117"/>
      <c r="GC371" s="117"/>
      <c r="GD371" s="117"/>
      <c r="GE371" s="117"/>
      <c r="GF371" s="117"/>
      <c r="GG371" s="117"/>
      <c r="GH371" s="117"/>
      <c r="GI371" s="117"/>
      <c r="GJ371" s="117"/>
      <c r="GK371" s="117"/>
      <c r="GL371" s="117"/>
      <c r="GM371" s="117"/>
      <c r="GN371" s="117"/>
      <c r="GO371" s="117"/>
      <c r="GP371" s="117"/>
      <c r="GQ371" s="117"/>
      <c r="GR371" s="117"/>
      <c r="GS371" s="117"/>
      <c r="GT371" s="117"/>
      <c r="GU371" s="117"/>
      <c r="GV371" s="117"/>
      <c r="GW371" s="117"/>
      <c r="GX371" s="117"/>
      <c r="GY371" s="117"/>
      <c r="GZ371" s="117"/>
      <c r="HA371" s="117"/>
      <c r="HB371" s="117"/>
      <c r="HC371" s="117"/>
      <c r="HD371" s="117"/>
      <c r="HE371" s="117"/>
    </row>
    <row r="372" spans="1:213" ht="19.5" customHeight="1">
      <c r="A372" s="117"/>
      <c r="B372" s="132"/>
      <c r="C372" s="133"/>
      <c r="D372" s="133"/>
      <c r="E372" s="133"/>
      <c r="F372" s="133"/>
      <c r="DK372" s="117"/>
      <c r="DL372" s="117"/>
      <c r="DM372" s="117"/>
      <c r="DN372" s="117"/>
      <c r="DO372" s="117"/>
      <c r="DP372" s="117"/>
      <c r="DQ372" s="117"/>
      <c r="DR372" s="117"/>
      <c r="DS372" s="117"/>
      <c r="DT372" s="117"/>
      <c r="DU372" s="117"/>
      <c r="DV372" s="117"/>
      <c r="DW372" s="117"/>
      <c r="DX372" s="117"/>
      <c r="DY372" s="117"/>
      <c r="DZ372" s="117"/>
      <c r="EA372" s="117"/>
      <c r="EB372" s="117"/>
      <c r="EC372" s="117"/>
      <c r="ED372" s="117"/>
      <c r="EE372" s="117"/>
      <c r="EF372" s="117"/>
      <c r="EG372" s="117"/>
      <c r="EH372" s="117"/>
      <c r="EI372" s="117"/>
      <c r="EJ372" s="117"/>
      <c r="EK372" s="117"/>
      <c r="EL372" s="117"/>
      <c r="EM372" s="117"/>
      <c r="EN372" s="117"/>
      <c r="EO372" s="117"/>
      <c r="EP372" s="117"/>
      <c r="EQ372" s="117"/>
      <c r="ER372" s="117"/>
      <c r="ES372" s="117"/>
      <c r="ET372" s="117"/>
      <c r="EU372" s="117"/>
      <c r="EV372" s="117"/>
      <c r="EW372" s="117"/>
      <c r="EX372" s="117"/>
      <c r="EY372" s="117"/>
      <c r="EZ372" s="117"/>
      <c r="FA372" s="117"/>
      <c r="FB372" s="117"/>
      <c r="FC372" s="117"/>
      <c r="FD372" s="117"/>
      <c r="FE372" s="117"/>
      <c r="FF372" s="117"/>
      <c r="FG372" s="117"/>
      <c r="FH372" s="117"/>
      <c r="FI372" s="117"/>
      <c r="FJ372" s="117"/>
      <c r="FK372" s="117"/>
      <c r="FL372" s="117"/>
      <c r="FM372" s="117"/>
      <c r="FN372" s="117"/>
      <c r="FO372" s="117"/>
      <c r="FP372" s="117"/>
      <c r="FQ372" s="117"/>
      <c r="FR372" s="117"/>
      <c r="FS372" s="117"/>
      <c r="FT372" s="117"/>
      <c r="FU372" s="117"/>
      <c r="FV372" s="117"/>
      <c r="FW372" s="117"/>
      <c r="FX372" s="117"/>
      <c r="FY372" s="117"/>
      <c r="FZ372" s="117"/>
      <c r="GA372" s="117"/>
      <c r="GB372" s="117"/>
      <c r="GC372" s="117"/>
      <c r="GD372" s="117"/>
      <c r="GE372" s="117"/>
      <c r="GF372" s="117"/>
      <c r="GG372" s="117"/>
      <c r="GH372" s="117"/>
      <c r="GI372" s="117"/>
      <c r="GJ372" s="117"/>
      <c r="GK372" s="117"/>
      <c r="GL372" s="117"/>
      <c r="GM372" s="117"/>
      <c r="GN372" s="117"/>
      <c r="GO372" s="117"/>
      <c r="GP372" s="117"/>
      <c r="GQ372" s="117"/>
      <c r="GR372" s="117"/>
      <c r="GS372" s="117"/>
      <c r="GT372" s="117"/>
      <c r="GU372" s="117"/>
      <c r="GV372" s="117"/>
      <c r="GW372" s="117"/>
      <c r="GX372" s="117"/>
      <c r="GY372" s="117"/>
      <c r="GZ372" s="117"/>
      <c r="HA372" s="117"/>
      <c r="HB372" s="117"/>
      <c r="HC372" s="117"/>
      <c r="HD372" s="117"/>
      <c r="HE372" s="117"/>
    </row>
    <row r="373" spans="1:213" ht="19.5" customHeight="1">
      <c r="A373" s="117"/>
      <c r="B373" s="134"/>
      <c r="C373" s="135"/>
      <c r="D373" s="135"/>
      <c r="E373" s="135"/>
      <c r="F373" s="135"/>
      <c r="DK373" s="117"/>
      <c r="DL373" s="117"/>
      <c r="DM373" s="117"/>
      <c r="DN373" s="117"/>
      <c r="DO373" s="117"/>
      <c r="DP373" s="117"/>
      <c r="DQ373" s="117"/>
      <c r="DR373" s="117"/>
      <c r="DS373" s="117"/>
      <c r="DT373" s="117"/>
      <c r="DU373" s="117"/>
      <c r="DV373" s="117"/>
      <c r="DW373" s="117"/>
      <c r="DX373" s="117"/>
      <c r="DY373" s="117"/>
      <c r="DZ373" s="117"/>
      <c r="EA373" s="117"/>
      <c r="EB373" s="117"/>
      <c r="EC373" s="117"/>
      <c r="ED373" s="117"/>
      <c r="EE373" s="117"/>
      <c r="EF373" s="117"/>
      <c r="EG373" s="117"/>
      <c r="EH373" s="117"/>
      <c r="EI373" s="117"/>
      <c r="EJ373" s="117"/>
      <c r="EK373" s="117"/>
      <c r="EL373" s="117"/>
      <c r="EM373" s="117"/>
      <c r="EN373" s="117"/>
      <c r="EO373" s="117"/>
      <c r="EP373" s="117"/>
      <c r="EQ373" s="117"/>
      <c r="ER373" s="117"/>
      <c r="ES373" s="117"/>
      <c r="ET373" s="117"/>
      <c r="EU373" s="117"/>
      <c r="EV373" s="117"/>
      <c r="EW373" s="117"/>
      <c r="EX373" s="117"/>
      <c r="EY373" s="117"/>
      <c r="EZ373" s="117"/>
      <c r="FA373" s="117"/>
      <c r="FB373" s="117"/>
      <c r="FC373" s="117"/>
      <c r="FD373" s="117"/>
      <c r="FE373" s="117"/>
      <c r="FF373" s="117"/>
      <c r="FG373" s="117"/>
      <c r="FH373" s="117"/>
      <c r="FI373" s="117"/>
      <c r="FJ373" s="117"/>
      <c r="FK373" s="117"/>
      <c r="FL373" s="117"/>
      <c r="FM373" s="117"/>
      <c r="FN373" s="117"/>
      <c r="FO373" s="117"/>
      <c r="FP373" s="117"/>
      <c r="FQ373" s="117"/>
      <c r="FR373" s="117"/>
      <c r="FS373" s="117"/>
      <c r="FT373" s="117"/>
      <c r="FU373" s="117"/>
      <c r="FV373" s="117"/>
      <c r="FW373" s="117"/>
      <c r="FX373" s="117"/>
      <c r="FY373" s="117"/>
      <c r="FZ373" s="117"/>
      <c r="GA373" s="117"/>
      <c r="GB373" s="117"/>
      <c r="GC373" s="117"/>
      <c r="GD373" s="117"/>
      <c r="GE373" s="117"/>
      <c r="GF373" s="117"/>
      <c r="GG373" s="117"/>
      <c r="GH373" s="117"/>
      <c r="GI373" s="117"/>
      <c r="GJ373" s="117"/>
      <c r="GK373" s="117"/>
      <c r="GL373" s="117"/>
      <c r="GM373" s="117"/>
      <c r="GN373" s="117"/>
      <c r="GO373" s="117"/>
      <c r="GP373" s="117"/>
      <c r="GQ373" s="117"/>
      <c r="GR373" s="117"/>
      <c r="GS373" s="117"/>
      <c r="GT373" s="117"/>
      <c r="GU373" s="117"/>
      <c r="GV373" s="117"/>
      <c r="GW373" s="117"/>
      <c r="GX373" s="117"/>
      <c r="GY373" s="117"/>
      <c r="GZ373" s="117"/>
      <c r="HA373" s="117"/>
      <c r="HB373" s="117"/>
      <c r="HC373" s="117"/>
      <c r="HD373" s="117"/>
      <c r="HE373" s="117"/>
    </row>
    <row r="374" spans="2:6" s="117" customFormat="1" ht="19.5" customHeight="1">
      <c r="B374" s="134"/>
      <c r="C374" s="135"/>
      <c r="D374" s="135"/>
      <c r="E374" s="135"/>
      <c r="F374" s="135"/>
    </row>
    <row r="375" spans="2:6" s="117" customFormat="1" ht="19.5" customHeight="1">
      <c r="B375" s="134"/>
      <c r="C375" s="135"/>
      <c r="D375" s="135"/>
      <c r="E375" s="135"/>
      <c r="F375" s="135"/>
    </row>
    <row r="376" spans="2:6" s="117" customFormat="1" ht="19.5" customHeight="1">
      <c r="B376" s="134"/>
      <c r="C376" s="135"/>
      <c r="D376" s="135"/>
      <c r="E376" s="135"/>
      <c r="F376" s="135"/>
    </row>
    <row r="377" spans="2:6" s="117" customFormat="1" ht="19.5" customHeight="1">
      <c r="B377" s="134"/>
      <c r="C377" s="135"/>
      <c r="D377" s="135"/>
      <c r="E377" s="135"/>
      <c r="F377" s="135"/>
    </row>
    <row r="378" spans="2:6" s="117" customFormat="1" ht="19.5" customHeight="1">
      <c r="B378" s="134"/>
      <c r="C378" s="135"/>
      <c r="D378" s="135"/>
      <c r="E378" s="135"/>
      <c r="F378" s="135"/>
    </row>
    <row r="379" spans="2:6" s="117" customFormat="1" ht="19.5" customHeight="1">
      <c r="B379" s="134"/>
      <c r="C379" s="135"/>
      <c r="D379" s="135"/>
      <c r="E379" s="135"/>
      <c r="F379" s="135"/>
    </row>
    <row r="380" spans="2:6" s="117" customFormat="1" ht="19.5" customHeight="1">
      <c r="B380" s="134"/>
      <c r="C380" s="135"/>
      <c r="D380" s="135"/>
      <c r="E380" s="135"/>
      <c r="F380" s="135"/>
    </row>
    <row r="381" spans="2:6" s="117" customFormat="1" ht="19.5" customHeight="1">
      <c r="B381" s="134"/>
      <c r="C381" s="135"/>
      <c r="D381" s="135"/>
      <c r="E381" s="135"/>
      <c r="F381" s="135"/>
    </row>
    <row r="382" spans="2:6" s="117" customFormat="1" ht="19.5" customHeight="1">
      <c r="B382" s="134"/>
      <c r="C382" s="135"/>
      <c r="D382" s="135"/>
      <c r="E382" s="135"/>
      <c r="F382" s="135"/>
    </row>
    <row r="383" spans="2:6" s="117" customFormat="1" ht="19.5" customHeight="1">
      <c r="B383" s="134"/>
      <c r="C383" s="135"/>
      <c r="D383" s="135"/>
      <c r="E383" s="135"/>
      <c r="F383" s="135"/>
    </row>
    <row r="384" spans="2:6" s="117" customFormat="1" ht="19.5" customHeight="1">
      <c r="B384" s="134"/>
      <c r="C384" s="135"/>
      <c r="D384" s="135"/>
      <c r="E384" s="135"/>
      <c r="F384" s="135"/>
    </row>
    <row r="385" spans="2:6" s="117" customFormat="1" ht="19.5" customHeight="1">
      <c r="B385" s="134"/>
      <c r="C385" s="135"/>
      <c r="D385" s="135"/>
      <c r="E385" s="135"/>
      <c r="F385" s="135"/>
    </row>
    <row r="386" spans="2:6" s="117" customFormat="1" ht="19.5" customHeight="1">
      <c r="B386" s="134"/>
      <c r="C386" s="135"/>
      <c r="D386" s="135"/>
      <c r="E386" s="135"/>
      <c r="F386" s="135"/>
    </row>
    <row r="387" spans="2:6" s="117" customFormat="1" ht="19.5" customHeight="1">
      <c r="B387" s="134"/>
      <c r="C387" s="135"/>
      <c r="D387" s="135"/>
      <c r="E387" s="135"/>
      <c r="F387" s="135"/>
    </row>
    <row r="388" spans="2:6" s="117" customFormat="1" ht="19.5" customHeight="1">
      <c r="B388" s="134"/>
      <c r="C388" s="135"/>
      <c r="D388" s="135"/>
      <c r="E388" s="135"/>
      <c r="F388" s="135"/>
    </row>
    <row r="389" spans="2:6" s="117" customFormat="1" ht="19.5" customHeight="1">
      <c r="B389" s="134"/>
      <c r="C389" s="135"/>
      <c r="D389" s="135"/>
      <c r="E389" s="135"/>
      <c r="F389" s="135"/>
    </row>
    <row r="390" spans="1:213" ht="19.5" customHeight="1">
      <c r="A390" s="117"/>
      <c r="B390" s="134"/>
      <c r="C390" s="135"/>
      <c r="D390" s="135"/>
      <c r="E390" s="135"/>
      <c r="F390" s="135"/>
      <c r="DK390" s="117"/>
      <c r="DL390" s="117"/>
      <c r="DM390" s="117"/>
      <c r="DN390" s="117"/>
      <c r="DO390" s="117"/>
      <c r="DP390" s="117"/>
      <c r="DQ390" s="117"/>
      <c r="DR390" s="117"/>
      <c r="DS390" s="117"/>
      <c r="DT390" s="117"/>
      <c r="DU390" s="117"/>
      <c r="DV390" s="117"/>
      <c r="DW390" s="117"/>
      <c r="DX390" s="117"/>
      <c r="DY390" s="117"/>
      <c r="DZ390" s="117"/>
      <c r="EA390" s="117"/>
      <c r="EB390" s="117"/>
      <c r="EC390" s="117"/>
      <c r="ED390" s="117"/>
      <c r="EE390" s="117"/>
      <c r="EF390" s="117"/>
      <c r="EG390" s="117"/>
      <c r="EH390" s="117"/>
      <c r="EI390" s="117"/>
      <c r="EJ390" s="117"/>
      <c r="EK390" s="117"/>
      <c r="EL390" s="117"/>
      <c r="EM390" s="117"/>
      <c r="EN390" s="117"/>
      <c r="EO390" s="117"/>
      <c r="EP390" s="117"/>
      <c r="EQ390" s="117"/>
      <c r="ER390" s="117"/>
      <c r="ES390" s="117"/>
      <c r="ET390" s="117"/>
      <c r="EU390" s="117"/>
      <c r="EV390" s="117"/>
      <c r="EW390" s="117"/>
      <c r="EX390" s="117"/>
      <c r="EY390" s="117"/>
      <c r="EZ390" s="117"/>
      <c r="FA390" s="117"/>
      <c r="FB390" s="117"/>
      <c r="FC390" s="117"/>
      <c r="FD390" s="117"/>
      <c r="FE390" s="117"/>
      <c r="FF390" s="117"/>
      <c r="FG390" s="117"/>
      <c r="FH390" s="117"/>
      <c r="FI390" s="117"/>
      <c r="FJ390" s="117"/>
      <c r="FK390" s="117"/>
      <c r="FL390" s="117"/>
      <c r="FM390" s="117"/>
      <c r="FN390" s="117"/>
      <c r="FO390" s="117"/>
      <c r="FP390" s="117"/>
      <c r="FQ390" s="117"/>
      <c r="FR390" s="117"/>
      <c r="FS390" s="117"/>
      <c r="FT390" s="117"/>
      <c r="FU390" s="117"/>
      <c r="FV390" s="117"/>
      <c r="FW390" s="117"/>
      <c r="FX390" s="117"/>
      <c r="FY390" s="117"/>
      <c r="FZ390" s="117"/>
      <c r="GA390" s="117"/>
      <c r="GB390" s="117"/>
      <c r="GC390" s="117"/>
      <c r="GD390" s="117"/>
      <c r="GE390" s="117"/>
      <c r="GF390" s="117"/>
      <c r="GG390" s="117"/>
      <c r="GH390" s="117"/>
      <c r="GI390" s="117"/>
      <c r="GJ390" s="117"/>
      <c r="GK390" s="117"/>
      <c r="GL390" s="117"/>
      <c r="GM390" s="117"/>
      <c r="GN390" s="117"/>
      <c r="GO390" s="117"/>
      <c r="GP390" s="117"/>
      <c r="GQ390" s="117"/>
      <c r="GR390" s="117"/>
      <c r="GS390" s="117"/>
      <c r="GT390" s="117"/>
      <c r="GU390" s="117"/>
      <c r="GV390" s="117"/>
      <c r="GW390" s="117"/>
      <c r="GX390" s="117"/>
      <c r="GY390" s="117"/>
      <c r="GZ390" s="117"/>
      <c r="HA390" s="117"/>
      <c r="HB390" s="117"/>
      <c r="HC390" s="117"/>
      <c r="HD390" s="117"/>
      <c r="HE390" s="117"/>
    </row>
    <row r="391" spans="1:213" ht="19.5" customHeight="1">
      <c r="A391" s="117"/>
      <c r="B391" s="134"/>
      <c r="C391" s="135"/>
      <c r="D391" s="135"/>
      <c r="E391" s="135"/>
      <c r="F391" s="135"/>
      <c r="DK391" s="117"/>
      <c r="DL391" s="117"/>
      <c r="DM391" s="117"/>
      <c r="DN391" s="117"/>
      <c r="DO391" s="117"/>
      <c r="DP391" s="117"/>
      <c r="DQ391" s="117"/>
      <c r="DR391" s="117"/>
      <c r="DS391" s="117"/>
      <c r="DT391" s="117"/>
      <c r="DU391" s="117"/>
      <c r="DV391" s="117"/>
      <c r="DW391" s="117"/>
      <c r="DX391" s="117"/>
      <c r="DY391" s="117"/>
      <c r="DZ391" s="117"/>
      <c r="EA391" s="117"/>
      <c r="EB391" s="117"/>
      <c r="EC391" s="117"/>
      <c r="ED391" s="117"/>
      <c r="EE391" s="117"/>
      <c r="EF391" s="117"/>
      <c r="EG391" s="117"/>
      <c r="EH391" s="117"/>
      <c r="EI391" s="117"/>
      <c r="EJ391" s="117"/>
      <c r="EK391" s="117"/>
      <c r="EL391" s="117"/>
      <c r="EM391" s="117"/>
      <c r="EN391" s="117"/>
      <c r="EO391" s="117"/>
      <c r="EP391" s="117"/>
      <c r="EQ391" s="117"/>
      <c r="ER391" s="117"/>
      <c r="ES391" s="117"/>
      <c r="ET391" s="117"/>
      <c r="EU391" s="117"/>
      <c r="EV391" s="117"/>
      <c r="EW391" s="117"/>
      <c r="EX391" s="117"/>
      <c r="EY391" s="117"/>
      <c r="EZ391" s="117"/>
      <c r="FA391" s="117"/>
      <c r="FB391" s="117"/>
      <c r="FC391" s="117"/>
      <c r="FD391" s="117"/>
      <c r="FE391" s="117"/>
      <c r="FF391" s="117"/>
      <c r="FG391" s="117"/>
      <c r="FH391" s="117"/>
      <c r="FI391" s="117"/>
      <c r="FJ391" s="117"/>
      <c r="FK391" s="117"/>
      <c r="FL391" s="117"/>
      <c r="FM391" s="117"/>
      <c r="FN391" s="117"/>
      <c r="FO391" s="117"/>
      <c r="FP391" s="117"/>
      <c r="FQ391" s="117"/>
      <c r="FR391" s="117"/>
      <c r="FS391" s="117"/>
      <c r="FT391" s="117"/>
      <c r="FU391" s="117"/>
      <c r="FV391" s="117"/>
      <c r="FW391" s="117"/>
      <c r="FX391" s="117"/>
      <c r="FY391" s="117"/>
      <c r="FZ391" s="117"/>
      <c r="GA391" s="117"/>
      <c r="GB391" s="117"/>
      <c r="GC391" s="117"/>
      <c r="GD391" s="117"/>
      <c r="GE391" s="117"/>
      <c r="GF391" s="117"/>
      <c r="GG391" s="117"/>
      <c r="GH391" s="117"/>
      <c r="GI391" s="117"/>
      <c r="GJ391" s="117"/>
      <c r="GK391" s="117"/>
      <c r="GL391" s="117"/>
      <c r="GM391" s="117"/>
      <c r="GN391" s="117"/>
      <c r="GO391" s="117"/>
      <c r="GP391" s="117"/>
      <c r="GQ391" s="117"/>
      <c r="GR391" s="117"/>
      <c r="GS391" s="117"/>
      <c r="GT391" s="117"/>
      <c r="GU391" s="117"/>
      <c r="GV391" s="117"/>
      <c r="GW391" s="117"/>
      <c r="GX391" s="117"/>
      <c r="GY391" s="117"/>
      <c r="GZ391" s="117"/>
      <c r="HA391" s="117"/>
      <c r="HB391" s="117"/>
      <c r="HC391" s="117"/>
      <c r="HD391" s="117"/>
      <c r="HE391" s="117"/>
    </row>
    <row r="392" spans="1:213" ht="19.5" customHeight="1">
      <c r="A392" s="117"/>
      <c r="B392" s="134"/>
      <c r="C392" s="135"/>
      <c r="D392" s="135"/>
      <c r="E392" s="135"/>
      <c r="F392" s="135"/>
      <c r="DK392" s="117"/>
      <c r="DL392" s="117"/>
      <c r="DM392" s="117"/>
      <c r="DN392" s="117"/>
      <c r="DO392" s="117"/>
      <c r="DP392" s="117"/>
      <c r="DQ392" s="117"/>
      <c r="DR392" s="117"/>
      <c r="DS392" s="117"/>
      <c r="DT392" s="117"/>
      <c r="DU392" s="117"/>
      <c r="DV392" s="117"/>
      <c r="DW392" s="117"/>
      <c r="DX392" s="117"/>
      <c r="DY392" s="117"/>
      <c r="DZ392" s="117"/>
      <c r="EA392" s="117"/>
      <c r="EB392" s="117"/>
      <c r="EC392" s="117"/>
      <c r="ED392" s="117"/>
      <c r="EE392" s="117"/>
      <c r="EF392" s="117"/>
      <c r="EG392" s="117"/>
      <c r="EH392" s="117"/>
      <c r="EI392" s="117"/>
      <c r="EJ392" s="117"/>
      <c r="EK392" s="117"/>
      <c r="EL392" s="117"/>
      <c r="EM392" s="117"/>
      <c r="EN392" s="117"/>
      <c r="EO392" s="117"/>
      <c r="EP392" s="117"/>
      <c r="EQ392" s="117"/>
      <c r="ER392" s="117"/>
      <c r="ES392" s="117"/>
      <c r="ET392" s="117"/>
      <c r="EU392" s="117"/>
      <c r="EV392" s="117"/>
      <c r="EW392" s="117"/>
      <c r="EX392" s="117"/>
      <c r="EY392" s="117"/>
      <c r="EZ392" s="117"/>
      <c r="FA392" s="117"/>
      <c r="FB392" s="117"/>
      <c r="FC392" s="117"/>
      <c r="FD392" s="117"/>
      <c r="FE392" s="117"/>
      <c r="FF392" s="117"/>
      <c r="FG392" s="117"/>
      <c r="FH392" s="117"/>
      <c r="FI392" s="117"/>
      <c r="FJ392" s="117"/>
      <c r="FK392" s="117"/>
      <c r="FL392" s="117"/>
      <c r="FM392" s="117"/>
      <c r="FN392" s="117"/>
      <c r="FO392" s="117"/>
      <c r="FP392" s="117"/>
      <c r="FQ392" s="117"/>
      <c r="FR392" s="117"/>
      <c r="FS392" s="117"/>
      <c r="FT392" s="117"/>
      <c r="FU392" s="117"/>
      <c r="FV392" s="117"/>
      <c r="FW392" s="117"/>
      <c r="FX392" s="117"/>
      <c r="FY392" s="117"/>
      <c r="FZ392" s="117"/>
      <c r="GA392" s="117"/>
      <c r="GB392" s="117"/>
      <c r="GC392" s="117"/>
      <c r="GD392" s="117"/>
      <c r="GE392" s="117"/>
      <c r="GF392" s="117"/>
      <c r="GG392" s="117"/>
      <c r="GH392" s="117"/>
      <c r="GI392" s="117"/>
      <c r="GJ392" s="117"/>
      <c r="GK392" s="117"/>
      <c r="GL392" s="117"/>
      <c r="GM392" s="117"/>
      <c r="GN392" s="117"/>
      <c r="GO392" s="117"/>
      <c r="GP392" s="117"/>
      <c r="GQ392" s="117"/>
      <c r="GR392" s="117"/>
      <c r="GS392" s="117"/>
      <c r="GT392" s="117"/>
      <c r="GU392" s="117"/>
      <c r="GV392" s="117"/>
      <c r="GW392" s="117"/>
      <c r="GX392" s="117"/>
      <c r="GY392" s="117"/>
      <c r="GZ392" s="117"/>
      <c r="HA392" s="117"/>
      <c r="HB392" s="117"/>
      <c r="HC392" s="117"/>
      <c r="HD392" s="117"/>
      <c r="HE392" s="117"/>
    </row>
    <row r="393" spans="1:213" ht="19.5" customHeight="1">
      <c r="A393" s="117"/>
      <c r="B393" s="134"/>
      <c r="C393" s="135"/>
      <c r="D393" s="135"/>
      <c r="E393" s="135"/>
      <c r="F393" s="135"/>
      <c r="DK393" s="117"/>
      <c r="DL393" s="117"/>
      <c r="DM393" s="117"/>
      <c r="DN393" s="117"/>
      <c r="DO393" s="117"/>
      <c r="DP393" s="117"/>
      <c r="DQ393" s="117"/>
      <c r="DR393" s="117"/>
      <c r="DS393" s="117"/>
      <c r="DT393" s="117"/>
      <c r="DU393" s="117"/>
      <c r="DV393" s="117"/>
      <c r="DW393" s="117"/>
      <c r="DX393" s="117"/>
      <c r="DY393" s="117"/>
      <c r="DZ393" s="117"/>
      <c r="EA393" s="117"/>
      <c r="EB393" s="117"/>
      <c r="EC393" s="117"/>
      <c r="ED393" s="117"/>
      <c r="EE393" s="117"/>
      <c r="EF393" s="117"/>
      <c r="EG393" s="117"/>
      <c r="EH393" s="117"/>
      <c r="EI393" s="117"/>
      <c r="EJ393" s="117"/>
      <c r="EK393" s="117"/>
      <c r="EL393" s="117"/>
      <c r="EM393" s="117"/>
      <c r="EN393" s="117"/>
      <c r="EO393" s="117"/>
      <c r="EP393" s="117"/>
      <c r="EQ393" s="117"/>
      <c r="ER393" s="117"/>
      <c r="ES393" s="117"/>
      <c r="ET393" s="117"/>
      <c r="EU393" s="117"/>
      <c r="EV393" s="117"/>
      <c r="EW393" s="117"/>
      <c r="EX393" s="117"/>
      <c r="EY393" s="117"/>
      <c r="EZ393" s="117"/>
      <c r="FA393" s="117"/>
      <c r="FB393" s="117"/>
      <c r="FC393" s="117"/>
      <c r="FD393" s="117"/>
      <c r="FE393" s="117"/>
      <c r="FF393" s="117"/>
      <c r="FG393" s="117"/>
      <c r="FH393" s="117"/>
      <c r="FI393" s="117"/>
      <c r="FJ393" s="117"/>
      <c r="FK393" s="117"/>
      <c r="FL393" s="117"/>
      <c r="FM393" s="117"/>
      <c r="FN393" s="117"/>
      <c r="FO393" s="117"/>
      <c r="FP393" s="117"/>
      <c r="FQ393" s="117"/>
      <c r="FR393" s="117"/>
      <c r="FS393" s="117"/>
      <c r="FT393" s="117"/>
      <c r="FU393" s="117"/>
      <c r="FV393" s="117"/>
      <c r="FW393" s="117"/>
      <c r="FX393" s="117"/>
      <c r="FY393" s="117"/>
      <c r="FZ393" s="117"/>
      <c r="GA393" s="117"/>
      <c r="GB393" s="117"/>
      <c r="GC393" s="117"/>
      <c r="GD393" s="117"/>
      <c r="GE393" s="117"/>
      <c r="GF393" s="117"/>
      <c r="GG393" s="117"/>
      <c r="GH393" s="117"/>
      <c r="GI393" s="117"/>
      <c r="GJ393" s="117"/>
      <c r="GK393" s="117"/>
      <c r="GL393" s="117"/>
      <c r="GM393" s="117"/>
      <c r="GN393" s="117"/>
      <c r="GO393" s="117"/>
      <c r="GP393" s="117"/>
      <c r="GQ393" s="117"/>
      <c r="GR393" s="117"/>
      <c r="GS393" s="117"/>
      <c r="GT393" s="117"/>
      <c r="GU393" s="117"/>
      <c r="GV393" s="117"/>
      <c r="GW393" s="117"/>
      <c r="GX393" s="117"/>
      <c r="GY393" s="117"/>
      <c r="GZ393" s="117"/>
      <c r="HA393" s="117"/>
      <c r="HB393" s="117"/>
      <c r="HC393" s="117"/>
      <c r="HD393" s="117"/>
      <c r="HE393" s="117"/>
    </row>
    <row r="394" spans="1:213" ht="19.5" customHeight="1">
      <c r="A394" s="117"/>
      <c r="B394" s="134"/>
      <c r="C394" s="135"/>
      <c r="D394" s="135"/>
      <c r="E394" s="135"/>
      <c r="F394" s="135"/>
      <c r="DK394" s="117"/>
      <c r="DL394" s="117"/>
      <c r="DM394" s="117"/>
      <c r="DN394" s="117"/>
      <c r="DO394" s="117"/>
      <c r="DP394" s="117"/>
      <c r="DQ394" s="117"/>
      <c r="DR394" s="117"/>
      <c r="DS394" s="117"/>
      <c r="DT394" s="117"/>
      <c r="DU394" s="117"/>
      <c r="DV394" s="117"/>
      <c r="DW394" s="117"/>
      <c r="DX394" s="117"/>
      <c r="DY394" s="117"/>
      <c r="DZ394" s="117"/>
      <c r="EA394" s="117"/>
      <c r="EB394" s="117"/>
      <c r="EC394" s="117"/>
      <c r="ED394" s="117"/>
      <c r="EE394" s="117"/>
      <c r="EF394" s="117"/>
      <c r="EG394" s="117"/>
      <c r="EH394" s="117"/>
      <c r="EI394" s="117"/>
      <c r="EJ394" s="117"/>
      <c r="EK394" s="117"/>
      <c r="EL394" s="117"/>
      <c r="EM394" s="117"/>
      <c r="EN394" s="117"/>
      <c r="EO394" s="117"/>
      <c r="EP394" s="117"/>
      <c r="EQ394" s="117"/>
      <c r="ER394" s="117"/>
      <c r="ES394" s="117"/>
      <c r="ET394" s="117"/>
      <c r="EU394" s="117"/>
      <c r="EV394" s="117"/>
      <c r="EW394" s="117"/>
      <c r="EX394" s="117"/>
      <c r="EY394" s="117"/>
      <c r="EZ394" s="117"/>
      <c r="FA394" s="117"/>
      <c r="FB394" s="117"/>
      <c r="FC394" s="117"/>
      <c r="FD394" s="117"/>
      <c r="FE394" s="117"/>
      <c r="FF394" s="117"/>
      <c r="FG394" s="117"/>
      <c r="FH394" s="117"/>
      <c r="FI394" s="117"/>
      <c r="FJ394" s="117"/>
      <c r="FK394" s="117"/>
      <c r="FL394" s="117"/>
      <c r="FM394" s="117"/>
      <c r="FN394" s="117"/>
      <c r="FO394" s="117"/>
      <c r="FP394" s="117"/>
      <c r="FQ394" s="117"/>
      <c r="FR394" s="117"/>
      <c r="FS394" s="117"/>
      <c r="FT394" s="117"/>
      <c r="FU394" s="117"/>
      <c r="FV394" s="117"/>
      <c r="FW394" s="117"/>
      <c r="FX394" s="117"/>
      <c r="FY394" s="117"/>
      <c r="FZ394" s="117"/>
      <c r="GA394" s="117"/>
      <c r="GB394" s="117"/>
      <c r="GC394" s="117"/>
      <c r="GD394" s="117"/>
      <c r="GE394" s="117"/>
      <c r="GF394" s="117"/>
      <c r="GG394" s="117"/>
      <c r="GH394" s="117"/>
      <c r="GI394" s="117"/>
      <c r="GJ394" s="117"/>
      <c r="GK394" s="117"/>
      <c r="GL394" s="117"/>
      <c r="GM394" s="117"/>
      <c r="GN394" s="117"/>
      <c r="GO394" s="117"/>
      <c r="GP394" s="117"/>
      <c r="GQ394" s="117"/>
      <c r="GR394" s="117"/>
      <c r="GS394" s="117"/>
      <c r="GT394" s="117"/>
      <c r="GU394" s="117"/>
      <c r="GV394" s="117"/>
      <c r="GW394" s="117"/>
      <c r="GX394" s="117"/>
      <c r="GY394" s="117"/>
      <c r="GZ394" s="117"/>
      <c r="HA394" s="117"/>
      <c r="HB394" s="117"/>
      <c r="HC394" s="117"/>
      <c r="HD394" s="117"/>
      <c r="HE394" s="117"/>
    </row>
    <row r="395" spans="1:213" ht="19.5" customHeight="1">
      <c r="A395" s="117"/>
      <c r="B395" s="134"/>
      <c r="C395" s="135"/>
      <c r="D395" s="135"/>
      <c r="E395" s="135"/>
      <c r="F395" s="135"/>
      <c r="DK395" s="117"/>
      <c r="DL395" s="117"/>
      <c r="DM395" s="117"/>
      <c r="DN395" s="117"/>
      <c r="DO395" s="117"/>
      <c r="DP395" s="117"/>
      <c r="DQ395" s="117"/>
      <c r="DR395" s="117"/>
      <c r="DS395" s="117"/>
      <c r="DT395" s="117"/>
      <c r="DU395" s="117"/>
      <c r="DV395" s="117"/>
      <c r="DW395" s="117"/>
      <c r="DX395" s="117"/>
      <c r="DY395" s="117"/>
      <c r="DZ395" s="117"/>
      <c r="EA395" s="117"/>
      <c r="EB395" s="117"/>
      <c r="EC395" s="117"/>
      <c r="ED395" s="117"/>
      <c r="EE395" s="117"/>
      <c r="EF395" s="117"/>
      <c r="EG395" s="117"/>
      <c r="EH395" s="117"/>
      <c r="EI395" s="117"/>
      <c r="EJ395" s="117"/>
      <c r="EK395" s="117"/>
      <c r="EL395" s="117"/>
      <c r="EM395" s="117"/>
      <c r="EN395" s="117"/>
      <c r="EO395" s="117"/>
      <c r="EP395" s="117"/>
      <c r="EQ395" s="117"/>
      <c r="ER395" s="117"/>
      <c r="ES395" s="117"/>
      <c r="ET395" s="117"/>
      <c r="EU395" s="117"/>
      <c r="EV395" s="117"/>
      <c r="EW395" s="117"/>
      <c r="EX395" s="117"/>
      <c r="EY395" s="117"/>
      <c r="EZ395" s="117"/>
      <c r="FA395" s="117"/>
      <c r="FB395" s="117"/>
      <c r="FC395" s="117"/>
      <c r="FD395" s="117"/>
      <c r="FE395" s="117"/>
      <c r="FF395" s="117"/>
      <c r="FG395" s="117"/>
      <c r="FH395" s="117"/>
      <c r="FI395" s="117"/>
      <c r="FJ395" s="117"/>
      <c r="FK395" s="117"/>
      <c r="FL395" s="117"/>
      <c r="FM395" s="117"/>
      <c r="FN395" s="117"/>
      <c r="FO395" s="117"/>
      <c r="FP395" s="117"/>
      <c r="FQ395" s="117"/>
      <c r="FR395" s="117"/>
      <c r="FS395" s="117"/>
      <c r="FT395" s="117"/>
      <c r="FU395" s="117"/>
      <c r="FV395" s="117"/>
      <c r="FW395" s="117"/>
      <c r="FX395" s="117"/>
      <c r="FY395" s="117"/>
      <c r="FZ395" s="117"/>
      <c r="GA395" s="117"/>
      <c r="GB395" s="117"/>
      <c r="GC395" s="117"/>
      <c r="GD395" s="117"/>
      <c r="GE395" s="117"/>
      <c r="GF395" s="117"/>
      <c r="GG395" s="117"/>
      <c r="GH395" s="117"/>
      <c r="GI395" s="117"/>
      <c r="GJ395" s="117"/>
      <c r="GK395" s="117"/>
      <c r="GL395" s="117"/>
      <c r="GM395" s="117"/>
      <c r="GN395" s="117"/>
      <c r="GO395" s="117"/>
      <c r="GP395" s="117"/>
      <c r="GQ395" s="117"/>
      <c r="GR395" s="117"/>
      <c r="GS395" s="117"/>
      <c r="GT395" s="117"/>
      <c r="GU395" s="117"/>
      <c r="GV395" s="117"/>
      <c r="GW395" s="117"/>
      <c r="GX395" s="117"/>
      <c r="GY395" s="117"/>
      <c r="GZ395" s="117"/>
      <c r="HA395" s="117"/>
      <c r="HB395" s="117"/>
      <c r="HC395" s="117"/>
      <c r="HD395" s="117"/>
      <c r="HE395" s="117"/>
    </row>
    <row r="396" spans="1:213" ht="19.5" customHeight="1">
      <c r="A396" s="117"/>
      <c r="B396" s="134"/>
      <c r="C396" s="135"/>
      <c r="D396" s="135"/>
      <c r="E396" s="135"/>
      <c r="F396" s="135"/>
      <c r="DK396" s="117"/>
      <c r="DL396" s="117"/>
      <c r="DM396" s="117"/>
      <c r="DN396" s="117"/>
      <c r="DO396" s="117"/>
      <c r="DP396" s="117"/>
      <c r="DQ396" s="117"/>
      <c r="DR396" s="117"/>
      <c r="DS396" s="117"/>
      <c r="DT396" s="117"/>
      <c r="DU396" s="117"/>
      <c r="DV396" s="117"/>
      <c r="DW396" s="117"/>
      <c r="DX396" s="117"/>
      <c r="DY396" s="117"/>
      <c r="DZ396" s="117"/>
      <c r="EA396" s="117"/>
      <c r="EB396" s="117"/>
      <c r="EC396" s="117"/>
      <c r="ED396" s="117"/>
      <c r="EE396" s="117"/>
      <c r="EF396" s="117"/>
      <c r="EG396" s="117"/>
      <c r="EH396" s="117"/>
      <c r="EI396" s="117"/>
      <c r="EJ396" s="117"/>
      <c r="EK396" s="117"/>
      <c r="EL396" s="117"/>
      <c r="EM396" s="117"/>
      <c r="EN396" s="117"/>
      <c r="EO396" s="117"/>
      <c r="EP396" s="117"/>
      <c r="EQ396" s="117"/>
      <c r="ER396" s="117"/>
      <c r="ES396" s="117"/>
      <c r="ET396" s="117"/>
      <c r="EU396" s="117"/>
      <c r="EV396" s="117"/>
      <c r="EW396" s="117"/>
      <c r="EX396" s="117"/>
      <c r="EY396" s="117"/>
      <c r="EZ396" s="117"/>
      <c r="FA396" s="117"/>
      <c r="FB396" s="117"/>
      <c r="FC396" s="117"/>
      <c r="FD396" s="117"/>
      <c r="FE396" s="117"/>
      <c r="FF396" s="117"/>
      <c r="FG396" s="117"/>
      <c r="FH396" s="117"/>
      <c r="FI396" s="117"/>
      <c r="FJ396" s="117"/>
      <c r="FK396" s="117"/>
      <c r="FL396" s="117"/>
      <c r="FM396" s="117"/>
      <c r="FN396" s="117"/>
      <c r="FO396" s="117"/>
      <c r="FP396" s="117"/>
      <c r="FQ396" s="117"/>
      <c r="FR396" s="117"/>
      <c r="FS396" s="117"/>
      <c r="FT396" s="117"/>
      <c r="FU396" s="117"/>
      <c r="FV396" s="117"/>
      <c r="FW396" s="117"/>
      <c r="FX396" s="117"/>
      <c r="FY396" s="117"/>
      <c r="FZ396" s="117"/>
      <c r="GA396" s="117"/>
      <c r="GB396" s="117"/>
      <c r="GC396" s="117"/>
      <c r="GD396" s="117"/>
      <c r="GE396" s="117"/>
      <c r="GF396" s="117"/>
      <c r="GG396" s="117"/>
      <c r="GH396" s="117"/>
      <c r="GI396" s="117"/>
      <c r="GJ396" s="117"/>
      <c r="GK396" s="117"/>
      <c r="GL396" s="117"/>
      <c r="GM396" s="117"/>
      <c r="GN396" s="117"/>
      <c r="GO396" s="117"/>
      <c r="GP396" s="117"/>
      <c r="GQ396" s="117"/>
      <c r="GR396" s="117"/>
      <c r="GS396" s="117"/>
      <c r="GT396" s="117"/>
      <c r="GU396" s="117"/>
      <c r="GV396" s="117"/>
      <c r="GW396" s="117"/>
      <c r="GX396" s="117"/>
      <c r="GY396" s="117"/>
      <c r="GZ396" s="117"/>
      <c r="HA396" s="117"/>
      <c r="HB396" s="117"/>
      <c r="HC396" s="117"/>
      <c r="HD396" s="117"/>
      <c r="HE396" s="117"/>
    </row>
    <row r="397" spans="1:213" ht="19.5" customHeight="1">
      <c r="A397" s="117"/>
      <c r="B397" s="134"/>
      <c r="C397" s="135"/>
      <c r="D397" s="135"/>
      <c r="E397" s="135"/>
      <c r="F397" s="135"/>
      <c r="DK397" s="117"/>
      <c r="DL397" s="117"/>
      <c r="DM397" s="117"/>
      <c r="DN397" s="117"/>
      <c r="DO397" s="117"/>
      <c r="DP397" s="117"/>
      <c r="DQ397" s="117"/>
      <c r="DR397" s="117"/>
      <c r="DS397" s="117"/>
      <c r="DT397" s="117"/>
      <c r="DU397" s="117"/>
      <c r="DV397" s="117"/>
      <c r="DW397" s="117"/>
      <c r="DX397" s="117"/>
      <c r="DY397" s="117"/>
      <c r="DZ397" s="117"/>
      <c r="EA397" s="117"/>
      <c r="EB397" s="117"/>
      <c r="EC397" s="117"/>
      <c r="ED397" s="117"/>
      <c r="EE397" s="117"/>
      <c r="EF397" s="117"/>
      <c r="EG397" s="117"/>
      <c r="EH397" s="117"/>
      <c r="EI397" s="117"/>
      <c r="EJ397" s="117"/>
      <c r="EK397" s="117"/>
      <c r="EL397" s="117"/>
      <c r="EM397" s="117"/>
      <c r="EN397" s="117"/>
      <c r="EO397" s="117"/>
      <c r="EP397" s="117"/>
      <c r="EQ397" s="117"/>
      <c r="ER397" s="117"/>
      <c r="ES397" s="117"/>
      <c r="ET397" s="117"/>
      <c r="EU397" s="117"/>
      <c r="EV397" s="117"/>
      <c r="EW397" s="117"/>
      <c r="EX397" s="117"/>
      <c r="EY397" s="117"/>
      <c r="EZ397" s="117"/>
      <c r="FA397" s="117"/>
      <c r="FB397" s="117"/>
      <c r="FC397" s="117"/>
      <c r="FD397" s="117"/>
      <c r="FE397" s="117"/>
      <c r="FF397" s="117"/>
      <c r="FG397" s="117"/>
      <c r="FH397" s="117"/>
      <c r="FI397" s="117"/>
      <c r="FJ397" s="117"/>
      <c r="FK397" s="117"/>
      <c r="FL397" s="117"/>
      <c r="FM397" s="117"/>
      <c r="FN397" s="117"/>
      <c r="FO397" s="117"/>
      <c r="FP397" s="117"/>
      <c r="FQ397" s="117"/>
      <c r="FR397" s="117"/>
      <c r="FS397" s="117"/>
      <c r="FT397" s="117"/>
      <c r="FU397" s="117"/>
      <c r="FV397" s="117"/>
      <c r="FW397" s="117"/>
      <c r="FX397" s="117"/>
      <c r="FY397" s="117"/>
      <c r="FZ397" s="117"/>
      <c r="GA397" s="117"/>
      <c r="GB397" s="117"/>
      <c r="GC397" s="117"/>
      <c r="GD397" s="117"/>
      <c r="GE397" s="117"/>
      <c r="GF397" s="117"/>
      <c r="GG397" s="117"/>
      <c r="GH397" s="117"/>
      <c r="GI397" s="117"/>
      <c r="GJ397" s="117"/>
      <c r="GK397" s="117"/>
      <c r="GL397" s="117"/>
      <c r="GM397" s="117"/>
      <c r="GN397" s="117"/>
      <c r="GO397" s="117"/>
      <c r="GP397" s="117"/>
      <c r="GQ397" s="117"/>
      <c r="GR397" s="117"/>
      <c r="GS397" s="117"/>
      <c r="GT397" s="117"/>
      <c r="GU397" s="117"/>
      <c r="GV397" s="117"/>
      <c r="GW397" s="117"/>
      <c r="GX397" s="117"/>
      <c r="GY397" s="117"/>
      <c r="GZ397" s="117"/>
      <c r="HA397" s="117"/>
      <c r="HB397" s="117"/>
      <c r="HC397" s="117"/>
      <c r="HD397" s="117"/>
      <c r="HE397" s="117"/>
    </row>
    <row r="398" spans="1:213" ht="19.5" customHeight="1">
      <c r="A398" s="117"/>
      <c r="B398" s="134"/>
      <c r="C398" s="135"/>
      <c r="D398" s="135"/>
      <c r="E398" s="135"/>
      <c r="F398" s="135"/>
      <c r="DK398" s="117"/>
      <c r="DL398" s="117"/>
      <c r="DM398" s="117"/>
      <c r="DN398" s="117"/>
      <c r="DO398" s="117"/>
      <c r="DP398" s="117"/>
      <c r="DQ398" s="117"/>
      <c r="DR398" s="117"/>
      <c r="DS398" s="117"/>
      <c r="DT398" s="117"/>
      <c r="DU398" s="117"/>
      <c r="DV398" s="117"/>
      <c r="DW398" s="117"/>
      <c r="DX398" s="117"/>
      <c r="DY398" s="117"/>
      <c r="DZ398" s="117"/>
      <c r="EA398" s="117"/>
      <c r="EB398" s="117"/>
      <c r="EC398" s="117"/>
      <c r="ED398" s="117"/>
      <c r="EE398" s="117"/>
      <c r="EF398" s="117"/>
      <c r="EG398" s="117"/>
      <c r="EH398" s="117"/>
      <c r="EI398" s="117"/>
      <c r="EJ398" s="117"/>
      <c r="EK398" s="117"/>
      <c r="EL398" s="117"/>
      <c r="EM398" s="117"/>
      <c r="EN398" s="117"/>
      <c r="EO398" s="117"/>
      <c r="EP398" s="117"/>
      <c r="EQ398" s="117"/>
      <c r="ER398" s="117"/>
      <c r="ES398" s="117"/>
      <c r="ET398" s="117"/>
      <c r="EU398" s="117"/>
      <c r="EV398" s="117"/>
      <c r="EW398" s="117"/>
      <c r="EX398" s="117"/>
      <c r="EY398" s="117"/>
      <c r="EZ398" s="117"/>
      <c r="FA398" s="117"/>
      <c r="FB398" s="117"/>
      <c r="FC398" s="117"/>
      <c r="FD398" s="117"/>
      <c r="FE398" s="117"/>
      <c r="FF398" s="117"/>
      <c r="FG398" s="117"/>
      <c r="FH398" s="117"/>
      <c r="FI398" s="117"/>
      <c r="FJ398" s="117"/>
      <c r="FK398" s="117"/>
      <c r="FL398" s="117"/>
      <c r="FM398" s="117"/>
      <c r="FN398" s="117"/>
      <c r="FO398" s="117"/>
      <c r="FP398" s="117"/>
      <c r="FQ398" s="117"/>
      <c r="FR398" s="117"/>
      <c r="FS398" s="117"/>
      <c r="FT398" s="117"/>
      <c r="FU398" s="117"/>
      <c r="FV398" s="117"/>
      <c r="FW398" s="117"/>
      <c r="FX398" s="117"/>
      <c r="FY398" s="117"/>
      <c r="FZ398" s="117"/>
      <c r="GA398" s="117"/>
      <c r="GB398" s="117"/>
      <c r="GC398" s="117"/>
      <c r="GD398" s="117"/>
      <c r="GE398" s="117"/>
      <c r="GF398" s="117"/>
      <c r="GG398" s="117"/>
      <c r="GH398" s="117"/>
      <c r="GI398" s="117"/>
      <c r="GJ398" s="117"/>
      <c r="GK398" s="117"/>
      <c r="GL398" s="117"/>
      <c r="GM398" s="117"/>
      <c r="GN398" s="117"/>
      <c r="GO398" s="117"/>
      <c r="GP398" s="117"/>
      <c r="GQ398" s="117"/>
      <c r="GR398" s="117"/>
      <c r="GS398" s="117"/>
      <c r="GT398" s="117"/>
      <c r="GU398" s="117"/>
      <c r="GV398" s="117"/>
      <c r="GW398" s="117"/>
      <c r="GX398" s="117"/>
      <c r="GY398" s="117"/>
      <c r="GZ398" s="117"/>
      <c r="HA398" s="117"/>
      <c r="HB398" s="117"/>
      <c r="HC398" s="117"/>
      <c r="HD398" s="117"/>
      <c r="HE398" s="117"/>
    </row>
    <row r="399" spans="1:6" ht="19.5" customHeight="1">
      <c r="A399" s="117"/>
      <c r="B399" s="134"/>
      <c r="C399" s="135"/>
      <c r="D399" s="135"/>
      <c r="E399" s="135"/>
      <c r="F399" s="135"/>
    </row>
    <row r="400" spans="1:6" ht="19.5" customHeight="1">
      <c r="A400" s="117"/>
      <c r="B400" s="134"/>
      <c r="C400" s="135"/>
      <c r="D400" s="135"/>
      <c r="E400" s="135"/>
      <c r="F400" s="135"/>
    </row>
    <row r="401" spans="1:6" ht="19.5" customHeight="1">
      <c r="A401" s="117"/>
      <c r="B401" s="134"/>
      <c r="C401" s="135"/>
      <c r="D401" s="135"/>
      <c r="E401" s="135"/>
      <c r="F401" s="135"/>
    </row>
    <row r="402" spans="1:6" ht="19.5" customHeight="1">
      <c r="A402" s="117"/>
      <c r="B402" s="134"/>
      <c r="C402" s="135"/>
      <c r="D402" s="135"/>
      <c r="E402" s="135"/>
      <c r="F402" s="135"/>
    </row>
    <row r="403" spans="1:6" ht="19.5" customHeight="1">
      <c r="A403" s="117"/>
      <c r="B403" s="134"/>
      <c r="C403" s="135"/>
      <c r="D403" s="135"/>
      <c r="E403" s="135"/>
      <c r="F403" s="135"/>
    </row>
    <row r="404" spans="1:6" ht="19.5" customHeight="1">
      <c r="A404" s="117"/>
      <c r="B404" s="134"/>
      <c r="C404" s="135"/>
      <c r="D404" s="135"/>
      <c r="E404" s="135"/>
      <c r="F404" s="135"/>
    </row>
    <row r="405" spans="1:6" ht="19.5" customHeight="1">
      <c r="A405" s="117"/>
      <c r="B405" s="134"/>
      <c r="C405" s="135"/>
      <c r="D405" s="135"/>
      <c r="E405" s="135"/>
      <c r="F405" s="135"/>
    </row>
    <row r="406" spans="1:6" ht="19.5" customHeight="1">
      <c r="A406" s="117"/>
      <c r="B406" s="134"/>
      <c r="C406" s="135"/>
      <c r="D406" s="135"/>
      <c r="E406" s="135"/>
      <c r="F406" s="135"/>
    </row>
    <row r="407" spans="1:6" ht="19.5" customHeight="1">
      <c r="A407" s="117"/>
      <c r="B407" s="134"/>
      <c r="C407" s="135"/>
      <c r="D407" s="135"/>
      <c r="E407" s="135"/>
      <c r="F407" s="135"/>
    </row>
    <row r="408" spans="1:6" ht="19.5" customHeight="1">
      <c r="A408" s="117"/>
      <c r="B408" s="134"/>
      <c r="C408" s="135"/>
      <c r="D408" s="135"/>
      <c r="E408" s="135"/>
      <c r="F408" s="135"/>
    </row>
    <row r="409" spans="1:6" ht="19.5" customHeight="1">
      <c r="A409" s="117"/>
      <c r="B409" s="134"/>
      <c r="C409" s="135"/>
      <c r="D409" s="135"/>
      <c r="E409" s="135"/>
      <c r="F409" s="135"/>
    </row>
    <row r="410" spans="1:6" ht="19.5" customHeight="1">
      <c r="A410" s="117"/>
      <c r="B410" s="134"/>
      <c r="C410" s="135"/>
      <c r="D410" s="135"/>
      <c r="E410" s="135"/>
      <c r="F410" s="135"/>
    </row>
    <row r="411" spans="1:6" ht="19.5" customHeight="1">
      <c r="A411" s="117"/>
      <c r="B411" s="134"/>
      <c r="C411" s="135"/>
      <c r="D411" s="135"/>
      <c r="E411" s="135"/>
      <c r="F411" s="135"/>
    </row>
    <row r="412" spans="1:6" ht="19.5" customHeight="1">
      <c r="A412" s="117"/>
      <c r="B412" s="134"/>
      <c r="C412" s="135"/>
      <c r="D412" s="135"/>
      <c r="E412" s="135"/>
      <c r="F412" s="135"/>
    </row>
    <row r="413" spans="1:6" ht="19.5" customHeight="1">
      <c r="A413" s="117"/>
      <c r="B413" s="134"/>
      <c r="C413" s="135"/>
      <c r="D413" s="135"/>
      <c r="E413" s="135"/>
      <c r="F413" s="135"/>
    </row>
    <row r="414" spans="1:6" ht="19.5" customHeight="1">
      <c r="A414" s="117"/>
      <c r="B414" s="134"/>
      <c r="C414" s="135"/>
      <c r="D414" s="135"/>
      <c r="E414" s="135"/>
      <c r="F414" s="135"/>
    </row>
    <row r="415" spans="1:6" ht="19.5" customHeight="1">
      <c r="A415" s="117"/>
      <c r="B415" s="134"/>
      <c r="C415" s="135"/>
      <c r="D415" s="135"/>
      <c r="E415" s="135"/>
      <c r="F415" s="135"/>
    </row>
    <row r="416" spans="1:6" ht="19.5" customHeight="1">
      <c r="A416" s="117"/>
      <c r="B416" s="134"/>
      <c r="C416" s="135"/>
      <c r="D416" s="135"/>
      <c r="E416" s="135"/>
      <c r="F416" s="135"/>
    </row>
    <row r="417" spans="1:6" ht="19.5" customHeight="1">
      <c r="A417" s="117"/>
      <c r="B417" s="134"/>
      <c r="C417" s="135"/>
      <c r="D417" s="135"/>
      <c r="E417" s="135"/>
      <c r="F417" s="135"/>
    </row>
    <row r="418" spans="1:6" ht="19.5" customHeight="1">
      <c r="A418" s="117"/>
      <c r="B418" s="134"/>
      <c r="C418" s="135"/>
      <c r="D418" s="135"/>
      <c r="E418" s="135"/>
      <c r="F418" s="135"/>
    </row>
    <row r="419" spans="1:6" ht="19.5" customHeight="1">
      <c r="A419" s="117"/>
      <c r="B419" s="134"/>
      <c r="C419" s="135"/>
      <c r="D419" s="135"/>
      <c r="E419" s="135"/>
      <c r="F419" s="135"/>
    </row>
    <row r="420" spans="1:6" ht="19.5" customHeight="1">
      <c r="A420" s="117"/>
      <c r="B420" s="134"/>
      <c r="C420" s="135"/>
      <c r="D420" s="135"/>
      <c r="E420" s="135"/>
      <c r="F420" s="135"/>
    </row>
    <row r="421" spans="1:6" ht="19.5" customHeight="1">
      <c r="A421" s="117"/>
      <c r="B421" s="134"/>
      <c r="C421" s="135"/>
      <c r="D421" s="135"/>
      <c r="E421" s="135"/>
      <c r="F421" s="135"/>
    </row>
    <row r="422" spans="1:6" ht="19.5" customHeight="1">
      <c r="A422" s="117"/>
      <c r="B422" s="134"/>
      <c r="C422" s="135"/>
      <c r="D422" s="135"/>
      <c r="E422" s="135"/>
      <c r="F422" s="135"/>
    </row>
    <row r="423" spans="1:6" ht="19.5" customHeight="1">
      <c r="A423" s="117"/>
      <c r="B423" s="134"/>
      <c r="C423" s="135"/>
      <c r="D423" s="135"/>
      <c r="E423" s="135"/>
      <c r="F423" s="135"/>
    </row>
    <row r="424" spans="1:6" ht="19.5" customHeight="1">
      <c r="A424" s="117"/>
      <c r="B424" s="134"/>
      <c r="C424" s="135"/>
      <c r="D424" s="135"/>
      <c r="E424" s="135"/>
      <c r="F424" s="135"/>
    </row>
    <row r="425" spans="1:6" ht="19.5" customHeight="1">
      <c r="A425" s="117"/>
      <c r="B425" s="134"/>
      <c r="C425" s="135"/>
      <c r="D425" s="135"/>
      <c r="E425" s="135"/>
      <c r="F425" s="135"/>
    </row>
    <row r="426" spans="1:6" ht="19.5" customHeight="1">
      <c r="A426" s="117"/>
      <c r="B426" s="134"/>
      <c r="C426" s="135"/>
      <c r="D426" s="135"/>
      <c r="E426" s="135"/>
      <c r="F426" s="135"/>
    </row>
    <row r="427" spans="1:6" ht="19.5" customHeight="1">
      <c r="A427" s="117"/>
      <c r="B427" s="134"/>
      <c r="C427" s="135"/>
      <c r="D427" s="135"/>
      <c r="E427" s="135"/>
      <c r="F427" s="135"/>
    </row>
    <row r="428" spans="1:6" ht="19.5" customHeight="1">
      <c r="A428" s="117"/>
      <c r="B428" s="134"/>
      <c r="C428" s="135"/>
      <c r="D428" s="135"/>
      <c r="E428" s="135"/>
      <c r="F428" s="135"/>
    </row>
    <row r="429" spans="1:6" ht="19.5" customHeight="1">
      <c r="A429" s="117"/>
      <c r="B429" s="134"/>
      <c r="C429" s="135"/>
      <c r="D429" s="135"/>
      <c r="E429" s="135"/>
      <c r="F429" s="135"/>
    </row>
    <row r="430" spans="1:6" ht="19.5" customHeight="1">
      <c r="A430" s="117"/>
      <c r="B430" s="134"/>
      <c r="C430" s="135"/>
      <c r="D430" s="135"/>
      <c r="E430" s="135"/>
      <c r="F430" s="135"/>
    </row>
    <row r="431" spans="1:6" ht="19.5" customHeight="1">
      <c r="A431" s="117"/>
      <c r="B431" s="134"/>
      <c r="C431" s="135"/>
      <c r="D431" s="135"/>
      <c r="E431" s="135"/>
      <c r="F431" s="135"/>
    </row>
    <row r="432" spans="1:6" ht="19.5" customHeight="1">
      <c r="A432" s="117"/>
      <c r="B432" s="134"/>
      <c r="C432" s="135"/>
      <c r="D432" s="135"/>
      <c r="E432" s="135"/>
      <c r="F432" s="135"/>
    </row>
    <row r="433" spans="1:6" ht="19.5" customHeight="1">
      <c r="A433" s="117"/>
      <c r="B433" s="134"/>
      <c r="C433" s="135"/>
      <c r="D433" s="135"/>
      <c r="E433" s="135"/>
      <c r="F433" s="135"/>
    </row>
    <row r="434" spans="1:6" ht="19.5" customHeight="1">
      <c r="A434" s="117"/>
      <c r="B434" s="134"/>
      <c r="C434" s="135"/>
      <c r="D434" s="135"/>
      <c r="E434" s="135"/>
      <c r="F434" s="135"/>
    </row>
    <row r="435" spans="1:6" ht="19.5" customHeight="1">
      <c r="A435" s="117"/>
      <c r="B435" s="134"/>
      <c r="C435" s="135"/>
      <c r="D435" s="135"/>
      <c r="E435" s="135"/>
      <c r="F435" s="135"/>
    </row>
    <row r="436" spans="1:6" ht="19.5" customHeight="1">
      <c r="A436" s="117"/>
      <c r="B436" s="134"/>
      <c r="C436" s="135"/>
      <c r="D436" s="135"/>
      <c r="E436" s="135"/>
      <c r="F436" s="135"/>
    </row>
    <row r="437" spans="1:6" ht="19.5" customHeight="1">
      <c r="A437" s="117"/>
      <c r="B437" s="134"/>
      <c r="C437" s="135"/>
      <c r="D437" s="135"/>
      <c r="E437" s="135"/>
      <c r="F437" s="135"/>
    </row>
    <row r="438" spans="1:6" ht="19.5" customHeight="1">
      <c r="A438" s="117"/>
      <c r="B438" s="134"/>
      <c r="C438" s="135"/>
      <c r="D438" s="135"/>
      <c r="E438" s="135"/>
      <c r="F438" s="135"/>
    </row>
    <row r="439" spans="1:6" ht="19.5" customHeight="1">
      <c r="A439" s="117"/>
      <c r="B439" s="134"/>
      <c r="C439" s="135"/>
      <c r="D439" s="135"/>
      <c r="E439" s="135"/>
      <c r="F439" s="135"/>
    </row>
    <row r="440" spans="1:6" ht="19.5" customHeight="1">
      <c r="A440" s="117"/>
      <c r="B440" s="134"/>
      <c r="C440" s="135"/>
      <c r="D440" s="135"/>
      <c r="E440" s="135"/>
      <c r="F440" s="135"/>
    </row>
    <row r="441" spans="1:6" ht="19.5" customHeight="1">
      <c r="A441" s="117"/>
      <c r="B441" s="134"/>
      <c r="C441" s="135"/>
      <c r="D441" s="135"/>
      <c r="E441" s="135"/>
      <c r="F441" s="135"/>
    </row>
    <row r="442" spans="1:6" ht="19.5" customHeight="1">
      <c r="A442" s="117"/>
      <c r="B442" s="134"/>
      <c r="C442" s="135"/>
      <c r="D442" s="135"/>
      <c r="E442" s="135"/>
      <c r="F442" s="135"/>
    </row>
    <row r="443" spans="1:6" ht="19.5" customHeight="1">
      <c r="A443" s="117"/>
      <c r="B443" s="134"/>
      <c r="C443" s="135"/>
      <c r="D443" s="135"/>
      <c r="E443" s="135"/>
      <c r="F443" s="135"/>
    </row>
    <row r="444" spans="1:6" ht="19.5" customHeight="1">
      <c r="A444" s="117"/>
      <c r="B444" s="134"/>
      <c r="C444" s="135"/>
      <c r="D444" s="135"/>
      <c r="E444" s="135"/>
      <c r="F444" s="135"/>
    </row>
    <row r="445" spans="1:6" ht="19.5" customHeight="1">
      <c r="A445" s="117"/>
      <c r="B445" s="134"/>
      <c r="C445" s="135"/>
      <c r="D445" s="135"/>
      <c r="E445" s="135"/>
      <c r="F445" s="135"/>
    </row>
    <row r="446" spans="1:6" ht="19.5" customHeight="1">
      <c r="A446" s="117"/>
      <c r="B446" s="134"/>
      <c r="C446" s="135"/>
      <c r="D446" s="135"/>
      <c r="E446" s="135"/>
      <c r="F446" s="135"/>
    </row>
    <row r="447" spans="1:6" ht="19.5" customHeight="1">
      <c r="A447" s="117"/>
      <c r="B447" s="134"/>
      <c r="C447" s="135"/>
      <c r="D447" s="135"/>
      <c r="E447" s="135"/>
      <c r="F447" s="135"/>
    </row>
    <row r="448" spans="1:6" ht="19.5" customHeight="1">
      <c r="A448" s="117"/>
      <c r="B448" s="134"/>
      <c r="C448" s="135"/>
      <c r="D448" s="135"/>
      <c r="E448" s="135"/>
      <c r="F448" s="135"/>
    </row>
    <row r="449" spans="1:6" ht="19.5" customHeight="1">
      <c r="A449" s="117"/>
      <c r="B449" s="134"/>
      <c r="C449" s="135"/>
      <c r="D449" s="135"/>
      <c r="E449" s="135"/>
      <c r="F449" s="135"/>
    </row>
    <row r="450" spans="1:6" ht="19.5" customHeight="1">
      <c r="A450" s="117"/>
      <c r="B450" s="134"/>
      <c r="C450" s="135"/>
      <c r="D450" s="135"/>
      <c r="E450" s="135"/>
      <c r="F450" s="135"/>
    </row>
    <row r="451" spans="1:6" ht="19.5" customHeight="1">
      <c r="A451" s="117"/>
      <c r="B451" s="134"/>
      <c r="C451" s="135"/>
      <c r="D451" s="135"/>
      <c r="E451" s="135"/>
      <c r="F451" s="135"/>
    </row>
    <row r="452" spans="1:6" ht="19.5" customHeight="1">
      <c r="A452" s="117"/>
      <c r="B452" s="134"/>
      <c r="C452" s="135"/>
      <c r="D452" s="135"/>
      <c r="E452" s="135"/>
      <c r="F452" s="135"/>
    </row>
    <row r="453" spans="1:6" ht="19.5" customHeight="1">
      <c r="A453" s="117"/>
      <c r="B453" s="134"/>
      <c r="C453" s="135"/>
      <c r="D453" s="135"/>
      <c r="E453" s="135"/>
      <c r="F453" s="135"/>
    </row>
    <row r="454" spans="1:6" ht="19.5" customHeight="1">
      <c r="A454" s="117"/>
      <c r="B454" s="134"/>
      <c r="C454" s="135"/>
      <c r="D454" s="135"/>
      <c r="E454" s="135"/>
      <c r="F454" s="135"/>
    </row>
    <row r="455" spans="1:6" ht="19.5" customHeight="1">
      <c r="A455" s="117"/>
      <c r="B455" s="134"/>
      <c r="C455" s="135"/>
      <c r="D455" s="135"/>
      <c r="E455" s="135"/>
      <c r="F455" s="135"/>
    </row>
    <row r="456" spans="1:6" ht="19.5" customHeight="1">
      <c r="A456" s="117"/>
      <c r="B456" s="134"/>
      <c r="C456" s="135"/>
      <c r="D456" s="135"/>
      <c r="E456" s="135"/>
      <c r="F456" s="135"/>
    </row>
    <row r="457" spans="1:6" ht="19.5" customHeight="1">
      <c r="A457" s="117"/>
      <c r="B457" s="134"/>
      <c r="C457" s="135"/>
      <c r="D457" s="135"/>
      <c r="E457" s="135"/>
      <c r="F457" s="135"/>
    </row>
    <row r="458" spans="1:6" ht="19.5" customHeight="1">
      <c r="A458" s="117"/>
      <c r="B458" s="134"/>
      <c r="C458" s="135"/>
      <c r="D458" s="135"/>
      <c r="E458" s="135"/>
      <c r="F458" s="135"/>
    </row>
    <row r="459" spans="1:6" ht="19.5" customHeight="1">
      <c r="A459" s="117"/>
      <c r="B459" s="134"/>
      <c r="C459" s="135"/>
      <c r="D459" s="135"/>
      <c r="E459" s="135"/>
      <c r="F459" s="135"/>
    </row>
    <row r="460" spans="1:6" ht="19.5" customHeight="1">
      <c r="A460" s="117"/>
      <c r="B460" s="134"/>
      <c r="C460" s="135"/>
      <c r="D460" s="135"/>
      <c r="E460" s="135"/>
      <c r="F460" s="135"/>
    </row>
    <row r="461" spans="1:6" ht="19.5" customHeight="1">
      <c r="A461" s="117"/>
      <c r="B461" s="134"/>
      <c r="C461" s="135"/>
      <c r="D461" s="135"/>
      <c r="E461" s="135"/>
      <c r="F461" s="135"/>
    </row>
    <row r="462" spans="1:6" ht="19.5" customHeight="1">
      <c r="A462" s="117"/>
      <c r="B462" s="134"/>
      <c r="C462" s="135"/>
      <c r="D462" s="135"/>
      <c r="E462" s="135"/>
      <c r="F462" s="135"/>
    </row>
    <row r="463" spans="1:6" ht="19.5" customHeight="1">
      <c r="A463" s="117"/>
      <c r="B463" s="134"/>
      <c r="C463" s="135"/>
      <c r="D463" s="135"/>
      <c r="E463" s="135"/>
      <c r="F463" s="135"/>
    </row>
    <row r="464" spans="1:6" ht="19.5" customHeight="1">
      <c r="A464" s="117"/>
      <c r="B464" s="134"/>
      <c r="C464" s="135"/>
      <c r="D464" s="135"/>
      <c r="E464" s="135"/>
      <c r="F464" s="135"/>
    </row>
    <row r="465" spans="1:6" ht="19.5" customHeight="1">
      <c r="A465" s="117"/>
      <c r="B465" s="134"/>
      <c r="C465" s="135"/>
      <c r="D465" s="135"/>
      <c r="E465" s="135"/>
      <c r="F465" s="135"/>
    </row>
    <row r="466" spans="1:6" ht="19.5" customHeight="1">
      <c r="A466" s="117"/>
      <c r="B466" s="134"/>
      <c r="C466" s="135"/>
      <c r="D466" s="135"/>
      <c r="E466" s="135"/>
      <c r="F466" s="135"/>
    </row>
    <row r="467" spans="1:6" ht="19.5" customHeight="1">
      <c r="A467" s="117"/>
      <c r="B467" s="134"/>
      <c r="C467" s="135"/>
      <c r="D467" s="135"/>
      <c r="E467" s="135"/>
      <c r="F467" s="135"/>
    </row>
    <row r="468" spans="1:6" ht="19.5" customHeight="1">
      <c r="A468" s="117"/>
      <c r="B468" s="134"/>
      <c r="C468" s="135"/>
      <c r="D468" s="135"/>
      <c r="E468" s="135"/>
      <c r="F468" s="135"/>
    </row>
    <row r="469" spans="1:6" ht="19.5" customHeight="1">
      <c r="A469" s="117"/>
      <c r="B469" s="134"/>
      <c r="C469" s="135"/>
      <c r="D469" s="135"/>
      <c r="E469" s="135"/>
      <c r="F469" s="135"/>
    </row>
    <row r="470" spans="1:6" ht="19.5" customHeight="1">
      <c r="A470" s="117"/>
      <c r="B470" s="134"/>
      <c r="C470" s="135"/>
      <c r="D470" s="135"/>
      <c r="E470" s="135"/>
      <c r="F470" s="135"/>
    </row>
    <row r="471" spans="1:6" ht="19.5" customHeight="1">
      <c r="A471" s="117"/>
      <c r="B471" s="134"/>
      <c r="C471" s="135"/>
      <c r="D471" s="135"/>
      <c r="E471" s="135"/>
      <c r="F471" s="135"/>
    </row>
    <row r="472" spans="1:6" ht="19.5" customHeight="1">
      <c r="A472" s="117"/>
      <c r="B472" s="134"/>
      <c r="C472" s="135"/>
      <c r="D472" s="135"/>
      <c r="E472" s="135"/>
      <c r="F472" s="135"/>
    </row>
    <row r="473" spans="1:6" ht="19.5" customHeight="1">
      <c r="A473" s="117"/>
      <c r="B473" s="134"/>
      <c r="C473" s="135"/>
      <c r="D473" s="135"/>
      <c r="E473" s="135"/>
      <c r="F473" s="135"/>
    </row>
    <row r="474" spans="1:6" ht="19.5" customHeight="1">
      <c r="A474" s="117"/>
      <c r="B474" s="134"/>
      <c r="C474" s="135"/>
      <c r="D474" s="135"/>
      <c r="E474" s="135"/>
      <c r="F474" s="135"/>
    </row>
    <row r="475" spans="1:6" ht="19.5" customHeight="1">
      <c r="A475" s="117"/>
      <c r="B475" s="134"/>
      <c r="C475" s="135"/>
      <c r="D475" s="135"/>
      <c r="E475" s="135"/>
      <c r="F475" s="135"/>
    </row>
    <row r="476" spans="1:6" ht="19.5" customHeight="1">
      <c r="A476" s="117"/>
      <c r="B476" s="134"/>
      <c r="C476" s="135"/>
      <c r="D476" s="135"/>
      <c r="E476" s="135"/>
      <c r="F476" s="135"/>
    </row>
    <row r="477" spans="1:6" ht="19.5" customHeight="1">
      <c r="A477" s="117"/>
      <c r="B477" s="134"/>
      <c r="C477" s="135"/>
      <c r="D477" s="135"/>
      <c r="E477" s="135"/>
      <c r="F477" s="135"/>
    </row>
    <row r="478" spans="1:6" ht="19.5" customHeight="1">
      <c r="A478" s="117"/>
      <c r="B478" s="134"/>
      <c r="C478" s="135"/>
      <c r="D478" s="135"/>
      <c r="E478" s="135"/>
      <c r="F478" s="135"/>
    </row>
    <row r="479" spans="1:6" ht="19.5" customHeight="1">
      <c r="A479" s="117"/>
      <c r="B479" s="134"/>
      <c r="C479" s="135"/>
      <c r="D479" s="135"/>
      <c r="E479" s="135"/>
      <c r="F479" s="135"/>
    </row>
    <row r="480" spans="1:6" ht="19.5" customHeight="1">
      <c r="A480" s="117"/>
      <c r="B480" s="134"/>
      <c r="C480" s="135"/>
      <c r="D480" s="135"/>
      <c r="E480" s="135"/>
      <c r="F480" s="135"/>
    </row>
  </sheetData>
  <sheetProtection/>
  <mergeCells count="7">
    <mergeCell ref="B8:G8"/>
    <mergeCell ref="E1:G1"/>
    <mergeCell ref="C2:G2"/>
    <mergeCell ref="C3:G3"/>
    <mergeCell ref="C4:G4"/>
    <mergeCell ref="C5:G5"/>
    <mergeCell ref="B7:G7"/>
  </mergeCells>
  <printOptions/>
  <pageMargins left="0.7086614173228347" right="0" top="0.5511811023622047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F480"/>
  <sheetViews>
    <sheetView zoomScalePageLayoutView="0" workbookViewId="0" topLeftCell="B1">
      <selection activeCell="J7" sqref="J7"/>
    </sheetView>
  </sheetViews>
  <sheetFormatPr defaultColWidth="8.7109375" defaultRowHeight="19.5" customHeight="1"/>
  <cols>
    <col min="1" max="1" width="7.421875" style="16" hidden="1" customWidth="1"/>
    <col min="2" max="2" width="52.140625" style="21" customWidth="1"/>
    <col min="3" max="3" width="5.8515625" style="62" customWidth="1"/>
    <col min="4" max="4" width="5.28125" style="22" customWidth="1"/>
    <col min="5" max="5" width="5.421875" style="22" customWidth="1"/>
    <col min="6" max="6" width="11.7109375" style="83" customWidth="1"/>
    <col min="7" max="7" width="5.140625" style="22" customWidth="1"/>
    <col min="8" max="8" width="9.8515625" style="16" customWidth="1"/>
    <col min="9" max="16384" width="8.7109375" style="16" customWidth="1"/>
  </cols>
  <sheetData>
    <row r="1" spans="2:9" s="76" customFormat="1" ht="19.5" customHeight="1">
      <c r="B1" s="74"/>
      <c r="C1" s="78"/>
      <c r="D1" s="60"/>
      <c r="E1" s="60"/>
      <c r="F1" s="197" t="s">
        <v>284</v>
      </c>
      <c r="G1" s="209"/>
      <c r="H1" s="210"/>
      <c r="I1" s="47"/>
    </row>
    <row r="2" spans="2:9" s="76" customFormat="1" ht="19.5" customHeight="1">
      <c r="B2" s="20" t="s">
        <v>175</v>
      </c>
      <c r="C2" s="212" t="s">
        <v>245</v>
      </c>
      <c r="D2" s="213"/>
      <c r="E2" s="213"/>
      <c r="F2" s="213"/>
      <c r="G2" s="213"/>
      <c r="H2" s="213"/>
      <c r="I2" s="47"/>
    </row>
    <row r="3" spans="2:9" s="76" customFormat="1" ht="17.25" customHeight="1">
      <c r="B3" s="20"/>
      <c r="C3" s="212" t="s">
        <v>212</v>
      </c>
      <c r="D3" s="213"/>
      <c r="E3" s="213"/>
      <c r="F3" s="213"/>
      <c r="G3" s="213"/>
      <c r="H3" s="213"/>
      <c r="I3" s="47"/>
    </row>
    <row r="4" spans="2:9" s="76" customFormat="1" ht="17.25" customHeight="1">
      <c r="B4" s="20"/>
      <c r="C4" s="214" t="s">
        <v>180</v>
      </c>
      <c r="D4" s="213"/>
      <c r="E4" s="213"/>
      <c r="F4" s="213"/>
      <c r="G4" s="213"/>
      <c r="H4" s="213"/>
      <c r="I4" s="47"/>
    </row>
    <row r="5" spans="2:9" s="76" customFormat="1" ht="17.25" customHeight="1">
      <c r="B5" s="20"/>
      <c r="C5" s="202" t="s">
        <v>347</v>
      </c>
      <c r="D5" s="213"/>
      <c r="E5" s="213"/>
      <c r="F5" s="213"/>
      <c r="G5" s="213"/>
      <c r="H5" s="213"/>
      <c r="I5" s="47"/>
    </row>
    <row r="6" spans="2:9" s="76" customFormat="1" ht="19.5" customHeight="1">
      <c r="B6" s="20"/>
      <c r="C6" s="78"/>
      <c r="D6" s="48"/>
      <c r="E6" s="49"/>
      <c r="F6" s="82"/>
      <c r="G6" s="79"/>
      <c r="H6" s="61"/>
      <c r="I6" s="47"/>
    </row>
    <row r="7" spans="2:9" s="50" customFormat="1" ht="19.5" customHeight="1">
      <c r="B7" s="211" t="s">
        <v>182</v>
      </c>
      <c r="C7" s="211"/>
      <c r="D7" s="210"/>
      <c r="E7" s="210"/>
      <c r="F7" s="210"/>
      <c r="G7" s="210"/>
      <c r="H7" s="210"/>
      <c r="I7" s="51"/>
    </row>
    <row r="8" spans="2:9" s="50" customFormat="1" ht="19.5" customHeight="1">
      <c r="B8" s="203" t="s">
        <v>315</v>
      </c>
      <c r="C8" s="203"/>
      <c r="D8" s="204"/>
      <c r="E8" s="204"/>
      <c r="F8" s="204"/>
      <c r="G8" s="204"/>
      <c r="H8" s="204"/>
      <c r="I8" s="51"/>
    </row>
    <row r="9" ht="19.5" customHeight="1" thickBot="1"/>
    <row r="10" spans="1:8" ht="51" customHeight="1" thickBot="1">
      <c r="A10" s="23" t="s">
        <v>181</v>
      </c>
      <c r="B10" s="35" t="s">
        <v>165</v>
      </c>
      <c r="C10" s="63" t="s">
        <v>278</v>
      </c>
      <c r="D10" s="24" t="s">
        <v>279</v>
      </c>
      <c r="E10" s="24" t="s">
        <v>260</v>
      </c>
      <c r="F10" s="70" t="s">
        <v>280</v>
      </c>
      <c r="G10" s="24" t="s">
        <v>261</v>
      </c>
      <c r="H10" s="25" t="s">
        <v>242</v>
      </c>
    </row>
    <row r="11" spans="1:8" s="19" customFormat="1" ht="19.5" customHeight="1" thickBot="1">
      <c r="A11" s="26">
        <v>1</v>
      </c>
      <c r="B11" s="18" t="s">
        <v>179</v>
      </c>
      <c r="C11" s="63"/>
      <c r="D11" s="6"/>
      <c r="E11" s="6"/>
      <c r="F11" s="71"/>
      <c r="G11" s="6"/>
      <c r="H11" s="5">
        <f>SUM(H12)</f>
        <v>144613</v>
      </c>
    </row>
    <row r="12" spans="1:8" s="19" customFormat="1" ht="28.5" customHeight="1">
      <c r="A12" s="10"/>
      <c r="B12" s="11" t="s">
        <v>188</v>
      </c>
      <c r="C12" s="63">
        <v>901</v>
      </c>
      <c r="D12" s="6"/>
      <c r="E12" s="6"/>
      <c r="F12" s="71"/>
      <c r="G12" s="6"/>
      <c r="H12" s="5">
        <f>SUM(H13+H71+H78+H102+H146+H259+H265+H300+H335+H345+H351)</f>
        <v>144613</v>
      </c>
    </row>
    <row r="13" spans="1:8" s="19" customFormat="1" ht="19.5" customHeight="1">
      <c r="A13" s="28"/>
      <c r="B13" s="37" t="s">
        <v>214</v>
      </c>
      <c r="C13" s="64" t="s">
        <v>196</v>
      </c>
      <c r="D13" s="6" t="s">
        <v>198</v>
      </c>
      <c r="E13" s="6" t="s">
        <v>199</v>
      </c>
      <c r="F13" s="71"/>
      <c r="G13" s="6"/>
      <c r="H13" s="5">
        <f>SUM(H14+H26+H46+H51+H56)</f>
        <v>21435</v>
      </c>
    </row>
    <row r="14" spans="1:8" s="19" customFormat="1" ht="69.75" customHeight="1">
      <c r="A14" s="28"/>
      <c r="B14" s="38" t="s">
        <v>299</v>
      </c>
      <c r="C14" s="64" t="s">
        <v>196</v>
      </c>
      <c r="D14" s="6" t="s">
        <v>198</v>
      </c>
      <c r="E14" s="6" t="s">
        <v>200</v>
      </c>
      <c r="F14" s="71"/>
      <c r="G14" s="6"/>
      <c r="H14" s="5">
        <f>SUM(H15)</f>
        <v>1534.9999999999998</v>
      </c>
    </row>
    <row r="15" spans="1:8" s="19" customFormat="1" ht="29.25" customHeight="1">
      <c r="A15" s="28"/>
      <c r="B15" s="7" t="s">
        <v>250</v>
      </c>
      <c r="C15" s="65" t="s">
        <v>196</v>
      </c>
      <c r="D15" s="2" t="s">
        <v>198</v>
      </c>
      <c r="E15" s="2" t="s">
        <v>200</v>
      </c>
      <c r="F15" s="72" t="s">
        <v>89</v>
      </c>
      <c r="G15" s="2"/>
      <c r="H15" s="3">
        <f>SUM(H16)</f>
        <v>1534.9999999999998</v>
      </c>
    </row>
    <row r="16" spans="1:8" s="19" customFormat="1" ht="46.5" customHeight="1">
      <c r="A16" s="28"/>
      <c r="B16" s="7" t="s">
        <v>262</v>
      </c>
      <c r="C16" s="65" t="s">
        <v>196</v>
      </c>
      <c r="D16" s="2" t="s">
        <v>198</v>
      </c>
      <c r="E16" s="2" t="s">
        <v>200</v>
      </c>
      <c r="F16" s="72" t="s">
        <v>90</v>
      </c>
      <c r="G16" s="2"/>
      <c r="H16" s="3">
        <f>SUM(H17+H21+H23)</f>
        <v>1534.9999999999998</v>
      </c>
    </row>
    <row r="17" spans="1:8" s="19" customFormat="1" ht="39.75" customHeight="1">
      <c r="A17" s="28"/>
      <c r="B17" s="7" t="s">
        <v>216</v>
      </c>
      <c r="C17" s="65" t="s">
        <v>196</v>
      </c>
      <c r="D17" s="2" t="s">
        <v>198</v>
      </c>
      <c r="E17" s="2" t="s">
        <v>200</v>
      </c>
      <c r="F17" s="72" t="s">
        <v>92</v>
      </c>
      <c r="G17" s="2"/>
      <c r="H17" s="3">
        <f>SUM(H18:H20)</f>
        <v>1269.3999999999999</v>
      </c>
    </row>
    <row r="18" spans="1:8" s="19" customFormat="1" ht="38.25" customHeight="1">
      <c r="A18" s="28"/>
      <c r="B18" s="7" t="s">
        <v>252</v>
      </c>
      <c r="C18" s="65" t="s">
        <v>196</v>
      </c>
      <c r="D18" s="2" t="s">
        <v>198</v>
      </c>
      <c r="E18" s="2" t="s">
        <v>200</v>
      </c>
      <c r="F18" s="72" t="s">
        <v>92</v>
      </c>
      <c r="G18" s="2" t="s">
        <v>253</v>
      </c>
      <c r="H18" s="3">
        <f>SUM('распр.б.а.13'!G18)</f>
        <v>16</v>
      </c>
    </row>
    <row r="19" spans="1:8" s="19" customFormat="1" ht="44.25" customHeight="1">
      <c r="A19" s="28"/>
      <c r="B19" s="7" t="s">
        <v>254</v>
      </c>
      <c r="C19" s="65" t="s">
        <v>196</v>
      </c>
      <c r="D19" s="2" t="s">
        <v>198</v>
      </c>
      <c r="E19" s="2" t="s">
        <v>200</v>
      </c>
      <c r="F19" s="72" t="s">
        <v>92</v>
      </c>
      <c r="G19" s="2" t="s">
        <v>255</v>
      </c>
      <c r="H19" s="3">
        <f>SUM('распр.б.а.13'!G19)</f>
        <v>1232.8</v>
      </c>
    </row>
    <row r="20" spans="1:8" s="19" customFormat="1" ht="18" customHeight="1">
      <c r="A20" s="28"/>
      <c r="B20" s="7" t="s">
        <v>256</v>
      </c>
      <c r="C20" s="65" t="s">
        <v>196</v>
      </c>
      <c r="D20" s="2" t="s">
        <v>198</v>
      </c>
      <c r="E20" s="2" t="s">
        <v>200</v>
      </c>
      <c r="F20" s="72" t="s">
        <v>92</v>
      </c>
      <c r="G20" s="2" t="s">
        <v>257</v>
      </c>
      <c r="H20" s="3">
        <f>SUM('распр.б.а.13'!G20)</f>
        <v>20.6</v>
      </c>
    </row>
    <row r="21" spans="1:8" s="19" customFormat="1" ht="48" customHeight="1">
      <c r="A21" s="28"/>
      <c r="B21" s="45" t="s">
        <v>297</v>
      </c>
      <c r="C21" s="65" t="s">
        <v>196</v>
      </c>
      <c r="D21" s="2" t="s">
        <v>198</v>
      </c>
      <c r="E21" s="2" t="s">
        <v>200</v>
      </c>
      <c r="F21" s="72" t="s">
        <v>93</v>
      </c>
      <c r="G21" s="2"/>
      <c r="H21" s="3">
        <f>SUM(H22)</f>
        <v>240</v>
      </c>
    </row>
    <row r="22" spans="1:8" s="19" customFormat="1" ht="30.75" customHeight="1">
      <c r="A22" s="28"/>
      <c r="B22" s="7" t="s">
        <v>254</v>
      </c>
      <c r="C22" s="65" t="s">
        <v>196</v>
      </c>
      <c r="D22" s="2" t="s">
        <v>198</v>
      </c>
      <c r="E22" s="2" t="s">
        <v>200</v>
      </c>
      <c r="F22" s="72" t="s">
        <v>93</v>
      </c>
      <c r="G22" s="2" t="s">
        <v>255</v>
      </c>
      <c r="H22" s="3">
        <f>SUM('распр.б.а.13'!G22)</f>
        <v>240</v>
      </c>
    </row>
    <row r="23" spans="1:8" s="19" customFormat="1" ht="117.75" customHeight="1">
      <c r="A23" s="28"/>
      <c r="B23" s="32" t="s">
        <v>174</v>
      </c>
      <c r="C23" s="65" t="s">
        <v>196</v>
      </c>
      <c r="D23" s="2" t="s">
        <v>198</v>
      </c>
      <c r="E23" s="2" t="s">
        <v>200</v>
      </c>
      <c r="F23" s="73" t="s">
        <v>97</v>
      </c>
      <c r="G23" s="15"/>
      <c r="H23" s="3">
        <f>SUM(H24)</f>
        <v>25.6</v>
      </c>
    </row>
    <row r="24" spans="1:8" s="19" customFormat="1" ht="54" customHeight="1">
      <c r="A24" s="28"/>
      <c r="B24" s="32" t="s">
        <v>244</v>
      </c>
      <c r="C24" s="65" t="s">
        <v>196</v>
      </c>
      <c r="D24" s="2" t="s">
        <v>198</v>
      </c>
      <c r="E24" s="2" t="s">
        <v>200</v>
      </c>
      <c r="F24" s="73" t="s">
        <v>99</v>
      </c>
      <c r="G24" s="15"/>
      <c r="H24" s="3">
        <f>SUM(H25)</f>
        <v>25.6</v>
      </c>
    </row>
    <row r="25" spans="1:8" s="19" customFormat="1" ht="19.5" customHeight="1">
      <c r="A25" s="28"/>
      <c r="B25" s="32" t="s">
        <v>173</v>
      </c>
      <c r="C25" s="65" t="s">
        <v>196</v>
      </c>
      <c r="D25" s="2" t="s">
        <v>198</v>
      </c>
      <c r="E25" s="2" t="s">
        <v>200</v>
      </c>
      <c r="F25" s="73" t="s">
        <v>99</v>
      </c>
      <c r="G25" s="15" t="s">
        <v>195</v>
      </c>
      <c r="H25" s="3">
        <v>25.6</v>
      </c>
    </row>
    <row r="26" spans="1:8" s="13" customFormat="1" ht="19.5" customHeight="1">
      <c r="A26" s="12"/>
      <c r="B26" s="38" t="s">
        <v>215</v>
      </c>
      <c r="C26" s="64" t="s">
        <v>196</v>
      </c>
      <c r="D26" s="6" t="s">
        <v>198</v>
      </c>
      <c r="E26" s="6" t="s">
        <v>201</v>
      </c>
      <c r="F26" s="71"/>
      <c r="G26" s="6"/>
      <c r="H26" s="5">
        <f>SUM(H27+H31+H35)</f>
        <v>17669.9</v>
      </c>
    </row>
    <row r="27" spans="1:8" s="13" customFormat="1" ht="75" customHeight="1">
      <c r="A27" s="12"/>
      <c r="B27" s="1" t="s">
        <v>277</v>
      </c>
      <c r="C27" s="65" t="s">
        <v>196</v>
      </c>
      <c r="D27" s="2" t="s">
        <v>198</v>
      </c>
      <c r="E27" s="2" t="s">
        <v>201</v>
      </c>
      <c r="F27" s="72" t="s">
        <v>47</v>
      </c>
      <c r="G27" s="2"/>
      <c r="H27" s="3">
        <f>SUM(H28)</f>
        <v>400</v>
      </c>
    </row>
    <row r="28" spans="1:8" s="13" customFormat="1" ht="101.25" customHeight="1">
      <c r="A28" s="12"/>
      <c r="B28" s="1" t="s">
        <v>293</v>
      </c>
      <c r="C28" s="65" t="s">
        <v>196</v>
      </c>
      <c r="D28" s="2" t="s">
        <v>198</v>
      </c>
      <c r="E28" s="2" t="s">
        <v>201</v>
      </c>
      <c r="F28" s="72" t="s">
        <v>51</v>
      </c>
      <c r="G28" s="2"/>
      <c r="H28" s="3">
        <f>SUM(H29)</f>
        <v>400</v>
      </c>
    </row>
    <row r="29" spans="1:8" s="13" customFormat="1" ht="147.75" customHeight="1">
      <c r="A29" s="12"/>
      <c r="B29" s="116" t="s">
        <v>327</v>
      </c>
      <c r="C29" s="65" t="s">
        <v>196</v>
      </c>
      <c r="D29" s="2" t="s">
        <v>198</v>
      </c>
      <c r="E29" s="2" t="s">
        <v>201</v>
      </c>
      <c r="F29" s="72" t="s">
        <v>52</v>
      </c>
      <c r="G29" s="2"/>
      <c r="H29" s="3">
        <f>SUM(H30)</f>
        <v>400</v>
      </c>
    </row>
    <row r="30" spans="1:8" s="13" customFormat="1" ht="42" customHeight="1">
      <c r="A30" s="12"/>
      <c r="B30" s="7" t="s">
        <v>254</v>
      </c>
      <c r="C30" s="65" t="s">
        <v>196</v>
      </c>
      <c r="D30" s="2" t="s">
        <v>198</v>
      </c>
      <c r="E30" s="2" t="s">
        <v>201</v>
      </c>
      <c r="F30" s="72" t="s">
        <v>52</v>
      </c>
      <c r="G30" s="2" t="s">
        <v>255</v>
      </c>
      <c r="H30" s="3">
        <f>SUM('распр.б.а.13'!G30)</f>
        <v>400</v>
      </c>
    </row>
    <row r="31" spans="1:8" s="13" customFormat="1" ht="63" customHeight="1">
      <c r="A31" s="12"/>
      <c r="B31" s="108" t="s">
        <v>358</v>
      </c>
      <c r="C31" s="65" t="s">
        <v>196</v>
      </c>
      <c r="D31" s="2" t="s">
        <v>198</v>
      </c>
      <c r="E31" s="2" t="s">
        <v>201</v>
      </c>
      <c r="F31" s="72" t="s">
        <v>86</v>
      </c>
      <c r="G31" s="2"/>
      <c r="H31" s="3">
        <f>SUM(H32)</f>
        <v>1548</v>
      </c>
    </row>
    <row r="32" spans="1:8" s="13" customFormat="1" ht="102" customHeight="1">
      <c r="A32" s="12"/>
      <c r="B32" s="108" t="s">
        <v>359</v>
      </c>
      <c r="C32" s="65" t="s">
        <v>196</v>
      </c>
      <c r="D32" s="2" t="s">
        <v>198</v>
      </c>
      <c r="E32" s="2" t="s">
        <v>201</v>
      </c>
      <c r="F32" s="72" t="s">
        <v>87</v>
      </c>
      <c r="G32" s="2"/>
      <c r="H32" s="3">
        <f>SUM(H33)</f>
        <v>1548</v>
      </c>
    </row>
    <row r="33" spans="1:8" s="13" customFormat="1" ht="125.25" customHeight="1">
      <c r="A33" s="12"/>
      <c r="B33" s="108" t="s">
        <v>357</v>
      </c>
      <c r="C33" s="65" t="s">
        <v>196</v>
      </c>
      <c r="D33" s="2" t="s">
        <v>198</v>
      </c>
      <c r="E33" s="2" t="s">
        <v>201</v>
      </c>
      <c r="F33" s="72" t="s">
        <v>88</v>
      </c>
      <c r="G33" s="2"/>
      <c r="H33" s="3">
        <f>SUM(H34)</f>
        <v>1548</v>
      </c>
    </row>
    <row r="34" spans="1:8" s="13" customFormat="1" ht="32.25" customHeight="1">
      <c r="A34" s="12"/>
      <c r="B34" s="7" t="s">
        <v>254</v>
      </c>
      <c r="C34" s="65" t="s">
        <v>196</v>
      </c>
      <c r="D34" s="2" t="s">
        <v>198</v>
      </c>
      <c r="E34" s="2" t="s">
        <v>201</v>
      </c>
      <c r="F34" s="72" t="s">
        <v>88</v>
      </c>
      <c r="G34" s="2" t="s">
        <v>255</v>
      </c>
      <c r="H34" s="3">
        <f>SUM('распр.б.а.13'!G34)</f>
        <v>1548</v>
      </c>
    </row>
    <row r="35" spans="1:8" s="52" customFormat="1" ht="37.5" customHeight="1">
      <c r="A35" s="12"/>
      <c r="B35" s="7" t="s">
        <v>250</v>
      </c>
      <c r="C35" s="65" t="s">
        <v>196</v>
      </c>
      <c r="D35" s="2" t="s">
        <v>198</v>
      </c>
      <c r="E35" s="2" t="s">
        <v>201</v>
      </c>
      <c r="F35" s="72" t="s">
        <v>89</v>
      </c>
      <c r="G35" s="2"/>
      <c r="H35" s="3">
        <f>SUM(H36)</f>
        <v>15721.9</v>
      </c>
    </row>
    <row r="36" spans="1:8" s="9" customFormat="1" ht="47.25" customHeight="1">
      <c r="A36" s="10"/>
      <c r="B36" s="7" t="s">
        <v>262</v>
      </c>
      <c r="C36" s="65" t="s">
        <v>196</v>
      </c>
      <c r="D36" s="2" t="s">
        <v>198</v>
      </c>
      <c r="E36" s="2" t="s">
        <v>201</v>
      </c>
      <c r="F36" s="72" t="s">
        <v>90</v>
      </c>
      <c r="G36" s="2"/>
      <c r="H36" s="3">
        <f>SUM(H37+H39+H43)</f>
        <v>15721.9</v>
      </c>
    </row>
    <row r="37" spans="1:8" s="9" customFormat="1" ht="35.25" customHeight="1">
      <c r="A37" s="10"/>
      <c r="B37" s="7" t="s">
        <v>218</v>
      </c>
      <c r="C37" s="65" t="s">
        <v>196</v>
      </c>
      <c r="D37" s="2" t="s">
        <v>198</v>
      </c>
      <c r="E37" s="2" t="s">
        <v>201</v>
      </c>
      <c r="F37" s="72" t="s">
        <v>91</v>
      </c>
      <c r="G37" s="2"/>
      <c r="H37" s="3">
        <f>SUM(H38)</f>
        <v>1368.8</v>
      </c>
    </row>
    <row r="38" spans="1:8" s="9" customFormat="1" ht="36.75" customHeight="1">
      <c r="A38" s="10"/>
      <c r="B38" s="7" t="s">
        <v>252</v>
      </c>
      <c r="C38" s="65" t="s">
        <v>196</v>
      </c>
      <c r="D38" s="2" t="s">
        <v>198</v>
      </c>
      <c r="E38" s="2" t="s">
        <v>201</v>
      </c>
      <c r="F38" s="72" t="s">
        <v>91</v>
      </c>
      <c r="G38" s="2" t="s">
        <v>253</v>
      </c>
      <c r="H38" s="3">
        <f>SUM('распр.б.а.13'!G38)</f>
        <v>1368.8</v>
      </c>
    </row>
    <row r="39" spans="1:8" s="9" customFormat="1" ht="30" customHeight="1">
      <c r="A39" s="10"/>
      <c r="B39" s="7" t="s">
        <v>216</v>
      </c>
      <c r="C39" s="65" t="s">
        <v>196</v>
      </c>
      <c r="D39" s="2" t="s">
        <v>198</v>
      </c>
      <c r="E39" s="2" t="s">
        <v>201</v>
      </c>
      <c r="F39" s="72" t="s">
        <v>92</v>
      </c>
      <c r="G39" s="2"/>
      <c r="H39" s="3">
        <f>SUM(H40:H42)</f>
        <v>14223.1</v>
      </c>
    </row>
    <row r="40" spans="1:8" s="9" customFormat="1" ht="29.25" customHeight="1">
      <c r="A40" s="10"/>
      <c r="B40" s="7" t="s">
        <v>252</v>
      </c>
      <c r="C40" s="65" t="s">
        <v>196</v>
      </c>
      <c r="D40" s="2" t="s">
        <v>198</v>
      </c>
      <c r="E40" s="2" t="s">
        <v>201</v>
      </c>
      <c r="F40" s="72" t="s">
        <v>92</v>
      </c>
      <c r="G40" s="2" t="s">
        <v>253</v>
      </c>
      <c r="H40" s="3">
        <f>SUM('распр.б.а.13'!G40)</f>
        <v>10416.6</v>
      </c>
    </row>
    <row r="41" spans="1:8" s="9" customFormat="1" ht="36" customHeight="1">
      <c r="A41" s="10"/>
      <c r="B41" s="7" t="s">
        <v>254</v>
      </c>
      <c r="C41" s="65" t="s">
        <v>196</v>
      </c>
      <c r="D41" s="2" t="s">
        <v>198</v>
      </c>
      <c r="E41" s="2" t="s">
        <v>201</v>
      </c>
      <c r="F41" s="72" t="s">
        <v>92</v>
      </c>
      <c r="G41" s="2" t="s">
        <v>255</v>
      </c>
      <c r="H41" s="3">
        <f>SUM('распр.б.а.13'!G41)</f>
        <v>3791</v>
      </c>
    </row>
    <row r="42" spans="1:8" s="9" customFormat="1" ht="26.25" customHeight="1">
      <c r="A42" s="10"/>
      <c r="B42" s="7" t="s">
        <v>256</v>
      </c>
      <c r="C42" s="65" t="s">
        <v>196</v>
      </c>
      <c r="D42" s="2" t="s">
        <v>198</v>
      </c>
      <c r="E42" s="2" t="s">
        <v>201</v>
      </c>
      <c r="F42" s="72" t="s">
        <v>92</v>
      </c>
      <c r="G42" s="2" t="s">
        <v>257</v>
      </c>
      <c r="H42" s="3">
        <f>SUM('распр.б.а.13'!G42)</f>
        <v>15.5</v>
      </c>
    </row>
    <row r="43" spans="1:8" s="9" customFormat="1" ht="109.5" customHeight="1">
      <c r="A43" s="10"/>
      <c r="B43" s="32" t="s">
        <v>174</v>
      </c>
      <c r="C43" s="65" t="s">
        <v>196</v>
      </c>
      <c r="D43" s="2" t="s">
        <v>198</v>
      </c>
      <c r="E43" s="2" t="s">
        <v>201</v>
      </c>
      <c r="F43" s="72" t="s">
        <v>97</v>
      </c>
      <c r="G43" s="15"/>
      <c r="H43" s="3">
        <f>SUM(H44)</f>
        <v>130</v>
      </c>
    </row>
    <row r="44" spans="1:8" s="9" customFormat="1" ht="49.5" customHeight="1">
      <c r="A44" s="10"/>
      <c r="B44" s="32" t="s">
        <v>213</v>
      </c>
      <c r="C44" s="65" t="s">
        <v>196</v>
      </c>
      <c r="D44" s="15" t="s">
        <v>198</v>
      </c>
      <c r="E44" s="15" t="s">
        <v>201</v>
      </c>
      <c r="F44" s="73" t="s">
        <v>98</v>
      </c>
      <c r="G44" s="15"/>
      <c r="H44" s="3">
        <f>SUM(H45)</f>
        <v>130</v>
      </c>
    </row>
    <row r="45" spans="1:8" s="9" customFormat="1" ht="19.5" customHeight="1">
      <c r="A45" s="10"/>
      <c r="B45" s="32" t="s">
        <v>173</v>
      </c>
      <c r="C45" s="65" t="s">
        <v>196</v>
      </c>
      <c r="D45" s="2" t="s">
        <v>198</v>
      </c>
      <c r="E45" s="2" t="s">
        <v>201</v>
      </c>
      <c r="F45" s="73" t="s">
        <v>98</v>
      </c>
      <c r="G45" s="2" t="s">
        <v>195</v>
      </c>
      <c r="H45" s="3">
        <f>SUM('распр.б.а.13'!G45)</f>
        <v>130</v>
      </c>
    </row>
    <row r="46" spans="1:8" s="9" customFormat="1" ht="28.5" customHeight="1" hidden="1">
      <c r="A46" s="10"/>
      <c r="B46" s="38" t="s">
        <v>233</v>
      </c>
      <c r="C46" s="64" t="s">
        <v>196</v>
      </c>
      <c r="D46" s="6" t="s">
        <v>198</v>
      </c>
      <c r="E46" s="6" t="s">
        <v>210</v>
      </c>
      <c r="F46" s="71"/>
      <c r="G46" s="6"/>
      <c r="H46" s="5">
        <f>SUM(H47)</f>
        <v>0</v>
      </c>
    </row>
    <row r="47" spans="1:8" s="9" customFormat="1" ht="33.75" customHeight="1" hidden="1">
      <c r="A47" s="10"/>
      <c r="B47" s="7" t="s">
        <v>250</v>
      </c>
      <c r="C47" s="65" t="s">
        <v>196</v>
      </c>
      <c r="D47" s="2" t="s">
        <v>198</v>
      </c>
      <c r="E47" s="2" t="s">
        <v>210</v>
      </c>
      <c r="F47" s="72" t="s">
        <v>89</v>
      </c>
      <c r="G47" s="2"/>
      <c r="H47" s="3">
        <f>SUM(H48)</f>
        <v>0</v>
      </c>
    </row>
    <row r="48" spans="1:8" s="9" customFormat="1" ht="47.25" customHeight="1" hidden="1">
      <c r="A48" s="10"/>
      <c r="B48" s="7" t="s">
        <v>262</v>
      </c>
      <c r="C48" s="65" t="s">
        <v>196</v>
      </c>
      <c r="D48" s="2" t="s">
        <v>198</v>
      </c>
      <c r="E48" s="2" t="s">
        <v>210</v>
      </c>
      <c r="F48" s="72" t="s">
        <v>90</v>
      </c>
      <c r="G48" s="2"/>
      <c r="H48" s="3">
        <f>SUM(H49)</f>
        <v>0</v>
      </c>
    </row>
    <row r="49" spans="1:8" s="9" customFormat="1" ht="34.5" customHeight="1" hidden="1">
      <c r="A49" s="10"/>
      <c r="B49" s="7" t="s">
        <v>258</v>
      </c>
      <c r="C49" s="65" t="s">
        <v>196</v>
      </c>
      <c r="D49" s="2" t="s">
        <v>198</v>
      </c>
      <c r="E49" s="2" t="s">
        <v>210</v>
      </c>
      <c r="F49" s="72" t="s">
        <v>95</v>
      </c>
      <c r="G49" s="6"/>
      <c r="H49" s="3">
        <f>SUM(H50)</f>
        <v>0</v>
      </c>
    </row>
    <row r="50" spans="1:8" s="9" customFormat="1" ht="33" customHeight="1" hidden="1">
      <c r="A50" s="10"/>
      <c r="B50" s="7" t="s">
        <v>217</v>
      </c>
      <c r="C50" s="65" t="s">
        <v>196</v>
      </c>
      <c r="D50" s="2" t="s">
        <v>198</v>
      </c>
      <c r="E50" s="2" t="s">
        <v>210</v>
      </c>
      <c r="F50" s="72" t="s">
        <v>95</v>
      </c>
      <c r="G50" s="2" t="s">
        <v>255</v>
      </c>
      <c r="H50" s="3"/>
    </row>
    <row r="51" spans="1:8" s="9" customFormat="1" ht="19.5" customHeight="1">
      <c r="A51" s="10"/>
      <c r="B51" s="38" t="s">
        <v>226</v>
      </c>
      <c r="C51" s="65" t="s">
        <v>196</v>
      </c>
      <c r="D51" s="6" t="s">
        <v>198</v>
      </c>
      <c r="E51" s="6" t="s">
        <v>202</v>
      </c>
      <c r="F51" s="71"/>
      <c r="G51" s="6"/>
      <c r="H51" s="5">
        <f>SUM(H52)</f>
        <v>100</v>
      </c>
    </row>
    <row r="52" spans="1:8" s="9" customFormat="1" ht="36" customHeight="1">
      <c r="A52" s="10"/>
      <c r="B52" s="7" t="s">
        <v>250</v>
      </c>
      <c r="C52" s="65" t="s">
        <v>196</v>
      </c>
      <c r="D52" s="2" t="s">
        <v>198</v>
      </c>
      <c r="E52" s="2" t="s">
        <v>202</v>
      </c>
      <c r="F52" s="72" t="s">
        <v>89</v>
      </c>
      <c r="G52" s="2"/>
      <c r="H52" s="3">
        <f>SUM(H53)</f>
        <v>100</v>
      </c>
    </row>
    <row r="53" spans="1:8" s="9" customFormat="1" ht="47.25" customHeight="1">
      <c r="A53" s="10"/>
      <c r="B53" s="7" t="s">
        <v>262</v>
      </c>
      <c r="C53" s="65" t="s">
        <v>196</v>
      </c>
      <c r="D53" s="2" t="s">
        <v>198</v>
      </c>
      <c r="E53" s="2" t="s">
        <v>202</v>
      </c>
      <c r="F53" s="72" t="s">
        <v>90</v>
      </c>
      <c r="G53" s="2"/>
      <c r="H53" s="3">
        <f>SUM(H54)</f>
        <v>100</v>
      </c>
    </row>
    <row r="54" spans="1:8" s="9" customFormat="1" ht="32.25" customHeight="1">
      <c r="A54" s="10"/>
      <c r="B54" s="7" t="s">
        <v>258</v>
      </c>
      <c r="C54" s="65" t="s">
        <v>196</v>
      </c>
      <c r="D54" s="2" t="s">
        <v>198</v>
      </c>
      <c r="E54" s="2" t="s">
        <v>202</v>
      </c>
      <c r="F54" s="72" t="s">
        <v>95</v>
      </c>
      <c r="G54" s="6"/>
      <c r="H54" s="3">
        <f>SUM(H55)</f>
        <v>100</v>
      </c>
    </row>
    <row r="55" spans="1:8" s="9" customFormat="1" ht="19.5" customHeight="1">
      <c r="A55" s="10"/>
      <c r="B55" s="7" t="s">
        <v>227</v>
      </c>
      <c r="C55" s="65" t="s">
        <v>196</v>
      </c>
      <c r="D55" s="2" t="s">
        <v>198</v>
      </c>
      <c r="E55" s="2" t="s">
        <v>202</v>
      </c>
      <c r="F55" s="72" t="s">
        <v>95</v>
      </c>
      <c r="G55" s="2" t="s">
        <v>228</v>
      </c>
      <c r="H55" s="3">
        <f>SUM('распр.б.а.13'!G55)</f>
        <v>100</v>
      </c>
    </row>
    <row r="56" spans="1:8" s="9" customFormat="1" ht="19.5" customHeight="1">
      <c r="A56" s="10"/>
      <c r="B56" s="38" t="s">
        <v>220</v>
      </c>
      <c r="C56" s="64" t="s">
        <v>196</v>
      </c>
      <c r="D56" s="6" t="s">
        <v>198</v>
      </c>
      <c r="E56" s="6" t="s">
        <v>204</v>
      </c>
      <c r="F56" s="71"/>
      <c r="G56" s="6"/>
      <c r="H56" s="5">
        <f>SUM(H57+H64+H68)</f>
        <v>2130.1</v>
      </c>
    </row>
    <row r="57" spans="1:9" s="9" customFormat="1" ht="63.75" customHeight="1" hidden="1">
      <c r="A57" s="10"/>
      <c r="B57" s="1" t="s">
        <v>277</v>
      </c>
      <c r="C57" s="65" t="s">
        <v>196</v>
      </c>
      <c r="D57" s="2" t="s">
        <v>198</v>
      </c>
      <c r="E57" s="2" t="s">
        <v>204</v>
      </c>
      <c r="F57" s="72" t="s">
        <v>47</v>
      </c>
      <c r="G57" s="2"/>
      <c r="H57" s="3">
        <f>SUM(H58+H61)</f>
        <v>0</v>
      </c>
      <c r="I57" s="8"/>
    </row>
    <row r="58" spans="1:9" s="9" customFormat="1" ht="102.75" customHeight="1" hidden="1">
      <c r="A58" s="10"/>
      <c r="B58" s="1" t="s">
        <v>293</v>
      </c>
      <c r="C58" s="65" t="s">
        <v>196</v>
      </c>
      <c r="D58" s="2" t="s">
        <v>198</v>
      </c>
      <c r="E58" s="2" t="s">
        <v>204</v>
      </c>
      <c r="F58" s="72" t="s">
        <v>51</v>
      </c>
      <c r="G58" s="2"/>
      <c r="H58" s="3">
        <f>SUM(H59)</f>
        <v>0</v>
      </c>
      <c r="I58" s="8"/>
    </row>
    <row r="59" spans="1:9" s="9" customFormat="1" ht="154.5" customHeight="1" hidden="1">
      <c r="A59" s="10"/>
      <c r="B59" s="116" t="s">
        <v>327</v>
      </c>
      <c r="C59" s="65" t="s">
        <v>196</v>
      </c>
      <c r="D59" s="2" t="s">
        <v>198</v>
      </c>
      <c r="E59" s="2" t="s">
        <v>204</v>
      </c>
      <c r="F59" s="72" t="s">
        <v>52</v>
      </c>
      <c r="G59" s="2"/>
      <c r="H59" s="3">
        <f>SUM(H60)</f>
        <v>0</v>
      </c>
      <c r="I59" s="8"/>
    </row>
    <row r="60" spans="1:9" s="9" customFormat="1" ht="36" customHeight="1" hidden="1">
      <c r="A60" s="10"/>
      <c r="B60" s="7" t="s">
        <v>254</v>
      </c>
      <c r="C60" s="65" t="s">
        <v>196</v>
      </c>
      <c r="D60" s="2" t="s">
        <v>198</v>
      </c>
      <c r="E60" s="2" t="s">
        <v>204</v>
      </c>
      <c r="F60" s="72" t="s">
        <v>52</v>
      </c>
      <c r="G60" s="2" t="s">
        <v>255</v>
      </c>
      <c r="H60" s="3"/>
      <c r="I60" s="8"/>
    </row>
    <row r="61" spans="1:9" s="9" customFormat="1" ht="83.25" customHeight="1" hidden="1">
      <c r="A61" s="10"/>
      <c r="B61" s="1" t="s">
        <v>156</v>
      </c>
      <c r="C61" s="65" t="s">
        <v>196</v>
      </c>
      <c r="D61" s="2" t="s">
        <v>198</v>
      </c>
      <c r="E61" s="2" t="s">
        <v>204</v>
      </c>
      <c r="F61" s="72" t="s">
        <v>154</v>
      </c>
      <c r="G61" s="2"/>
      <c r="H61" s="3">
        <f>SUM(H62)</f>
        <v>0</v>
      </c>
      <c r="I61" s="8"/>
    </row>
    <row r="62" spans="1:9" s="9" customFormat="1" ht="117" customHeight="1" hidden="1">
      <c r="A62" s="10"/>
      <c r="B62" s="7" t="s">
        <v>157</v>
      </c>
      <c r="C62" s="65" t="s">
        <v>196</v>
      </c>
      <c r="D62" s="2" t="s">
        <v>198</v>
      </c>
      <c r="E62" s="2" t="s">
        <v>204</v>
      </c>
      <c r="F62" s="72" t="s">
        <v>155</v>
      </c>
      <c r="G62" s="2"/>
      <c r="H62" s="3">
        <f>SUM(H63)</f>
        <v>0</v>
      </c>
      <c r="I62" s="8"/>
    </row>
    <row r="63" spans="1:9" s="9" customFormat="1" ht="36" customHeight="1" hidden="1">
      <c r="A63" s="10"/>
      <c r="B63" s="7" t="s">
        <v>276</v>
      </c>
      <c r="C63" s="65" t="s">
        <v>196</v>
      </c>
      <c r="D63" s="2" t="s">
        <v>198</v>
      </c>
      <c r="E63" s="2" t="s">
        <v>204</v>
      </c>
      <c r="F63" s="72" t="s">
        <v>155</v>
      </c>
      <c r="G63" s="2" t="s">
        <v>263</v>
      </c>
      <c r="H63" s="3"/>
      <c r="I63" s="8"/>
    </row>
    <row r="64" spans="1:8" s="9" customFormat="1" ht="38.25" customHeight="1">
      <c r="A64" s="10"/>
      <c r="B64" s="7" t="s">
        <v>250</v>
      </c>
      <c r="C64" s="65" t="s">
        <v>196</v>
      </c>
      <c r="D64" s="2" t="s">
        <v>198</v>
      </c>
      <c r="E64" s="2" t="s">
        <v>204</v>
      </c>
      <c r="F64" s="72" t="s">
        <v>89</v>
      </c>
      <c r="G64" s="2"/>
      <c r="H64" s="3">
        <f>SUM(H65)</f>
        <v>1569.3</v>
      </c>
    </row>
    <row r="65" spans="1:8" s="9" customFormat="1" ht="48.75" customHeight="1">
      <c r="A65" s="10"/>
      <c r="B65" s="7" t="s">
        <v>262</v>
      </c>
      <c r="C65" s="65" t="s">
        <v>196</v>
      </c>
      <c r="D65" s="2" t="s">
        <v>198</v>
      </c>
      <c r="E65" s="2" t="s">
        <v>204</v>
      </c>
      <c r="F65" s="72" t="s">
        <v>90</v>
      </c>
      <c r="G65" s="2"/>
      <c r="H65" s="3">
        <f>SUM(H66)</f>
        <v>1569.3</v>
      </c>
    </row>
    <row r="66" spans="1:8" s="9" customFormat="1" ht="34.5" customHeight="1">
      <c r="A66" s="10"/>
      <c r="B66" s="7" t="s">
        <v>258</v>
      </c>
      <c r="C66" s="65" t="s">
        <v>196</v>
      </c>
      <c r="D66" s="2" t="s">
        <v>198</v>
      </c>
      <c r="E66" s="2" t="s">
        <v>204</v>
      </c>
      <c r="F66" s="72" t="s">
        <v>95</v>
      </c>
      <c r="G66" s="2"/>
      <c r="H66" s="3">
        <f>SUM(H67)</f>
        <v>1569.3</v>
      </c>
    </row>
    <row r="67" spans="1:8" s="9" customFormat="1" ht="34.5" customHeight="1">
      <c r="A67" s="10"/>
      <c r="B67" s="7" t="s">
        <v>254</v>
      </c>
      <c r="C67" s="65" t="s">
        <v>196</v>
      </c>
      <c r="D67" s="2" t="s">
        <v>198</v>
      </c>
      <c r="E67" s="2" t="s">
        <v>204</v>
      </c>
      <c r="F67" s="72" t="s">
        <v>95</v>
      </c>
      <c r="G67" s="15" t="s">
        <v>255</v>
      </c>
      <c r="H67" s="3">
        <f>SUM('распр.б.а.13'!G67)</f>
        <v>1569.3</v>
      </c>
    </row>
    <row r="68" spans="1:8" s="9" customFormat="1" ht="45.75" customHeight="1">
      <c r="A68" s="10"/>
      <c r="B68" s="7" t="s">
        <v>232</v>
      </c>
      <c r="C68" s="65" t="s">
        <v>196</v>
      </c>
      <c r="D68" s="2" t="s">
        <v>198</v>
      </c>
      <c r="E68" s="2" t="s">
        <v>204</v>
      </c>
      <c r="F68" s="72" t="s">
        <v>101</v>
      </c>
      <c r="G68" s="2"/>
      <c r="H68" s="3">
        <f>SUM(H69+H70)</f>
        <v>560.8000000000001</v>
      </c>
    </row>
    <row r="69" spans="1:8" s="9" customFormat="1" ht="34.5" customHeight="1">
      <c r="A69" s="10"/>
      <c r="B69" s="7" t="s">
        <v>252</v>
      </c>
      <c r="C69" s="65" t="s">
        <v>196</v>
      </c>
      <c r="D69" s="2" t="s">
        <v>198</v>
      </c>
      <c r="E69" s="2" t="s">
        <v>204</v>
      </c>
      <c r="F69" s="72" t="s">
        <v>101</v>
      </c>
      <c r="G69" s="2" t="s">
        <v>253</v>
      </c>
      <c r="H69" s="3">
        <f>SUM('распр.б.а.13'!G69)</f>
        <v>524.6</v>
      </c>
    </row>
    <row r="70" spans="1:8" s="9" customFormat="1" ht="34.5" customHeight="1">
      <c r="A70" s="10"/>
      <c r="B70" s="7" t="s">
        <v>254</v>
      </c>
      <c r="C70" s="65" t="s">
        <v>196</v>
      </c>
      <c r="D70" s="2" t="s">
        <v>198</v>
      </c>
      <c r="E70" s="2" t="s">
        <v>204</v>
      </c>
      <c r="F70" s="72" t="s">
        <v>101</v>
      </c>
      <c r="G70" s="15" t="s">
        <v>255</v>
      </c>
      <c r="H70" s="3">
        <f>SUM('распр.б.а.13'!G70)</f>
        <v>36.2</v>
      </c>
    </row>
    <row r="71" spans="1:8" s="9" customFormat="1" ht="19.5" customHeight="1" hidden="1">
      <c r="A71" s="10"/>
      <c r="B71" s="38" t="s">
        <v>190</v>
      </c>
      <c r="C71" s="64" t="s">
        <v>196</v>
      </c>
      <c r="D71" s="6" t="s">
        <v>203</v>
      </c>
      <c r="E71" s="6" t="s">
        <v>199</v>
      </c>
      <c r="F71" s="72"/>
      <c r="G71" s="15"/>
      <c r="H71" s="5">
        <f>SUM(H72)</f>
        <v>0</v>
      </c>
    </row>
    <row r="72" spans="1:8" s="9" customFormat="1" ht="19.5" customHeight="1" hidden="1">
      <c r="A72" s="10"/>
      <c r="B72" s="38" t="s">
        <v>189</v>
      </c>
      <c r="C72" s="64" t="s">
        <v>196</v>
      </c>
      <c r="D72" s="6" t="s">
        <v>203</v>
      </c>
      <c r="E72" s="6" t="s">
        <v>200</v>
      </c>
      <c r="F72" s="70"/>
      <c r="G72" s="24"/>
      <c r="H72" s="5">
        <f>SUM(H73)</f>
        <v>0</v>
      </c>
    </row>
    <row r="73" spans="1:8" s="9" customFormat="1" ht="32.25" customHeight="1" hidden="1">
      <c r="A73" s="10"/>
      <c r="B73" s="7" t="s">
        <v>250</v>
      </c>
      <c r="C73" s="65" t="s">
        <v>196</v>
      </c>
      <c r="D73" s="2" t="s">
        <v>203</v>
      </c>
      <c r="E73" s="2" t="s">
        <v>200</v>
      </c>
      <c r="F73" s="73" t="s">
        <v>89</v>
      </c>
      <c r="G73" s="15"/>
      <c r="H73" s="3">
        <f>SUM(H74)</f>
        <v>0</v>
      </c>
    </row>
    <row r="74" spans="1:8" s="9" customFormat="1" ht="45.75" customHeight="1" hidden="1">
      <c r="A74" s="10"/>
      <c r="B74" s="7" t="s">
        <v>262</v>
      </c>
      <c r="C74" s="65" t="s">
        <v>196</v>
      </c>
      <c r="D74" s="2" t="s">
        <v>203</v>
      </c>
      <c r="E74" s="2" t="s">
        <v>200</v>
      </c>
      <c r="F74" s="73" t="s">
        <v>90</v>
      </c>
      <c r="G74" s="15"/>
      <c r="H74" s="3">
        <f>SUM(H75)</f>
        <v>0</v>
      </c>
    </row>
    <row r="75" spans="1:8" s="9" customFormat="1" ht="35.25" customHeight="1" hidden="1">
      <c r="A75" s="10"/>
      <c r="B75" s="7" t="s">
        <v>191</v>
      </c>
      <c r="C75" s="65" t="s">
        <v>196</v>
      </c>
      <c r="D75" s="2" t="s">
        <v>203</v>
      </c>
      <c r="E75" s="2" t="s">
        <v>200</v>
      </c>
      <c r="F75" s="73" t="s">
        <v>100</v>
      </c>
      <c r="G75" s="15"/>
      <c r="H75" s="3">
        <f>SUM(H76:H77)</f>
        <v>0</v>
      </c>
    </row>
    <row r="76" spans="1:8" s="9" customFormat="1" ht="39" customHeight="1" hidden="1">
      <c r="A76" s="10"/>
      <c r="B76" s="7" t="s">
        <v>252</v>
      </c>
      <c r="C76" s="65" t="s">
        <v>196</v>
      </c>
      <c r="D76" s="2" t="s">
        <v>203</v>
      </c>
      <c r="E76" s="2" t="s">
        <v>200</v>
      </c>
      <c r="F76" s="73" t="s">
        <v>100</v>
      </c>
      <c r="G76" s="15" t="s">
        <v>253</v>
      </c>
      <c r="H76" s="3"/>
    </row>
    <row r="77" spans="1:8" s="9" customFormat="1" ht="37.5" customHeight="1" hidden="1">
      <c r="A77" s="10"/>
      <c r="B77" s="7" t="s">
        <v>254</v>
      </c>
      <c r="C77" s="65" t="s">
        <v>196</v>
      </c>
      <c r="D77" s="2" t="s">
        <v>203</v>
      </c>
      <c r="E77" s="2" t="s">
        <v>200</v>
      </c>
      <c r="F77" s="73" t="s">
        <v>100</v>
      </c>
      <c r="G77" s="15" t="s">
        <v>255</v>
      </c>
      <c r="H77" s="3"/>
    </row>
    <row r="78" spans="1:8" s="9" customFormat="1" ht="36.75" customHeight="1">
      <c r="A78" s="10"/>
      <c r="B78" s="38" t="s">
        <v>171</v>
      </c>
      <c r="C78" s="64" t="s">
        <v>196</v>
      </c>
      <c r="D78" s="6" t="s">
        <v>200</v>
      </c>
      <c r="E78" s="6" t="s">
        <v>199</v>
      </c>
      <c r="F78" s="71"/>
      <c r="G78" s="6"/>
      <c r="H78" s="5">
        <f>SUM(H79+H97)</f>
        <v>1671.8999999999999</v>
      </c>
    </row>
    <row r="79" spans="1:8" s="19" customFormat="1" ht="55.5" customHeight="1">
      <c r="A79" s="10"/>
      <c r="B79" s="38" t="s">
        <v>187</v>
      </c>
      <c r="C79" s="64" t="s">
        <v>196</v>
      </c>
      <c r="D79" s="6" t="s">
        <v>200</v>
      </c>
      <c r="E79" s="6" t="s">
        <v>205</v>
      </c>
      <c r="F79" s="71"/>
      <c r="G79" s="6"/>
      <c r="H79" s="5">
        <f>SUM(H80+H90)</f>
        <v>1535.4999999999998</v>
      </c>
    </row>
    <row r="80" spans="1:8" s="52" customFormat="1" ht="19.5" customHeight="1">
      <c r="A80" s="53"/>
      <c r="B80" s="40" t="s">
        <v>259</v>
      </c>
      <c r="C80" s="65" t="s">
        <v>196</v>
      </c>
      <c r="D80" s="2" t="s">
        <v>200</v>
      </c>
      <c r="E80" s="2" t="s">
        <v>205</v>
      </c>
      <c r="F80" s="72" t="s">
        <v>31</v>
      </c>
      <c r="G80" s="2"/>
      <c r="H80" s="3">
        <f>SUM(H81+H84+H88)</f>
        <v>1520.6999999999998</v>
      </c>
    </row>
    <row r="81" spans="1:8" ht="71.25" customHeight="1">
      <c r="A81" s="14"/>
      <c r="B81" s="116" t="s">
        <v>360</v>
      </c>
      <c r="C81" s="65" t="s">
        <v>196</v>
      </c>
      <c r="D81" s="2" t="s">
        <v>200</v>
      </c>
      <c r="E81" s="2" t="s">
        <v>205</v>
      </c>
      <c r="F81" s="72" t="s">
        <v>32</v>
      </c>
      <c r="G81" s="2"/>
      <c r="H81" s="3">
        <f>SUM(H82)</f>
        <v>775.9</v>
      </c>
    </row>
    <row r="82" spans="1:8" ht="102" customHeight="1">
      <c r="A82" s="8"/>
      <c r="B82" s="108" t="s">
        <v>361</v>
      </c>
      <c r="C82" s="65" t="s">
        <v>196</v>
      </c>
      <c r="D82" s="2" t="s">
        <v>200</v>
      </c>
      <c r="E82" s="2" t="s">
        <v>205</v>
      </c>
      <c r="F82" s="72" t="s">
        <v>33</v>
      </c>
      <c r="G82" s="2"/>
      <c r="H82" s="3">
        <f>SUM(H83)</f>
        <v>775.9</v>
      </c>
    </row>
    <row r="83" spans="1:8" ht="36" customHeight="1">
      <c r="A83" s="8"/>
      <c r="B83" s="7" t="s">
        <v>254</v>
      </c>
      <c r="C83" s="65" t="s">
        <v>196</v>
      </c>
      <c r="D83" s="2" t="s">
        <v>200</v>
      </c>
      <c r="E83" s="2" t="s">
        <v>205</v>
      </c>
      <c r="F83" s="72" t="s">
        <v>33</v>
      </c>
      <c r="G83" s="2" t="s">
        <v>255</v>
      </c>
      <c r="H83" s="3">
        <f>SUM('распр.б.а.13'!G83)</f>
        <v>775.9</v>
      </c>
    </row>
    <row r="84" spans="1:8" ht="63.75" customHeight="1">
      <c r="A84" s="8"/>
      <c r="B84" s="116" t="s">
        <v>362</v>
      </c>
      <c r="C84" s="65" t="s">
        <v>196</v>
      </c>
      <c r="D84" s="2" t="s">
        <v>200</v>
      </c>
      <c r="E84" s="2" t="s">
        <v>205</v>
      </c>
      <c r="F84" s="72" t="s">
        <v>36</v>
      </c>
      <c r="G84" s="2"/>
      <c r="H84" s="3">
        <f>SUM(H85)</f>
        <v>744.8</v>
      </c>
    </row>
    <row r="85" spans="1:8" ht="102" customHeight="1">
      <c r="A85" s="8"/>
      <c r="B85" s="108" t="s">
        <v>364</v>
      </c>
      <c r="C85" s="65" t="s">
        <v>196</v>
      </c>
      <c r="D85" s="2" t="s">
        <v>200</v>
      </c>
      <c r="E85" s="2" t="s">
        <v>205</v>
      </c>
      <c r="F85" s="72" t="s">
        <v>37</v>
      </c>
      <c r="G85" s="2"/>
      <c r="H85" s="3">
        <f>SUM(H86)</f>
        <v>744.8</v>
      </c>
    </row>
    <row r="86" spans="1:8" ht="37.5" customHeight="1">
      <c r="A86" s="8"/>
      <c r="B86" s="7" t="s">
        <v>254</v>
      </c>
      <c r="C86" s="65" t="s">
        <v>196</v>
      </c>
      <c r="D86" s="2" t="s">
        <v>200</v>
      </c>
      <c r="E86" s="2" t="s">
        <v>205</v>
      </c>
      <c r="F86" s="72" t="s">
        <v>37</v>
      </c>
      <c r="G86" s="2" t="s">
        <v>255</v>
      </c>
      <c r="H86" s="3">
        <f>SUM('распр.б.а.13'!G86)</f>
        <v>744.8</v>
      </c>
    </row>
    <row r="87" spans="1:8" ht="90" customHeight="1" hidden="1">
      <c r="A87" s="8"/>
      <c r="B87" s="1" t="s">
        <v>291</v>
      </c>
      <c r="C87" s="65" t="s">
        <v>196</v>
      </c>
      <c r="D87" s="2" t="s">
        <v>200</v>
      </c>
      <c r="E87" s="2" t="s">
        <v>205</v>
      </c>
      <c r="F87" s="72" t="s">
        <v>38</v>
      </c>
      <c r="G87" s="2"/>
      <c r="H87" s="3">
        <f>SUM(H88)</f>
        <v>0</v>
      </c>
    </row>
    <row r="88" spans="1:8" ht="116.25" customHeight="1" hidden="1">
      <c r="A88" s="8"/>
      <c r="B88" s="7" t="s">
        <v>292</v>
      </c>
      <c r="C88" s="65" t="s">
        <v>196</v>
      </c>
      <c r="D88" s="2" t="s">
        <v>200</v>
      </c>
      <c r="E88" s="2" t="s">
        <v>205</v>
      </c>
      <c r="F88" s="72" t="s">
        <v>39</v>
      </c>
      <c r="G88" s="2"/>
      <c r="H88" s="3">
        <f>SUM(H89)</f>
        <v>0</v>
      </c>
    </row>
    <row r="89" spans="1:8" ht="38.25" customHeight="1" hidden="1">
      <c r="A89" s="8"/>
      <c r="B89" s="7" t="s">
        <v>254</v>
      </c>
      <c r="C89" s="65" t="s">
        <v>196</v>
      </c>
      <c r="D89" s="2" t="s">
        <v>200</v>
      </c>
      <c r="E89" s="2" t="s">
        <v>205</v>
      </c>
      <c r="F89" s="72" t="s">
        <v>39</v>
      </c>
      <c r="G89" s="2" t="s">
        <v>255</v>
      </c>
      <c r="H89" s="3"/>
    </row>
    <row r="90" spans="1:8" ht="71.25" customHeight="1">
      <c r="A90" s="8"/>
      <c r="B90" s="1" t="s">
        <v>363</v>
      </c>
      <c r="C90" s="65" t="s">
        <v>196</v>
      </c>
      <c r="D90" s="2" t="s">
        <v>200</v>
      </c>
      <c r="E90" s="2" t="s">
        <v>205</v>
      </c>
      <c r="F90" s="72" t="s">
        <v>40</v>
      </c>
      <c r="G90" s="2"/>
      <c r="H90" s="3">
        <f>SUM(H91)</f>
        <v>14.8</v>
      </c>
    </row>
    <row r="91" spans="1:8" ht="38.25" customHeight="1">
      <c r="A91" s="8"/>
      <c r="B91" s="7" t="s">
        <v>339</v>
      </c>
      <c r="C91" s="65" t="s">
        <v>196</v>
      </c>
      <c r="D91" s="2" t="s">
        <v>200</v>
      </c>
      <c r="E91" s="2" t="s">
        <v>205</v>
      </c>
      <c r="F91" s="72" t="s">
        <v>340</v>
      </c>
      <c r="G91" s="2"/>
      <c r="H91" s="3">
        <f>SUM(H92+H94)</f>
        <v>14.8</v>
      </c>
    </row>
    <row r="92" spans="1:8" ht="144" customHeight="1" hidden="1">
      <c r="A92" s="8"/>
      <c r="B92" s="34" t="s">
        <v>378</v>
      </c>
      <c r="C92" s="65" t="s">
        <v>196</v>
      </c>
      <c r="D92" s="2" t="s">
        <v>200</v>
      </c>
      <c r="E92" s="2" t="s">
        <v>205</v>
      </c>
      <c r="F92" s="72" t="s">
        <v>341</v>
      </c>
      <c r="G92" s="2"/>
      <c r="H92" s="3">
        <f>SUM(H93)</f>
        <v>0</v>
      </c>
    </row>
    <row r="93" spans="1:8" ht="38.25" customHeight="1" hidden="1">
      <c r="A93" s="8"/>
      <c r="B93" s="7" t="s">
        <v>254</v>
      </c>
      <c r="C93" s="65" t="s">
        <v>196</v>
      </c>
      <c r="D93" s="2" t="s">
        <v>200</v>
      </c>
      <c r="E93" s="2" t="s">
        <v>205</v>
      </c>
      <c r="F93" s="72" t="s">
        <v>341</v>
      </c>
      <c r="G93" s="2" t="s">
        <v>255</v>
      </c>
      <c r="H93" s="3"/>
    </row>
    <row r="94" spans="1:8" ht="57" customHeight="1">
      <c r="A94" s="8"/>
      <c r="B94" s="7" t="s">
        <v>114</v>
      </c>
      <c r="C94" s="65" t="s">
        <v>196</v>
      </c>
      <c r="D94" s="2" t="s">
        <v>200</v>
      </c>
      <c r="E94" s="2" t="s">
        <v>205</v>
      </c>
      <c r="F94" s="72" t="s">
        <v>342</v>
      </c>
      <c r="G94" s="2"/>
      <c r="H94" s="3">
        <f>SUM(H95)</f>
        <v>14.8</v>
      </c>
    </row>
    <row r="95" spans="1:8" ht="132.75" customHeight="1">
      <c r="A95" s="8"/>
      <c r="B95" s="122" t="s">
        <v>343</v>
      </c>
      <c r="C95" s="65" t="s">
        <v>196</v>
      </c>
      <c r="D95" s="2" t="s">
        <v>200</v>
      </c>
      <c r="E95" s="2" t="s">
        <v>205</v>
      </c>
      <c r="F95" s="72" t="s">
        <v>344</v>
      </c>
      <c r="G95" s="2"/>
      <c r="H95" s="3">
        <f>SUM(H96)</f>
        <v>14.8</v>
      </c>
    </row>
    <row r="96" spans="1:8" ht="38.25" customHeight="1">
      <c r="A96" s="8"/>
      <c r="B96" s="7" t="s">
        <v>254</v>
      </c>
      <c r="C96" s="65" t="s">
        <v>196</v>
      </c>
      <c r="D96" s="2" t="s">
        <v>200</v>
      </c>
      <c r="E96" s="2" t="s">
        <v>205</v>
      </c>
      <c r="F96" s="72" t="s">
        <v>344</v>
      </c>
      <c r="G96" s="2" t="s">
        <v>255</v>
      </c>
      <c r="H96" s="3">
        <f>SUM('распр.б.а.13'!G96)</f>
        <v>14.8</v>
      </c>
    </row>
    <row r="97" spans="1:8" s="19" customFormat="1" ht="34.5" customHeight="1">
      <c r="A97" s="10"/>
      <c r="B97" s="38" t="s">
        <v>185</v>
      </c>
      <c r="C97" s="64" t="s">
        <v>196</v>
      </c>
      <c r="D97" s="6" t="s">
        <v>200</v>
      </c>
      <c r="E97" s="6" t="s">
        <v>207</v>
      </c>
      <c r="F97" s="71"/>
      <c r="G97" s="54"/>
      <c r="H97" s="5">
        <f>SUM(H98)</f>
        <v>136.4</v>
      </c>
    </row>
    <row r="98" spans="1:8" s="19" customFormat="1" ht="34.5" customHeight="1">
      <c r="A98" s="10"/>
      <c r="B98" s="7" t="s">
        <v>250</v>
      </c>
      <c r="C98" s="65" t="s">
        <v>196</v>
      </c>
      <c r="D98" s="2" t="s">
        <v>200</v>
      </c>
      <c r="E98" s="2" t="s">
        <v>207</v>
      </c>
      <c r="F98" s="72" t="s">
        <v>89</v>
      </c>
      <c r="G98" s="54"/>
      <c r="H98" s="3">
        <f>SUM(H99)</f>
        <v>136.4</v>
      </c>
    </row>
    <row r="99" spans="1:8" ht="48.75" customHeight="1">
      <c r="A99" s="14"/>
      <c r="B99" s="7" t="s">
        <v>262</v>
      </c>
      <c r="C99" s="65" t="s">
        <v>196</v>
      </c>
      <c r="D99" s="2" t="s">
        <v>200</v>
      </c>
      <c r="E99" s="2" t="s">
        <v>207</v>
      </c>
      <c r="F99" s="72" t="s">
        <v>90</v>
      </c>
      <c r="G99" s="2"/>
      <c r="H99" s="3">
        <f>SUM(H100)</f>
        <v>136.4</v>
      </c>
    </row>
    <row r="100" spans="1:8" ht="33.75" customHeight="1">
      <c r="A100" s="14"/>
      <c r="B100" s="1" t="s">
        <v>258</v>
      </c>
      <c r="C100" s="65" t="s">
        <v>196</v>
      </c>
      <c r="D100" s="2" t="s">
        <v>200</v>
      </c>
      <c r="E100" s="2" t="s">
        <v>207</v>
      </c>
      <c r="F100" s="72" t="s">
        <v>95</v>
      </c>
      <c r="G100" s="2"/>
      <c r="H100" s="3">
        <f>SUM(H101)</f>
        <v>136.4</v>
      </c>
    </row>
    <row r="101" spans="1:8" ht="35.25" customHeight="1">
      <c r="A101" s="14"/>
      <c r="B101" s="7" t="s">
        <v>254</v>
      </c>
      <c r="C101" s="65" t="s">
        <v>196</v>
      </c>
      <c r="D101" s="2" t="s">
        <v>200</v>
      </c>
      <c r="E101" s="2" t="s">
        <v>207</v>
      </c>
      <c r="F101" s="72" t="s">
        <v>95</v>
      </c>
      <c r="G101" s="2" t="s">
        <v>255</v>
      </c>
      <c r="H101" s="3">
        <f>SUM('распр.б.а.13'!G101)</f>
        <v>136.4</v>
      </c>
    </row>
    <row r="102" spans="1:8" s="9" customFormat="1" ht="19.5" customHeight="1">
      <c r="A102" s="10"/>
      <c r="B102" s="38" t="s">
        <v>172</v>
      </c>
      <c r="C102" s="64" t="s">
        <v>196</v>
      </c>
      <c r="D102" s="6" t="s">
        <v>201</v>
      </c>
      <c r="E102" s="6" t="s">
        <v>199</v>
      </c>
      <c r="F102" s="71"/>
      <c r="G102" s="6"/>
      <c r="H102" s="5">
        <f>SUM(H103+H107+H141)</f>
        <v>42085.4</v>
      </c>
    </row>
    <row r="103" spans="1:8" s="9" customFormat="1" ht="19.5" customHeight="1">
      <c r="A103" s="10"/>
      <c r="B103" s="38" t="s">
        <v>313</v>
      </c>
      <c r="C103" s="65" t="s">
        <v>196</v>
      </c>
      <c r="D103" s="6" t="s">
        <v>201</v>
      </c>
      <c r="E103" s="6" t="s">
        <v>203</v>
      </c>
      <c r="F103" s="71"/>
      <c r="G103" s="6"/>
      <c r="H103" s="5">
        <f>SUM(H104)</f>
        <v>50</v>
      </c>
    </row>
    <row r="104" spans="1:8" s="9" customFormat="1" ht="22.5" customHeight="1">
      <c r="A104" s="10"/>
      <c r="B104" s="1" t="s">
        <v>274</v>
      </c>
      <c r="C104" s="65" t="s">
        <v>196</v>
      </c>
      <c r="D104" s="2" t="s">
        <v>201</v>
      </c>
      <c r="E104" s="2" t="s">
        <v>203</v>
      </c>
      <c r="F104" s="72" t="s">
        <v>7</v>
      </c>
      <c r="G104" s="2"/>
      <c r="H104" s="3">
        <f>SUM(H105)</f>
        <v>50</v>
      </c>
    </row>
    <row r="105" spans="1:8" s="9" customFormat="1" ht="62.25" customHeight="1">
      <c r="A105" s="10"/>
      <c r="B105" s="1" t="s">
        <v>288</v>
      </c>
      <c r="C105" s="65" t="s">
        <v>196</v>
      </c>
      <c r="D105" s="2" t="s">
        <v>201</v>
      </c>
      <c r="E105" s="2" t="s">
        <v>203</v>
      </c>
      <c r="F105" s="72" t="s">
        <v>102</v>
      </c>
      <c r="G105" s="2"/>
      <c r="H105" s="3">
        <f>SUM(H106)</f>
        <v>50</v>
      </c>
    </row>
    <row r="106" spans="1:8" s="9" customFormat="1" ht="47.25" customHeight="1">
      <c r="A106" s="10"/>
      <c r="B106" s="7" t="s">
        <v>243</v>
      </c>
      <c r="C106" s="65" t="s">
        <v>196</v>
      </c>
      <c r="D106" s="2" t="s">
        <v>201</v>
      </c>
      <c r="E106" s="2" t="s">
        <v>203</v>
      </c>
      <c r="F106" s="72" t="s">
        <v>102</v>
      </c>
      <c r="G106" s="2" t="s">
        <v>223</v>
      </c>
      <c r="H106" s="3">
        <f>SUM('распр.б.а.13'!G106)</f>
        <v>50</v>
      </c>
    </row>
    <row r="107" spans="1:8" s="17" customFormat="1" ht="19.5" customHeight="1">
      <c r="A107" s="12"/>
      <c r="B107" s="38" t="s">
        <v>234</v>
      </c>
      <c r="C107" s="64" t="s">
        <v>196</v>
      </c>
      <c r="D107" s="6" t="s">
        <v>201</v>
      </c>
      <c r="E107" s="6" t="s">
        <v>205</v>
      </c>
      <c r="F107" s="71"/>
      <c r="G107" s="6"/>
      <c r="H107" s="5">
        <f>SUM(H108+H112+H119+H136)</f>
        <v>40940.4</v>
      </c>
    </row>
    <row r="108" spans="1:8" s="52" customFormat="1" ht="19.5" customHeight="1">
      <c r="A108" s="53"/>
      <c r="B108" s="40" t="s">
        <v>259</v>
      </c>
      <c r="C108" s="65" t="s">
        <v>196</v>
      </c>
      <c r="D108" s="2" t="s">
        <v>201</v>
      </c>
      <c r="E108" s="2" t="s">
        <v>205</v>
      </c>
      <c r="F108" s="72" t="s">
        <v>31</v>
      </c>
      <c r="G108" s="2"/>
      <c r="H108" s="3">
        <f>SUM(H109)</f>
        <v>1084.8</v>
      </c>
    </row>
    <row r="109" spans="1:8" ht="80.25" customHeight="1">
      <c r="A109" s="8"/>
      <c r="B109" s="116" t="s">
        <v>365</v>
      </c>
      <c r="C109" s="65" t="s">
        <v>196</v>
      </c>
      <c r="D109" s="2" t="s">
        <v>201</v>
      </c>
      <c r="E109" s="2" t="s">
        <v>205</v>
      </c>
      <c r="F109" s="72" t="s">
        <v>34</v>
      </c>
      <c r="G109" s="2"/>
      <c r="H109" s="3">
        <f>SUM(H110)</f>
        <v>1084.8</v>
      </c>
    </row>
    <row r="110" spans="1:8" ht="112.5" customHeight="1">
      <c r="A110" s="8"/>
      <c r="B110" s="108" t="s">
        <v>366</v>
      </c>
      <c r="C110" s="65" t="s">
        <v>196</v>
      </c>
      <c r="D110" s="2" t="s">
        <v>201</v>
      </c>
      <c r="E110" s="2" t="s">
        <v>205</v>
      </c>
      <c r="F110" s="72" t="s">
        <v>35</v>
      </c>
      <c r="G110" s="2"/>
      <c r="H110" s="3">
        <f>SUM(H111)</f>
        <v>1084.8</v>
      </c>
    </row>
    <row r="111" spans="1:8" ht="35.25" customHeight="1">
      <c r="A111" s="8"/>
      <c r="B111" s="7" t="s">
        <v>254</v>
      </c>
      <c r="C111" s="65" t="s">
        <v>196</v>
      </c>
      <c r="D111" s="2" t="s">
        <v>201</v>
      </c>
      <c r="E111" s="2" t="s">
        <v>205</v>
      </c>
      <c r="F111" s="72" t="s">
        <v>35</v>
      </c>
      <c r="G111" s="2" t="s">
        <v>255</v>
      </c>
      <c r="H111" s="3">
        <f>SUM('распр.б.а.13'!G111)</f>
        <v>1084.8</v>
      </c>
    </row>
    <row r="112" spans="1:8" s="9" customFormat="1" ht="72" customHeight="1">
      <c r="A112" s="10"/>
      <c r="B112" s="116" t="s">
        <v>363</v>
      </c>
      <c r="C112" s="65" t="s">
        <v>196</v>
      </c>
      <c r="D112" s="2" t="s">
        <v>201</v>
      </c>
      <c r="E112" s="2" t="s">
        <v>205</v>
      </c>
      <c r="F112" s="72" t="s">
        <v>40</v>
      </c>
      <c r="G112" s="2"/>
      <c r="H112" s="3">
        <f>SUM(H113)</f>
        <v>84.2</v>
      </c>
    </row>
    <row r="113" spans="1:8" s="9" customFormat="1" ht="47.25" customHeight="1">
      <c r="A113" s="10"/>
      <c r="B113" s="108" t="s">
        <v>235</v>
      </c>
      <c r="C113" s="65" t="s">
        <v>196</v>
      </c>
      <c r="D113" s="2" t="s">
        <v>201</v>
      </c>
      <c r="E113" s="2" t="s">
        <v>205</v>
      </c>
      <c r="F113" s="72" t="s">
        <v>41</v>
      </c>
      <c r="G113" s="2"/>
      <c r="H113" s="3">
        <f>SUM(H114+H116)</f>
        <v>84.2</v>
      </c>
    </row>
    <row r="114" spans="1:8" s="9" customFormat="1" ht="143.25" customHeight="1" hidden="1">
      <c r="A114" s="10"/>
      <c r="B114" s="122" t="s">
        <v>345</v>
      </c>
      <c r="C114" s="65" t="s">
        <v>196</v>
      </c>
      <c r="D114" s="2" t="s">
        <v>201</v>
      </c>
      <c r="E114" s="2" t="s">
        <v>205</v>
      </c>
      <c r="F114" s="72" t="s">
        <v>42</v>
      </c>
      <c r="G114" s="2"/>
      <c r="H114" s="3">
        <f>SUM(H115)</f>
        <v>0</v>
      </c>
    </row>
    <row r="115" spans="1:8" s="9" customFormat="1" ht="32.25" customHeight="1" hidden="1">
      <c r="A115" s="10"/>
      <c r="B115" s="7" t="s">
        <v>254</v>
      </c>
      <c r="C115" s="65" t="s">
        <v>196</v>
      </c>
      <c r="D115" s="2" t="s">
        <v>201</v>
      </c>
      <c r="E115" s="2" t="s">
        <v>205</v>
      </c>
      <c r="F115" s="72" t="s">
        <v>42</v>
      </c>
      <c r="G115" s="2" t="s">
        <v>255</v>
      </c>
      <c r="H115" s="3"/>
    </row>
    <row r="116" spans="1:8" s="9" customFormat="1" ht="54" customHeight="1">
      <c r="A116" s="10"/>
      <c r="B116" s="108" t="s">
        <v>114</v>
      </c>
      <c r="C116" s="65" t="s">
        <v>196</v>
      </c>
      <c r="D116" s="2" t="s">
        <v>201</v>
      </c>
      <c r="E116" s="2" t="s">
        <v>205</v>
      </c>
      <c r="F116" s="72" t="s">
        <v>145</v>
      </c>
      <c r="G116" s="27"/>
      <c r="H116" s="3">
        <f>SUM(H117)</f>
        <v>84.2</v>
      </c>
    </row>
    <row r="117" spans="1:8" s="9" customFormat="1" ht="152.25" customHeight="1">
      <c r="A117" s="10"/>
      <c r="B117" s="122" t="s">
        <v>367</v>
      </c>
      <c r="C117" s="65" t="s">
        <v>196</v>
      </c>
      <c r="D117" s="2" t="s">
        <v>201</v>
      </c>
      <c r="E117" s="2" t="s">
        <v>205</v>
      </c>
      <c r="F117" s="72" t="s">
        <v>146</v>
      </c>
      <c r="G117" s="27"/>
      <c r="H117" s="3">
        <f>SUM(H118)</f>
        <v>84.2</v>
      </c>
    </row>
    <row r="118" spans="1:8" s="9" customFormat="1" ht="39.75" customHeight="1">
      <c r="A118" s="10"/>
      <c r="B118" s="7" t="s">
        <v>254</v>
      </c>
      <c r="C118" s="65" t="s">
        <v>196</v>
      </c>
      <c r="D118" s="2" t="s">
        <v>201</v>
      </c>
      <c r="E118" s="2" t="s">
        <v>205</v>
      </c>
      <c r="F118" s="72" t="s">
        <v>146</v>
      </c>
      <c r="G118" s="27">
        <v>240</v>
      </c>
      <c r="H118" s="3">
        <f>SUM('распр.б.а.13'!G118)</f>
        <v>84.2</v>
      </c>
    </row>
    <row r="119" spans="1:8" s="17" customFormat="1" ht="84.75" customHeight="1">
      <c r="A119" s="12"/>
      <c r="B119" s="1" t="s">
        <v>353</v>
      </c>
      <c r="C119" s="65" t="s">
        <v>196</v>
      </c>
      <c r="D119" s="2" t="s">
        <v>201</v>
      </c>
      <c r="E119" s="2" t="s">
        <v>205</v>
      </c>
      <c r="F119" s="72" t="s">
        <v>55</v>
      </c>
      <c r="G119" s="2"/>
      <c r="H119" s="3">
        <f>SUM(H120)</f>
        <v>20421.4</v>
      </c>
    </row>
    <row r="120" spans="1:8" s="9" customFormat="1" ht="176.25" customHeight="1">
      <c r="A120" s="10"/>
      <c r="B120" s="7" t="s">
        <v>350</v>
      </c>
      <c r="C120" s="65" t="s">
        <v>196</v>
      </c>
      <c r="D120" s="2" t="s">
        <v>201</v>
      </c>
      <c r="E120" s="2" t="s">
        <v>205</v>
      </c>
      <c r="F120" s="72" t="s">
        <v>56</v>
      </c>
      <c r="G120" s="2"/>
      <c r="H120" s="3">
        <f>H121+H123+H125+H127+H129+H134</f>
        <v>20421.4</v>
      </c>
    </row>
    <row r="121" spans="1:8" s="9" customFormat="1" ht="134.25" customHeight="1">
      <c r="A121" s="10"/>
      <c r="B121" s="1" t="s">
        <v>351</v>
      </c>
      <c r="C121" s="65" t="s">
        <v>196</v>
      </c>
      <c r="D121" s="2" t="s">
        <v>201</v>
      </c>
      <c r="E121" s="2" t="s">
        <v>205</v>
      </c>
      <c r="F121" s="72" t="s">
        <v>57</v>
      </c>
      <c r="G121" s="2"/>
      <c r="H121" s="3">
        <f>SUM(H122)</f>
        <v>20221.4</v>
      </c>
    </row>
    <row r="122" spans="1:8" s="9" customFormat="1" ht="38.25" customHeight="1">
      <c r="A122" s="10"/>
      <c r="B122" s="7" t="s">
        <v>254</v>
      </c>
      <c r="C122" s="65" t="s">
        <v>196</v>
      </c>
      <c r="D122" s="2" t="s">
        <v>201</v>
      </c>
      <c r="E122" s="2" t="s">
        <v>205</v>
      </c>
      <c r="F122" s="72" t="s">
        <v>57</v>
      </c>
      <c r="G122" s="2" t="s">
        <v>255</v>
      </c>
      <c r="H122" s="3">
        <f>SUM('распр.б.а.13'!G122)</f>
        <v>20221.4</v>
      </c>
    </row>
    <row r="123" spans="1:8" s="9" customFormat="1" ht="99.75" customHeight="1" hidden="1">
      <c r="A123" s="10"/>
      <c r="B123" s="108" t="s">
        <v>368</v>
      </c>
      <c r="C123" s="65" t="s">
        <v>196</v>
      </c>
      <c r="D123" s="2" t="s">
        <v>201</v>
      </c>
      <c r="E123" s="2" t="s">
        <v>205</v>
      </c>
      <c r="F123" s="72" t="s">
        <v>110</v>
      </c>
      <c r="G123" s="2"/>
      <c r="H123" s="3">
        <f>SUM(H124)</f>
        <v>0</v>
      </c>
    </row>
    <row r="124" spans="1:8" s="9" customFormat="1" ht="38.25" customHeight="1" hidden="1">
      <c r="A124" s="10"/>
      <c r="B124" s="7" t="s">
        <v>254</v>
      </c>
      <c r="C124" s="65" t="s">
        <v>196</v>
      </c>
      <c r="D124" s="2" t="s">
        <v>201</v>
      </c>
      <c r="E124" s="2" t="s">
        <v>205</v>
      </c>
      <c r="F124" s="72" t="s">
        <v>110</v>
      </c>
      <c r="G124" s="2" t="s">
        <v>255</v>
      </c>
      <c r="H124" s="3"/>
    </row>
    <row r="125" spans="1:8" s="9" customFormat="1" ht="149.25" customHeight="1" hidden="1">
      <c r="A125" s="10"/>
      <c r="B125" s="34" t="s">
        <v>248</v>
      </c>
      <c r="C125" s="65" t="s">
        <v>196</v>
      </c>
      <c r="D125" s="2" t="s">
        <v>201</v>
      </c>
      <c r="E125" s="2" t="s">
        <v>205</v>
      </c>
      <c r="F125" s="72" t="s">
        <v>58</v>
      </c>
      <c r="G125" s="2"/>
      <c r="H125" s="3">
        <f>H126</f>
        <v>0</v>
      </c>
    </row>
    <row r="126" spans="1:8" s="9" customFormat="1" ht="29.25" customHeight="1" hidden="1">
      <c r="A126" s="10"/>
      <c r="B126" s="7" t="s">
        <v>254</v>
      </c>
      <c r="C126" s="65" t="s">
        <v>196</v>
      </c>
      <c r="D126" s="2" t="s">
        <v>201</v>
      </c>
      <c r="E126" s="2" t="s">
        <v>205</v>
      </c>
      <c r="F126" s="72" t="s">
        <v>58</v>
      </c>
      <c r="G126" s="2" t="s">
        <v>255</v>
      </c>
      <c r="H126" s="3"/>
    </row>
    <row r="127" spans="1:8" s="9" customFormat="1" ht="114" customHeight="1" hidden="1">
      <c r="A127" s="10"/>
      <c r="B127" s="1" t="s">
        <v>122</v>
      </c>
      <c r="C127" s="65" t="s">
        <v>196</v>
      </c>
      <c r="D127" s="2" t="s">
        <v>201</v>
      </c>
      <c r="E127" s="2" t="s">
        <v>205</v>
      </c>
      <c r="F127" s="72" t="s">
        <v>59</v>
      </c>
      <c r="G127" s="2"/>
      <c r="H127" s="3">
        <f>H128</f>
        <v>0</v>
      </c>
    </row>
    <row r="128" spans="1:8" s="9" customFormat="1" ht="36.75" customHeight="1" hidden="1">
      <c r="A128" s="10"/>
      <c r="B128" s="7" t="s">
        <v>254</v>
      </c>
      <c r="C128" s="65" t="s">
        <v>196</v>
      </c>
      <c r="D128" s="2" t="s">
        <v>201</v>
      </c>
      <c r="E128" s="2" t="s">
        <v>205</v>
      </c>
      <c r="F128" s="72" t="s">
        <v>59</v>
      </c>
      <c r="G128" s="2" t="s">
        <v>255</v>
      </c>
      <c r="H128" s="3"/>
    </row>
    <row r="129" spans="1:8" s="9" customFormat="1" ht="50.25" customHeight="1">
      <c r="A129" s="10"/>
      <c r="B129" s="7" t="s">
        <v>114</v>
      </c>
      <c r="C129" s="65" t="s">
        <v>196</v>
      </c>
      <c r="D129" s="2" t="s">
        <v>201</v>
      </c>
      <c r="E129" s="2" t="s">
        <v>205</v>
      </c>
      <c r="F129" s="72" t="s">
        <v>151</v>
      </c>
      <c r="G129" s="2"/>
      <c r="H129" s="3">
        <f>H130+H132</f>
        <v>200</v>
      </c>
    </row>
    <row r="130" spans="1:8" s="9" customFormat="1" ht="149.25" customHeight="1" hidden="1">
      <c r="A130" s="10"/>
      <c r="B130" s="41" t="s">
        <v>1</v>
      </c>
      <c r="C130" s="65" t="s">
        <v>196</v>
      </c>
      <c r="D130" s="2" t="s">
        <v>201</v>
      </c>
      <c r="E130" s="2" t="s">
        <v>205</v>
      </c>
      <c r="F130" s="72" t="s">
        <v>153</v>
      </c>
      <c r="G130" s="2"/>
      <c r="H130" s="3">
        <f>H131</f>
        <v>0</v>
      </c>
    </row>
    <row r="131" spans="1:8" s="9" customFormat="1" ht="35.25" customHeight="1" hidden="1">
      <c r="A131" s="10"/>
      <c r="B131" s="7" t="s">
        <v>254</v>
      </c>
      <c r="C131" s="65" t="s">
        <v>196</v>
      </c>
      <c r="D131" s="2" t="s">
        <v>201</v>
      </c>
      <c r="E131" s="2" t="s">
        <v>205</v>
      </c>
      <c r="F131" s="72" t="s">
        <v>153</v>
      </c>
      <c r="G131" s="2" t="s">
        <v>255</v>
      </c>
      <c r="H131" s="3"/>
    </row>
    <row r="132" spans="1:8" s="9" customFormat="1" ht="114.75" customHeight="1">
      <c r="A132" s="10"/>
      <c r="B132" s="116" t="s">
        <v>352</v>
      </c>
      <c r="C132" s="65" t="s">
        <v>196</v>
      </c>
      <c r="D132" s="2" t="s">
        <v>201</v>
      </c>
      <c r="E132" s="2" t="s">
        <v>205</v>
      </c>
      <c r="F132" s="72" t="s">
        <v>152</v>
      </c>
      <c r="G132" s="2"/>
      <c r="H132" s="3">
        <f>SUM(H133)</f>
        <v>200</v>
      </c>
    </row>
    <row r="133" spans="1:8" s="9" customFormat="1" ht="32.25" customHeight="1">
      <c r="A133" s="10"/>
      <c r="B133" s="7" t="s">
        <v>254</v>
      </c>
      <c r="C133" s="65" t="s">
        <v>196</v>
      </c>
      <c r="D133" s="2" t="s">
        <v>201</v>
      </c>
      <c r="E133" s="2" t="s">
        <v>205</v>
      </c>
      <c r="F133" s="72" t="s">
        <v>152</v>
      </c>
      <c r="G133" s="2" t="s">
        <v>255</v>
      </c>
      <c r="H133" s="3">
        <f>SUM('распр.б.а.13'!G133)</f>
        <v>200</v>
      </c>
    </row>
    <row r="134" spans="1:8" s="9" customFormat="1" ht="129" customHeight="1" hidden="1">
      <c r="A134" s="10"/>
      <c r="B134" s="7" t="s">
        <v>311</v>
      </c>
      <c r="C134" s="65" t="s">
        <v>196</v>
      </c>
      <c r="D134" s="2" t="s">
        <v>201</v>
      </c>
      <c r="E134" s="2" t="s">
        <v>205</v>
      </c>
      <c r="F134" s="72" t="s">
        <v>312</v>
      </c>
      <c r="G134" s="2"/>
      <c r="H134" s="3">
        <f>SUM(H135)</f>
        <v>0</v>
      </c>
    </row>
    <row r="135" spans="1:8" s="9" customFormat="1" ht="32.25" customHeight="1" hidden="1">
      <c r="A135" s="10"/>
      <c r="B135" s="7" t="s">
        <v>254</v>
      </c>
      <c r="C135" s="65" t="s">
        <v>196</v>
      </c>
      <c r="D135" s="2" t="s">
        <v>201</v>
      </c>
      <c r="E135" s="2" t="s">
        <v>205</v>
      </c>
      <c r="F135" s="72" t="s">
        <v>312</v>
      </c>
      <c r="G135" s="2" t="s">
        <v>255</v>
      </c>
      <c r="H135" s="3"/>
    </row>
    <row r="136" spans="1:8" s="9" customFormat="1" ht="123" customHeight="1">
      <c r="A136" s="10"/>
      <c r="B136" s="108" t="s">
        <v>348</v>
      </c>
      <c r="C136" s="65" t="s">
        <v>196</v>
      </c>
      <c r="D136" s="2" t="s">
        <v>201</v>
      </c>
      <c r="E136" s="2" t="s">
        <v>205</v>
      </c>
      <c r="F136" s="72" t="s">
        <v>60</v>
      </c>
      <c r="G136" s="2"/>
      <c r="H136" s="3">
        <f>SUM(H137+H139)</f>
        <v>19350</v>
      </c>
    </row>
    <row r="137" spans="1:8" s="9" customFormat="1" ht="131.25" customHeight="1">
      <c r="A137" s="10"/>
      <c r="B137" s="126" t="s">
        <v>303</v>
      </c>
      <c r="C137" s="65" t="s">
        <v>196</v>
      </c>
      <c r="D137" s="2" t="s">
        <v>201</v>
      </c>
      <c r="E137" s="2" t="s">
        <v>205</v>
      </c>
      <c r="F137" s="72" t="s">
        <v>61</v>
      </c>
      <c r="G137" s="2"/>
      <c r="H137" s="3">
        <f>SUM(H138)</f>
        <v>19350</v>
      </c>
    </row>
    <row r="138" spans="1:8" s="9" customFormat="1" ht="21" customHeight="1">
      <c r="A138" s="10"/>
      <c r="B138" s="7" t="s">
        <v>183</v>
      </c>
      <c r="C138" s="65" t="s">
        <v>196</v>
      </c>
      <c r="D138" s="2" t="s">
        <v>201</v>
      </c>
      <c r="E138" s="2" t="s">
        <v>205</v>
      </c>
      <c r="F138" s="72" t="s">
        <v>61</v>
      </c>
      <c r="G138" s="2" t="s">
        <v>263</v>
      </c>
      <c r="H138" s="3">
        <f>SUM('распр.б.а.13'!G138)</f>
        <v>19350</v>
      </c>
    </row>
    <row r="139" spans="1:8" s="9" customFormat="1" ht="131.25" customHeight="1" hidden="1">
      <c r="A139" s="10"/>
      <c r="B139" s="39" t="s">
        <v>2</v>
      </c>
      <c r="C139" s="65" t="s">
        <v>196</v>
      </c>
      <c r="D139" s="2" t="s">
        <v>201</v>
      </c>
      <c r="E139" s="2" t="s">
        <v>205</v>
      </c>
      <c r="F139" s="72" t="s">
        <v>62</v>
      </c>
      <c r="G139" s="2"/>
      <c r="H139" s="3">
        <f>SUM(H140)</f>
        <v>0</v>
      </c>
    </row>
    <row r="140" spans="1:8" s="9" customFormat="1" ht="21" customHeight="1" hidden="1">
      <c r="A140" s="10"/>
      <c r="B140" s="7" t="s">
        <v>183</v>
      </c>
      <c r="C140" s="65" t="s">
        <v>196</v>
      </c>
      <c r="D140" s="2" t="s">
        <v>201</v>
      </c>
      <c r="E140" s="2" t="s">
        <v>205</v>
      </c>
      <c r="F140" s="72" t="s">
        <v>62</v>
      </c>
      <c r="G140" s="2" t="s">
        <v>263</v>
      </c>
      <c r="H140" s="3"/>
    </row>
    <row r="141" spans="1:8" s="9" customFormat="1" ht="36" customHeight="1">
      <c r="A141" s="10"/>
      <c r="B141" s="38" t="s">
        <v>224</v>
      </c>
      <c r="C141" s="64" t="s">
        <v>196</v>
      </c>
      <c r="D141" s="6" t="s">
        <v>201</v>
      </c>
      <c r="E141" s="6" t="s">
        <v>208</v>
      </c>
      <c r="F141" s="71"/>
      <c r="G141" s="6"/>
      <c r="H141" s="5">
        <f>SUM(H142)</f>
        <v>1095</v>
      </c>
    </row>
    <row r="142" spans="1:8" s="9" customFormat="1" ht="37.5" customHeight="1">
      <c r="A142" s="10"/>
      <c r="B142" s="7" t="s">
        <v>250</v>
      </c>
      <c r="C142" s="65" t="s">
        <v>196</v>
      </c>
      <c r="D142" s="2" t="s">
        <v>201</v>
      </c>
      <c r="E142" s="2" t="s">
        <v>208</v>
      </c>
      <c r="F142" s="72" t="s">
        <v>89</v>
      </c>
      <c r="G142" s="2"/>
      <c r="H142" s="3">
        <f>SUM(H143)</f>
        <v>1095</v>
      </c>
    </row>
    <row r="143" spans="1:8" s="9" customFormat="1" ht="51.75" customHeight="1">
      <c r="A143" s="10"/>
      <c r="B143" s="7" t="s">
        <v>262</v>
      </c>
      <c r="C143" s="65" t="s">
        <v>196</v>
      </c>
      <c r="D143" s="2" t="s">
        <v>201</v>
      </c>
      <c r="E143" s="2" t="s">
        <v>208</v>
      </c>
      <c r="F143" s="72" t="s">
        <v>90</v>
      </c>
      <c r="G143" s="2"/>
      <c r="H143" s="3">
        <f>SUM(H144)</f>
        <v>1095</v>
      </c>
    </row>
    <row r="144" spans="1:8" s="9" customFormat="1" ht="36.75" customHeight="1">
      <c r="A144" s="10"/>
      <c r="B144" s="1" t="s">
        <v>258</v>
      </c>
      <c r="C144" s="65" t="s">
        <v>196</v>
      </c>
      <c r="D144" s="2" t="s">
        <v>201</v>
      </c>
      <c r="E144" s="2" t="s">
        <v>208</v>
      </c>
      <c r="F144" s="72" t="s">
        <v>95</v>
      </c>
      <c r="G144" s="2"/>
      <c r="H144" s="3">
        <f>SUM(H145)</f>
        <v>1095</v>
      </c>
    </row>
    <row r="145" spans="1:8" s="9" customFormat="1" ht="34.5" customHeight="1">
      <c r="A145" s="10"/>
      <c r="B145" s="7" t="s">
        <v>254</v>
      </c>
      <c r="C145" s="65" t="s">
        <v>196</v>
      </c>
      <c r="D145" s="2" t="s">
        <v>201</v>
      </c>
      <c r="E145" s="2" t="s">
        <v>208</v>
      </c>
      <c r="F145" s="72" t="s">
        <v>95</v>
      </c>
      <c r="G145" s="2" t="s">
        <v>255</v>
      </c>
      <c r="H145" s="3">
        <f>SUM('распр.б.а.13'!G145)</f>
        <v>1095</v>
      </c>
    </row>
    <row r="146" spans="1:8" s="9" customFormat="1" ht="19.5" customHeight="1">
      <c r="A146" s="10"/>
      <c r="B146" s="4" t="s">
        <v>167</v>
      </c>
      <c r="C146" s="64" t="s">
        <v>196</v>
      </c>
      <c r="D146" s="6" t="s">
        <v>209</v>
      </c>
      <c r="E146" s="6" t="s">
        <v>199</v>
      </c>
      <c r="F146" s="71"/>
      <c r="G146" s="6"/>
      <c r="H146" s="5">
        <f>SUM(H147+H180+H201)</f>
        <v>38202.5</v>
      </c>
    </row>
    <row r="147" spans="1:8" s="9" customFormat="1" ht="19.5" customHeight="1">
      <c r="A147" s="10"/>
      <c r="B147" s="4" t="s">
        <v>176</v>
      </c>
      <c r="C147" s="64" t="s">
        <v>196</v>
      </c>
      <c r="D147" s="6" t="s">
        <v>209</v>
      </c>
      <c r="E147" s="6" t="s">
        <v>198</v>
      </c>
      <c r="F147" s="71"/>
      <c r="G147" s="6"/>
      <c r="H147" s="5">
        <f>SUM(H148+H167)</f>
        <v>5930</v>
      </c>
    </row>
    <row r="148" spans="1:9" s="9" customFormat="1" ht="78.75" customHeight="1" hidden="1">
      <c r="A148" s="10"/>
      <c r="B148" s="1" t="s">
        <v>118</v>
      </c>
      <c r="C148" s="65" t="s">
        <v>196</v>
      </c>
      <c r="D148" s="2" t="s">
        <v>209</v>
      </c>
      <c r="E148" s="2" t="s">
        <v>198</v>
      </c>
      <c r="F148" s="72" t="s">
        <v>13</v>
      </c>
      <c r="G148" s="2"/>
      <c r="H148" s="3">
        <f>SUM(H149+H155)</f>
        <v>0</v>
      </c>
      <c r="I148" s="8"/>
    </row>
    <row r="149" spans="1:9" s="9" customFormat="1" ht="141" customHeight="1" hidden="1">
      <c r="A149" s="10"/>
      <c r="B149" s="81" t="s">
        <v>121</v>
      </c>
      <c r="C149" s="65" t="s">
        <v>196</v>
      </c>
      <c r="D149" s="2" t="s">
        <v>209</v>
      </c>
      <c r="E149" s="2" t="s">
        <v>198</v>
      </c>
      <c r="F149" s="72" t="s">
        <v>25</v>
      </c>
      <c r="G149" s="2"/>
      <c r="H149" s="3">
        <f>SUM(H150+H152)</f>
        <v>0</v>
      </c>
      <c r="I149" s="8"/>
    </row>
    <row r="150" spans="1:9" s="9" customFormat="1" ht="123" customHeight="1" hidden="1">
      <c r="A150" s="10"/>
      <c r="B150" s="1" t="s">
        <v>158</v>
      </c>
      <c r="C150" s="65" t="s">
        <v>196</v>
      </c>
      <c r="D150" s="2" t="s">
        <v>209</v>
      </c>
      <c r="E150" s="2" t="s">
        <v>198</v>
      </c>
      <c r="F150" s="72" t="s">
        <v>159</v>
      </c>
      <c r="G150" s="2"/>
      <c r="H150" s="3">
        <f>SUM(H151)</f>
        <v>0</v>
      </c>
      <c r="I150" s="8"/>
    </row>
    <row r="151" spans="1:9" s="9" customFormat="1" ht="24" customHeight="1" hidden="1">
      <c r="A151" s="10"/>
      <c r="B151" s="7" t="s">
        <v>276</v>
      </c>
      <c r="C151" s="65" t="s">
        <v>196</v>
      </c>
      <c r="D151" s="2" t="s">
        <v>209</v>
      </c>
      <c r="E151" s="2" t="s">
        <v>198</v>
      </c>
      <c r="F151" s="72" t="s">
        <v>159</v>
      </c>
      <c r="G151" s="2" t="s">
        <v>263</v>
      </c>
      <c r="H151" s="3"/>
      <c r="I151" s="8"/>
    </row>
    <row r="152" spans="1:9" s="9" customFormat="1" ht="50.25" customHeight="1" hidden="1">
      <c r="A152" s="10"/>
      <c r="B152" s="7" t="s">
        <v>114</v>
      </c>
      <c r="C152" s="65" t="s">
        <v>196</v>
      </c>
      <c r="D152" s="2" t="s">
        <v>209</v>
      </c>
      <c r="E152" s="2" t="s">
        <v>198</v>
      </c>
      <c r="F152" s="72" t="s">
        <v>143</v>
      </c>
      <c r="G152" s="2"/>
      <c r="H152" s="3">
        <f>H153</f>
        <v>0</v>
      </c>
      <c r="I152" s="8"/>
    </row>
    <row r="153" spans="1:9" s="9" customFormat="1" ht="162" customHeight="1" hidden="1">
      <c r="A153" s="10"/>
      <c r="B153" s="108" t="s">
        <v>332</v>
      </c>
      <c r="C153" s="65" t="s">
        <v>196</v>
      </c>
      <c r="D153" s="2" t="s">
        <v>209</v>
      </c>
      <c r="E153" s="2" t="s">
        <v>198</v>
      </c>
      <c r="F153" s="72" t="s">
        <v>144</v>
      </c>
      <c r="G153" s="2"/>
      <c r="H153" s="3">
        <f>H154</f>
        <v>0</v>
      </c>
      <c r="I153" s="8"/>
    </row>
    <row r="154" spans="1:9" s="9" customFormat="1" ht="24.75" customHeight="1" hidden="1">
      <c r="A154" s="10"/>
      <c r="B154" s="7" t="s">
        <v>276</v>
      </c>
      <c r="C154" s="65" t="s">
        <v>196</v>
      </c>
      <c r="D154" s="2" t="s">
        <v>209</v>
      </c>
      <c r="E154" s="2" t="s">
        <v>198</v>
      </c>
      <c r="F154" s="72" t="s">
        <v>144</v>
      </c>
      <c r="G154" s="2" t="s">
        <v>263</v>
      </c>
      <c r="H154" s="3"/>
      <c r="I154" s="8"/>
    </row>
    <row r="155" spans="1:9" s="9" customFormat="1" ht="143.25" customHeight="1" hidden="1">
      <c r="A155" s="10"/>
      <c r="B155" s="1" t="s">
        <v>285</v>
      </c>
      <c r="C155" s="65" t="s">
        <v>196</v>
      </c>
      <c r="D155" s="2" t="s">
        <v>209</v>
      </c>
      <c r="E155" s="2" t="s">
        <v>198</v>
      </c>
      <c r="F155" s="72" t="s">
        <v>16</v>
      </c>
      <c r="G155" s="2"/>
      <c r="H155" s="3">
        <f>SUM(H156+H158+H160+H162)</f>
        <v>0</v>
      </c>
      <c r="I155" s="8"/>
    </row>
    <row r="156" spans="1:9" s="9" customFormat="1" ht="113.25" customHeight="1" hidden="1">
      <c r="A156" s="10"/>
      <c r="B156" s="33" t="s">
        <v>307</v>
      </c>
      <c r="C156" s="65" t="s">
        <v>196</v>
      </c>
      <c r="D156" s="2" t="s">
        <v>209</v>
      </c>
      <c r="E156" s="2" t="s">
        <v>198</v>
      </c>
      <c r="F156" s="72" t="s">
        <v>17</v>
      </c>
      <c r="G156" s="2"/>
      <c r="H156" s="3">
        <f>SUM(H157)</f>
        <v>0</v>
      </c>
      <c r="I156" s="8"/>
    </row>
    <row r="157" spans="1:9" s="9" customFormat="1" ht="23.25" customHeight="1" hidden="1">
      <c r="A157" s="10"/>
      <c r="B157" s="7" t="s">
        <v>276</v>
      </c>
      <c r="C157" s="65" t="s">
        <v>196</v>
      </c>
      <c r="D157" s="2" t="s">
        <v>209</v>
      </c>
      <c r="E157" s="2" t="s">
        <v>198</v>
      </c>
      <c r="F157" s="72" t="s">
        <v>17</v>
      </c>
      <c r="G157" s="2" t="s">
        <v>263</v>
      </c>
      <c r="H157" s="3"/>
      <c r="I157" s="8"/>
    </row>
    <row r="158" spans="1:9" s="9" customFormat="1" ht="124.5" customHeight="1" hidden="1">
      <c r="A158" s="10"/>
      <c r="B158" s="46" t="s">
        <v>301</v>
      </c>
      <c r="C158" s="65" t="s">
        <v>196</v>
      </c>
      <c r="D158" s="2" t="s">
        <v>209</v>
      </c>
      <c r="E158" s="2" t="s">
        <v>198</v>
      </c>
      <c r="F158" s="72" t="s">
        <v>18</v>
      </c>
      <c r="G158" s="2"/>
      <c r="H158" s="3">
        <f>PRODUCT(H159)</f>
        <v>0</v>
      </c>
      <c r="I158" s="8"/>
    </row>
    <row r="159" spans="1:9" s="9" customFormat="1" ht="15.75" customHeight="1" hidden="1">
      <c r="A159" s="10"/>
      <c r="B159" s="7" t="s">
        <v>276</v>
      </c>
      <c r="C159" s="65" t="s">
        <v>196</v>
      </c>
      <c r="D159" s="2" t="s">
        <v>209</v>
      </c>
      <c r="E159" s="2" t="s">
        <v>198</v>
      </c>
      <c r="F159" s="72" t="s">
        <v>18</v>
      </c>
      <c r="G159" s="2" t="s">
        <v>263</v>
      </c>
      <c r="H159" s="3"/>
      <c r="I159" s="8"/>
    </row>
    <row r="160" spans="1:9" s="9" customFormat="1" ht="125.25" customHeight="1" hidden="1">
      <c r="A160" s="10"/>
      <c r="B160" s="46" t="s">
        <v>300</v>
      </c>
      <c r="C160" s="65" t="s">
        <v>196</v>
      </c>
      <c r="D160" s="2" t="s">
        <v>209</v>
      </c>
      <c r="E160" s="2" t="s">
        <v>198</v>
      </c>
      <c r="F160" s="72" t="s">
        <v>19</v>
      </c>
      <c r="G160" s="2"/>
      <c r="H160" s="3">
        <f>PRODUCT(H161)</f>
        <v>0</v>
      </c>
      <c r="I160" s="8"/>
    </row>
    <row r="161" spans="1:9" s="9" customFormat="1" ht="22.5" customHeight="1" hidden="1">
      <c r="A161" s="10"/>
      <c r="B161" s="7" t="s">
        <v>276</v>
      </c>
      <c r="C161" s="65" t="s">
        <v>196</v>
      </c>
      <c r="D161" s="2" t="s">
        <v>209</v>
      </c>
      <c r="E161" s="2" t="s">
        <v>198</v>
      </c>
      <c r="F161" s="72" t="s">
        <v>19</v>
      </c>
      <c r="G161" s="2" t="s">
        <v>263</v>
      </c>
      <c r="H161" s="3"/>
      <c r="I161" s="8"/>
    </row>
    <row r="162" spans="1:9" s="9" customFormat="1" ht="55.5" customHeight="1" hidden="1">
      <c r="A162" s="10"/>
      <c r="B162" s="7" t="s">
        <v>219</v>
      </c>
      <c r="C162" s="65" t="s">
        <v>196</v>
      </c>
      <c r="D162" s="2" t="s">
        <v>209</v>
      </c>
      <c r="E162" s="2" t="s">
        <v>198</v>
      </c>
      <c r="F162" s="72" t="s">
        <v>27</v>
      </c>
      <c r="G162" s="2"/>
      <c r="H162" s="3">
        <f>SUM(H163+H165)</f>
        <v>0</v>
      </c>
      <c r="I162" s="8"/>
    </row>
    <row r="163" spans="1:9" s="9" customFormat="1" ht="122.25" customHeight="1" hidden="1">
      <c r="A163" s="10"/>
      <c r="B163" s="34" t="s">
        <v>302</v>
      </c>
      <c r="C163" s="65" t="s">
        <v>196</v>
      </c>
      <c r="D163" s="2" t="s">
        <v>209</v>
      </c>
      <c r="E163" s="2" t="s">
        <v>198</v>
      </c>
      <c r="F163" s="72" t="s">
        <v>19</v>
      </c>
      <c r="G163" s="2"/>
      <c r="H163" s="3">
        <f>SUM(H164)</f>
        <v>0</v>
      </c>
      <c r="I163" s="8"/>
    </row>
    <row r="164" spans="1:9" s="9" customFormat="1" ht="19.5" customHeight="1" hidden="1">
      <c r="A164" s="10"/>
      <c r="B164" s="7" t="s">
        <v>276</v>
      </c>
      <c r="C164" s="65" t="s">
        <v>196</v>
      </c>
      <c r="D164" s="2" t="s">
        <v>209</v>
      </c>
      <c r="E164" s="2" t="s">
        <v>198</v>
      </c>
      <c r="F164" s="72" t="s">
        <v>19</v>
      </c>
      <c r="G164" s="2" t="s">
        <v>263</v>
      </c>
      <c r="H164" s="3"/>
      <c r="I164" s="8"/>
    </row>
    <row r="165" spans="1:9" s="9" customFormat="1" ht="138" customHeight="1" hidden="1">
      <c r="A165" s="10"/>
      <c r="B165" s="34" t="s">
        <v>310</v>
      </c>
      <c r="C165" s="65" t="s">
        <v>196</v>
      </c>
      <c r="D165" s="2" t="s">
        <v>209</v>
      </c>
      <c r="E165" s="2" t="s">
        <v>198</v>
      </c>
      <c r="F165" s="72" t="s">
        <v>20</v>
      </c>
      <c r="G165" s="2"/>
      <c r="H165" s="3">
        <f>SUM(H166)</f>
        <v>0</v>
      </c>
      <c r="I165" s="8"/>
    </row>
    <row r="166" spans="1:9" s="9" customFormat="1" ht="19.5" customHeight="1" hidden="1">
      <c r="A166" s="10"/>
      <c r="B166" s="7" t="s">
        <v>276</v>
      </c>
      <c r="C166" s="65" t="s">
        <v>196</v>
      </c>
      <c r="D166" s="2" t="s">
        <v>209</v>
      </c>
      <c r="E166" s="2" t="s">
        <v>198</v>
      </c>
      <c r="F166" s="72" t="s">
        <v>20</v>
      </c>
      <c r="G166" s="2" t="s">
        <v>263</v>
      </c>
      <c r="H166" s="3"/>
      <c r="I166" s="8"/>
    </row>
    <row r="167" spans="1:9" s="9" customFormat="1" ht="68.25" customHeight="1">
      <c r="A167" s="10"/>
      <c r="B167" s="1" t="s">
        <v>277</v>
      </c>
      <c r="C167" s="65" t="s">
        <v>196</v>
      </c>
      <c r="D167" s="2" t="s">
        <v>209</v>
      </c>
      <c r="E167" s="2" t="s">
        <v>198</v>
      </c>
      <c r="F167" s="72" t="s">
        <v>47</v>
      </c>
      <c r="G167" s="2"/>
      <c r="H167" s="3">
        <f>SUM(H168+H173)</f>
        <v>5930</v>
      </c>
      <c r="I167" s="8"/>
    </row>
    <row r="168" spans="1:9" s="9" customFormat="1" ht="112.5" customHeight="1">
      <c r="A168" s="10"/>
      <c r="B168" s="116" t="s">
        <v>354</v>
      </c>
      <c r="C168" s="65" t="s">
        <v>196</v>
      </c>
      <c r="D168" s="2" t="s">
        <v>209</v>
      </c>
      <c r="E168" s="2" t="s">
        <v>198</v>
      </c>
      <c r="F168" s="72" t="s">
        <v>48</v>
      </c>
      <c r="G168" s="2"/>
      <c r="H168" s="3">
        <f>SUM(H169+H171)</f>
        <v>700</v>
      </c>
      <c r="I168" s="8"/>
    </row>
    <row r="169" spans="1:9" s="9" customFormat="1" ht="141.75" customHeight="1">
      <c r="A169" s="10"/>
      <c r="B169" s="108" t="s">
        <v>355</v>
      </c>
      <c r="C169" s="65" t="s">
        <v>196</v>
      </c>
      <c r="D169" s="2" t="s">
        <v>209</v>
      </c>
      <c r="E169" s="2" t="s">
        <v>198</v>
      </c>
      <c r="F169" s="72" t="s">
        <v>49</v>
      </c>
      <c r="G169" s="2"/>
      <c r="H169" s="3">
        <f>SUM(H170)</f>
        <v>500</v>
      </c>
      <c r="I169" s="8"/>
    </row>
    <row r="170" spans="1:9" s="9" customFormat="1" ht="33.75" customHeight="1">
      <c r="A170" s="10"/>
      <c r="B170" s="7" t="s">
        <v>254</v>
      </c>
      <c r="C170" s="65" t="s">
        <v>196</v>
      </c>
      <c r="D170" s="2" t="s">
        <v>209</v>
      </c>
      <c r="E170" s="2" t="s">
        <v>198</v>
      </c>
      <c r="F170" s="72" t="s">
        <v>49</v>
      </c>
      <c r="G170" s="2" t="s">
        <v>255</v>
      </c>
      <c r="H170" s="3">
        <f>SUM('распр.б.а.13'!G170)</f>
        <v>500</v>
      </c>
      <c r="I170" s="8"/>
    </row>
    <row r="171" spans="1:9" s="9" customFormat="1" ht="139.5" customHeight="1">
      <c r="A171" s="10"/>
      <c r="B171" s="108" t="s">
        <v>356</v>
      </c>
      <c r="C171" s="65" t="s">
        <v>196</v>
      </c>
      <c r="D171" s="2" t="s">
        <v>209</v>
      </c>
      <c r="E171" s="2" t="s">
        <v>198</v>
      </c>
      <c r="F171" s="72" t="s">
        <v>111</v>
      </c>
      <c r="G171" s="2"/>
      <c r="H171" s="3">
        <f>SUM(H172)</f>
        <v>200</v>
      </c>
      <c r="I171" s="8"/>
    </row>
    <row r="172" spans="1:9" s="9" customFormat="1" ht="38.25" customHeight="1">
      <c r="A172" s="10"/>
      <c r="B172" s="7" t="s">
        <v>254</v>
      </c>
      <c r="C172" s="65" t="s">
        <v>196</v>
      </c>
      <c r="D172" s="2" t="s">
        <v>209</v>
      </c>
      <c r="E172" s="2" t="s">
        <v>198</v>
      </c>
      <c r="F172" s="72" t="s">
        <v>111</v>
      </c>
      <c r="G172" s="2" t="s">
        <v>255</v>
      </c>
      <c r="H172" s="3">
        <f>SUM('распр.б.а.13'!G172)</f>
        <v>200</v>
      </c>
      <c r="I172" s="8"/>
    </row>
    <row r="173" spans="1:9" s="9" customFormat="1" ht="101.25" customHeight="1">
      <c r="A173" s="10"/>
      <c r="B173" s="1" t="s">
        <v>293</v>
      </c>
      <c r="C173" s="65" t="s">
        <v>196</v>
      </c>
      <c r="D173" s="2" t="s">
        <v>209</v>
      </c>
      <c r="E173" s="2" t="s">
        <v>198</v>
      </c>
      <c r="F173" s="72" t="s">
        <v>51</v>
      </c>
      <c r="G173" s="2"/>
      <c r="H173" s="3">
        <f>SUM(H174+H176+H178)</f>
        <v>5230</v>
      </c>
      <c r="I173" s="8"/>
    </row>
    <row r="174" spans="1:9" s="9" customFormat="1" ht="148.5" customHeight="1">
      <c r="A174" s="10"/>
      <c r="B174" s="116" t="s">
        <v>327</v>
      </c>
      <c r="C174" s="65" t="s">
        <v>196</v>
      </c>
      <c r="D174" s="2" t="s">
        <v>209</v>
      </c>
      <c r="E174" s="2" t="s">
        <v>198</v>
      </c>
      <c r="F174" s="72" t="s">
        <v>52</v>
      </c>
      <c r="G174" s="2"/>
      <c r="H174" s="3">
        <f>SUM(H175)</f>
        <v>530</v>
      </c>
      <c r="I174" s="8"/>
    </row>
    <row r="175" spans="1:9" s="9" customFormat="1" ht="36.75" customHeight="1">
      <c r="A175" s="10"/>
      <c r="B175" s="7" t="s">
        <v>254</v>
      </c>
      <c r="C175" s="65" t="s">
        <v>196</v>
      </c>
      <c r="D175" s="2" t="s">
        <v>209</v>
      </c>
      <c r="E175" s="2" t="s">
        <v>198</v>
      </c>
      <c r="F175" s="72" t="s">
        <v>52</v>
      </c>
      <c r="G175" s="2" t="s">
        <v>255</v>
      </c>
      <c r="H175" s="3">
        <f>SUM('распр.б.а.13'!G175)</f>
        <v>530</v>
      </c>
      <c r="I175" s="8"/>
    </row>
    <row r="176" spans="1:9" s="9" customFormat="1" ht="135" customHeight="1">
      <c r="A176" s="10"/>
      <c r="B176" s="108" t="s">
        <v>328</v>
      </c>
      <c r="C176" s="65" t="s">
        <v>196</v>
      </c>
      <c r="D176" s="2" t="s">
        <v>209</v>
      </c>
      <c r="E176" s="2" t="s">
        <v>198</v>
      </c>
      <c r="F176" s="72" t="s">
        <v>53</v>
      </c>
      <c r="G176" s="2"/>
      <c r="H176" s="3">
        <f>SUM(H177)</f>
        <v>1100</v>
      </c>
      <c r="I176" s="8"/>
    </row>
    <row r="177" spans="1:9" s="9" customFormat="1" ht="38.25" customHeight="1">
      <c r="A177" s="10"/>
      <c r="B177" s="7" t="s">
        <v>254</v>
      </c>
      <c r="C177" s="65" t="s">
        <v>196</v>
      </c>
      <c r="D177" s="2" t="s">
        <v>209</v>
      </c>
      <c r="E177" s="2" t="s">
        <v>198</v>
      </c>
      <c r="F177" s="72" t="s">
        <v>53</v>
      </c>
      <c r="G177" s="2" t="s">
        <v>255</v>
      </c>
      <c r="H177" s="3">
        <f>SUM('распр.б.а.13'!G177)</f>
        <v>1100</v>
      </c>
      <c r="I177" s="8"/>
    </row>
    <row r="178" spans="1:9" s="9" customFormat="1" ht="141" customHeight="1">
      <c r="A178" s="10"/>
      <c r="B178" s="108" t="s">
        <v>329</v>
      </c>
      <c r="C178" s="65" t="s">
        <v>196</v>
      </c>
      <c r="D178" s="2" t="s">
        <v>209</v>
      </c>
      <c r="E178" s="2" t="s">
        <v>198</v>
      </c>
      <c r="F178" s="72" t="s">
        <v>54</v>
      </c>
      <c r="G178" s="2"/>
      <c r="H178" s="3">
        <f>SUM(H179)</f>
        <v>3600</v>
      </c>
      <c r="I178" s="8"/>
    </row>
    <row r="179" spans="1:9" s="9" customFormat="1" ht="49.5" customHeight="1">
      <c r="A179" s="10"/>
      <c r="B179" s="7" t="s">
        <v>318</v>
      </c>
      <c r="C179" s="65" t="s">
        <v>196</v>
      </c>
      <c r="D179" s="2" t="s">
        <v>209</v>
      </c>
      <c r="E179" s="2" t="s">
        <v>198</v>
      </c>
      <c r="F179" s="72" t="s">
        <v>54</v>
      </c>
      <c r="G179" s="2" t="s">
        <v>317</v>
      </c>
      <c r="H179" s="3">
        <f>SUM('распр.б.а.13'!G179)</f>
        <v>3600</v>
      </c>
      <c r="I179" s="8"/>
    </row>
    <row r="180" spans="1:8" s="9" customFormat="1" ht="19.5" customHeight="1">
      <c r="A180" s="10"/>
      <c r="B180" s="38" t="s">
        <v>177</v>
      </c>
      <c r="C180" s="64" t="s">
        <v>196</v>
      </c>
      <c r="D180" s="6" t="s">
        <v>209</v>
      </c>
      <c r="E180" s="6" t="s">
        <v>203</v>
      </c>
      <c r="F180" s="71"/>
      <c r="G180" s="6"/>
      <c r="H180" s="5">
        <f>SUM(H181+H187+H196)</f>
        <v>9120.6</v>
      </c>
    </row>
    <row r="181" spans="1:8" s="9" customFormat="1" ht="63" customHeight="1">
      <c r="A181" s="10"/>
      <c r="B181" s="1" t="s">
        <v>277</v>
      </c>
      <c r="C181" s="65" t="s">
        <v>196</v>
      </c>
      <c r="D181" s="2" t="s">
        <v>209</v>
      </c>
      <c r="E181" s="2" t="s">
        <v>203</v>
      </c>
      <c r="F181" s="72" t="s">
        <v>47</v>
      </c>
      <c r="G181" s="2"/>
      <c r="H181" s="3">
        <f>SUM(H182)</f>
        <v>5277.6</v>
      </c>
    </row>
    <row r="182" spans="1:8" s="9" customFormat="1" ht="102" customHeight="1">
      <c r="A182" s="10"/>
      <c r="B182" s="1" t="s">
        <v>293</v>
      </c>
      <c r="C182" s="65" t="s">
        <v>196</v>
      </c>
      <c r="D182" s="2" t="s">
        <v>209</v>
      </c>
      <c r="E182" s="2" t="s">
        <v>203</v>
      </c>
      <c r="F182" s="72" t="s">
        <v>51</v>
      </c>
      <c r="G182" s="2"/>
      <c r="H182" s="3">
        <f>SUM(H183+H185)</f>
        <v>5277.6</v>
      </c>
    </row>
    <row r="183" spans="1:8" s="9" customFormat="1" ht="145.5" customHeight="1">
      <c r="A183" s="10"/>
      <c r="B183" s="126" t="s">
        <v>326</v>
      </c>
      <c r="C183" s="65" t="s">
        <v>196</v>
      </c>
      <c r="D183" s="2" t="s">
        <v>209</v>
      </c>
      <c r="E183" s="2" t="s">
        <v>203</v>
      </c>
      <c r="F183" s="72" t="s">
        <v>50</v>
      </c>
      <c r="G183" s="2"/>
      <c r="H183" s="3">
        <f>SUM(H184)</f>
        <v>2053</v>
      </c>
    </row>
    <row r="184" spans="1:8" s="9" customFormat="1" ht="19.5" customHeight="1">
      <c r="A184" s="10"/>
      <c r="B184" s="7" t="s">
        <v>183</v>
      </c>
      <c r="C184" s="65" t="s">
        <v>196</v>
      </c>
      <c r="D184" s="2" t="s">
        <v>209</v>
      </c>
      <c r="E184" s="2" t="s">
        <v>203</v>
      </c>
      <c r="F184" s="72" t="s">
        <v>50</v>
      </c>
      <c r="G184" s="2" t="s">
        <v>263</v>
      </c>
      <c r="H184" s="3">
        <f>SUM('распр.б.а.13'!G184)</f>
        <v>2053</v>
      </c>
    </row>
    <row r="185" spans="1:8" s="9" customFormat="1" ht="153" customHeight="1">
      <c r="A185" s="10"/>
      <c r="B185" s="116" t="s">
        <v>327</v>
      </c>
      <c r="C185" s="65" t="s">
        <v>196</v>
      </c>
      <c r="D185" s="2" t="s">
        <v>209</v>
      </c>
      <c r="E185" s="2" t="s">
        <v>203</v>
      </c>
      <c r="F185" s="72" t="s">
        <v>52</v>
      </c>
      <c r="G185" s="2"/>
      <c r="H185" s="3">
        <f>SUM(H186)</f>
        <v>3224.6</v>
      </c>
    </row>
    <row r="186" spans="1:8" s="9" customFormat="1" ht="41.25" customHeight="1">
      <c r="A186" s="10"/>
      <c r="B186" s="7" t="s">
        <v>254</v>
      </c>
      <c r="C186" s="65" t="s">
        <v>196</v>
      </c>
      <c r="D186" s="2" t="s">
        <v>209</v>
      </c>
      <c r="E186" s="2" t="s">
        <v>203</v>
      </c>
      <c r="F186" s="72" t="s">
        <v>52</v>
      </c>
      <c r="G186" s="2" t="s">
        <v>255</v>
      </c>
      <c r="H186" s="3">
        <f>SUM('распр.б.а.13'!G186)</f>
        <v>3224.6</v>
      </c>
    </row>
    <row r="187" spans="1:8" s="9" customFormat="1" ht="69.75" customHeight="1">
      <c r="A187" s="10"/>
      <c r="B187" s="116" t="s">
        <v>369</v>
      </c>
      <c r="C187" s="65" t="s">
        <v>196</v>
      </c>
      <c r="D187" s="2" t="s">
        <v>209</v>
      </c>
      <c r="E187" s="2" t="s">
        <v>203</v>
      </c>
      <c r="F187" s="72" t="s">
        <v>82</v>
      </c>
      <c r="G187" s="2"/>
      <c r="H187" s="3">
        <f>SUM(H188)</f>
        <v>3843</v>
      </c>
    </row>
    <row r="188" spans="1:8" s="9" customFormat="1" ht="105" customHeight="1">
      <c r="A188" s="10"/>
      <c r="B188" s="111" t="s">
        <v>370</v>
      </c>
      <c r="C188" s="65" t="s">
        <v>196</v>
      </c>
      <c r="D188" s="2" t="s">
        <v>209</v>
      </c>
      <c r="E188" s="2" t="s">
        <v>203</v>
      </c>
      <c r="F188" s="72" t="s">
        <v>83</v>
      </c>
      <c r="G188" s="2"/>
      <c r="H188" s="3">
        <f>SUM(H189+H191+H193)</f>
        <v>3843</v>
      </c>
    </row>
    <row r="189" spans="1:8" s="9" customFormat="1" ht="116.25" customHeight="1">
      <c r="A189" s="10"/>
      <c r="B189" s="126" t="s">
        <v>371</v>
      </c>
      <c r="C189" s="65" t="s">
        <v>196</v>
      </c>
      <c r="D189" s="2" t="s">
        <v>209</v>
      </c>
      <c r="E189" s="2" t="s">
        <v>203</v>
      </c>
      <c r="F189" s="72" t="s">
        <v>84</v>
      </c>
      <c r="G189" s="2"/>
      <c r="H189" s="3">
        <f>SUM(H190)</f>
        <v>3793</v>
      </c>
    </row>
    <row r="190" spans="1:8" s="9" customFormat="1" ht="21.75" customHeight="1">
      <c r="A190" s="10"/>
      <c r="B190" s="7" t="s">
        <v>183</v>
      </c>
      <c r="C190" s="65" t="s">
        <v>196</v>
      </c>
      <c r="D190" s="2" t="s">
        <v>209</v>
      </c>
      <c r="E190" s="2" t="s">
        <v>203</v>
      </c>
      <c r="F190" s="72" t="s">
        <v>84</v>
      </c>
      <c r="G190" s="2" t="s">
        <v>263</v>
      </c>
      <c r="H190" s="3">
        <f>SUM('распр.б.а.13'!G190)</f>
        <v>3793</v>
      </c>
    </row>
    <row r="191" spans="1:8" s="9" customFormat="1" ht="81.75" customHeight="1">
      <c r="A191" s="10"/>
      <c r="B191" s="116" t="s">
        <v>372</v>
      </c>
      <c r="C191" s="65" t="s">
        <v>196</v>
      </c>
      <c r="D191" s="2" t="s">
        <v>209</v>
      </c>
      <c r="E191" s="2" t="s">
        <v>203</v>
      </c>
      <c r="F191" s="72" t="s">
        <v>85</v>
      </c>
      <c r="G191" s="2"/>
      <c r="H191" s="3">
        <f>SUM(H192)</f>
        <v>50</v>
      </c>
    </row>
    <row r="192" spans="1:8" s="9" customFormat="1" ht="40.5" customHeight="1">
      <c r="A192" s="10"/>
      <c r="B192" s="7" t="s">
        <v>254</v>
      </c>
      <c r="C192" s="65" t="s">
        <v>196</v>
      </c>
      <c r="D192" s="2" t="s">
        <v>209</v>
      </c>
      <c r="E192" s="2" t="s">
        <v>203</v>
      </c>
      <c r="F192" s="72" t="s">
        <v>85</v>
      </c>
      <c r="G192" s="2" t="s">
        <v>255</v>
      </c>
      <c r="H192" s="3">
        <f>SUM('распр.б.а.13'!G192)</f>
        <v>50</v>
      </c>
    </row>
    <row r="193" spans="1:8" s="9" customFormat="1" ht="33.75" customHeight="1" hidden="1">
      <c r="A193" s="10"/>
      <c r="B193" s="7" t="s">
        <v>221</v>
      </c>
      <c r="C193" s="65" t="s">
        <v>196</v>
      </c>
      <c r="D193" s="2" t="s">
        <v>209</v>
      </c>
      <c r="E193" s="2" t="s">
        <v>203</v>
      </c>
      <c r="F193" s="72" t="s">
        <v>105</v>
      </c>
      <c r="G193" s="2"/>
      <c r="H193" s="3">
        <f>SUM(H194)</f>
        <v>0</v>
      </c>
    </row>
    <row r="194" spans="1:8" s="9" customFormat="1" ht="31.5" customHeight="1" hidden="1">
      <c r="A194" s="10"/>
      <c r="B194" s="7" t="s">
        <v>222</v>
      </c>
      <c r="C194" s="65" t="s">
        <v>196</v>
      </c>
      <c r="D194" s="2" t="s">
        <v>209</v>
      </c>
      <c r="E194" s="2" t="s">
        <v>203</v>
      </c>
      <c r="F194" s="72" t="s">
        <v>106</v>
      </c>
      <c r="G194" s="2"/>
      <c r="H194" s="3">
        <f>SUM(H195)</f>
        <v>0</v>
      </c>
    </row>
    <row r="195" spans="1:8" s="9" customFormat="1" ht="43.5" customHeight="1" hidden="1">
      <c r="A195" s="10"/>
      <c r="B195" s="7" t="s">
        <v>254</v>
      </c>
      <c r="C195" s="65" t="s">
        <v>196</v>
      </c>
      <c r="D195" s="2" t="s">
        <v>209</v>
      </c>
      <c r="E195" s="2" t="s">
        <v>203</v>
      </c>
      <c r="F195" s="72" t="s">
        <v>106</v>
      </c>
      <c r="G195" s="2" t="s">
        <v>255</v>
      </c>
      <c r="H195" s="3"/>
    </row>
    <row r="196" spans="1:8" s="9" customFormat="1" ht="41.25" customHeight="1" hidden="1">
      <c r="A196" s="10"/>
      <c r="B196" s="7" t="s">
        <v>250</v>
      </c>
      <c r="C196" s="65" t="s">
        <v>196</v>
      </c>
      <c r="D196" s="2" t="s">
        <v>209</v>
      </c>
      <c r="E196" s="2" t="s">
        <v>203</v>
      </c>
      <c r="F196" s="72" t="s">
        <v>89</v>
      </c>
      <c r="G196" s="54"/>
      <c r="H196" s="3">
        <f>SUM(H197)</f>
        <v>0</v>
      </c>
    </row>
    <row r="197" spans="1:8" s="9" customFormat="1" ht="45.75" customHeight="1" hidden="1">
      <c r="A197" s="10"/>
      <c r="B197" s="7" t="s">
        <v>262</v>
      </c>
      <c r="C197" s="65" t="s">
        <v>196</v>
      </c>
      <c r="D197" s="2" t="s">
        <v>209</v>
      </c>
      <c r="E197" s="2" t="s">
        <v>203</v>
      </c>
      <c r="F197" s="72" t="s">
        <v>90</v>
      </c>
      <c r="G197" s="2"/>
      <c r="H197" s="3">
        <f>SUM(H198)</f>
        <v>0</v>
      </c>
    </row>
    <row r="198" spans="1:8" s="9" customFormat="1" ht="30" customHeight="1" hidden="1">
      <c r="A198" s="10"/>
      <c r="B198" s="1" t="s">
        <v>258</v>
      </c>
      <c r="C198" s="65" t="s">
        <v>196</v>
      </c>
      <c r="D198" s="2" t="s">
        <v>209</v>
      </c>
      <c r="E198" s="2" t="s">
        <v>203</v>
      </c>
      <c r="F198" s="72" t="s">
        <v>95</v>
      </c>
      <c r="G198" s="2"/>
      <c r="H198" s="3">
        <f>SUM(H199+H200)</f>
        <v>0</v>
      </c>
    </row>
    <row r="199" spans="1:8" s="9" customFormat="1" ht="30" customHeight="1" hidden="1">
      <c r="A199" s="10"/>
      <c r="B199" s="7" t="s">
        <v>254</v>
      </c>
      <c r="C199" s="65" t="s">
        <v>196</v>
      </c>
      <c r="D199" s="2" t="s">
        <v>209</v>
      </c>
      <c r="E199" s="2" t="s">
        <v>203</v>
      </c>
      <c r="F199" s="72" t="s">
        <v>95</v>
      </c>
      <c r="G199" s="2" t="s">
        <v>255</v>
      </c>
      <c r="H199" s="3">
        <v>0</v>
      </c>
    </row>
    <row r="200" spans="1:8" s="9" customFormat="1" ht="48.75" customHeight="1" hidden="1">
      <c r="A200" s="10"/>
      <c r="B200" s="7" t="s">
        <v>243</v>
      </c>
      <c r="C200" s="65" t="s">
        <v>196</v>
      </c>
      <c r="D200" s="2" t="s">
        <v>209</v>
      </c>
      <c r="E200" s="2" t="s">
        <v>203</v>
      </c>
      <c r="F200" s="72" t="s">
        <v>95</v>
      </c>
      <c r="G200" s="2" t="s">
        <v>223</v>
      </c>
      <c r="H200" s="3">
        <v>0</v>
      </c>
    </row>
    <row r="201" spans="1:8" s="9" customFormat="1" ht="19.5" customHeight="1">
      <c r="A201" s="10"/>
      <c r="B201" s="38" t="s">
        <v>236</v>
      </c>
      <c r="C201" s="64" t="s">
        <v>196</v>
      </c>
      <c r="D201" s="6" t="s">
        <v>209</v>
      </c>
      <c r="E201" s="6" t="s">
        <v>200</v>
      </c>
      <c r="F201" s="72"/>
      <c r="G201" s="2"/>
      <c r="H201" s="5">
        <f>SUM(H202+H221+H253)</f>
        <v>23151.899999999998</v>
      </c>
    </row>
    <row r="202" spans="1:8" ht="70.5" customHeight="1">
      <c r="A202" s="8"/>
      <c r="B202" s="1" t="s">
        <v>363</v>
      </c>
      <c r="C202" s="65" t="s">
        <v>196</v>
      </c>
      <c r="D202" s="2" t="s">
        <v>209</v>
      </c>
      <c r="E202" s="2" t="s">
        <v>200</v>
      </c>
      <c r="F202" s="72" t="s">
        <v>40</v>
      </c>
      <c r="G202" s="2"/>
      <c r="H202" s="3">
        <f>SUM(H203+H209+H215)</f>
        <v>23.6</v>
      </c>
    </row>
    <row r="203" spans="1:8" ht="35.25" customHeight="1">
      <c r="A203" s="8"/>
      <c r="B203" s="7" t="s">
        <v>308</v>
      </c>
      <c r="C203" s="65" t="s">
        <v>196</v>
      </c>
      <c r="D203" s="2" t="s">
        <v>209</v>
      </c>
      <c r="E203" s="2" t="s">
        <v>200</v>
      </c>
      <c r="F203" s="72" t="s">
        <v>43</v>
      </c>
      <c r="G203" s="2"/>
      <c r="H203" s="3">
        <f>SUM(H204+H206)</f>
        <v>18</v>
      </c>
    </row>
    <row r="204" spans="1:8" ht="153.75" customHeight="1" hidden="1">
      <c r="A204" s="8"/>
      <c r="B204" s="122" t="s">
        <v>346</v>
      </c>
      <c r="C204" s="65" t="s">
        <v>196</v>
      </c>
      <c r="D204" s="2" t="s">
        <v>209</v>
      </c>
      <c r="E204" s="2" t="s">
        <v>200</v>
      </c>
      <c r="F204" s="72" t="s">
        <v>44</v>
      </c>
      <c r="G204" s="2"/>
      <c r="H204" s="3">
        <f>SUM(H205)</f>
        <v>0</v>
      </c>
    </row>
    <row r="205" spans="1:8" ht="35.25" customHeight="1" hidden="1">
      <c r="A205" s="8"/>
      <c r="B205" s="7" t="s">
        <v>254</v>
      </c>
      <c r="C205" s="65" t="s">
        <v>196</v>
      </c>
      <c r="D205" s="2" t="s">
        <v>209</v>
      </c>
      <c r="E205" s="2" t="s">
        <v>200</v>
      </c>
      <c r="F205" s="72" t="s">
        <v>44</v>
      </c>
      <c r="G205" s="2" t="s">
        <v>255</v>
      </c>
      <c r="H205" s="3"/>
    </row>
    <row r="206" spans="1:8" ht="44.25" customHeight="1">
      <c r="A206" s="8"/>
      <c r="B206" s="7" t="s">
        <v>114</v>
      </c>
      <c r="C206" s="65" t="s">
        <v>196</v>
      </c>
      <c r="D206" s="2" t="s">
        <v>209</v>
      </c>
      <c r="E206" s="2" t="s">
        <v>200</v>
      </c>
      <c r="F206" s="72" t="s">
        <v>147</v>
      </c>
      <c r="G206" s="2"/>
      <c r="H206" s="3">
        <f>SUM(H207)</f>
        <v>18</v>
      </c>
    </row>
    <row r="207" spans="1:8" ht="150.75" customHeight="1">
      <c r="A207" s="8"/>
      <c r="B207" s="122" t="s">
        <v>373</v>
      </c>
      <c r="C207" s="65" t="s">
        <v>196</v>
      </c>
      <c r="D207" s="2" t="s">
        <v>209</v>
      </c>
      <c r="E207" s="2" t="s">
        <v>200</v>
      </c>
      <c r="F207" s="72" t="s">
        <v>148</v>
      </c>
      <c r="G207" s="2"/>
      <c r="H207" s="3">
        <f>SUM(H208)</f>
        <v>18</v>
      </c>
    </row>
    <row r="208" spans="1:8" ht="35.25" customHeight="1">
      <c r="A208" s="8"/>
      <c r="B208" s="7" t="s">
        <v>254</v>
      </c>
      <c r="C208" s="65" t="s">
        <v>196</v>
      </c>
      <c r="D208" s="2" t="s">
        <v>209</v>
      </c>
      <c r="E208" s="2" t="s">
        <v>200</v>
      </c>
      <c r="F208" s="72" t="s">
        <v>148</v>
      </c>
      <c r="G208" s="2" t="s">
        <v>255</v>
      </c>
      <c r="H208" s="3">
        <f>SUM('распр.б.а.13'!G208)</f>
        <v>18</v>
      </c>
    </row>
    <row r="209" spans="1:8" ht="39" customHeight="1" hidden="1">
      <c r="A209" s="8"/>
      <c r="B209" s="7" t="s">
        <v>309</v>
      </c>
      <c r="C209" s="65" t="s">
        <v>196</v>
      </c>
      <c r="D209" s="2" t="s">
        <v>209</v>
      </c>
      <c r="E209" s="2" t="s">
        <v>200</v>
      </c>
      <c r="F209" s="72" t="s">
        <v>45</v>
      </c>
      <c r="G209" s="2"/>
      <c r="H209" s="3">
        <f>SUM(H210+H212)</f>
        <v>0</v>
      </c>
    </row>
    <row r="210" spans="1:8" ht="139.5" customHeight="1" hidden="1">
      <c r="A210" s="8"/>
      <c r="B210" s="34" t="s">
        <v>374</v>
      </c>
      <c r="C210" s="65" t="s">
        <v>196</v>
      </c>
      <c r="D210" s="2" t="s">
        <v>209</v>
      </c>
      <c r="E210" s="2" t="s">
        <v>200</v>
      </c>
      <c r="F210" s="72" t="s">
        <v>46</v>
      </c>
      <c r="G210" s="2"/>
      <c r="H210" s="3">
        <f>SUM(H211)</f>
        <v>0</v>
      </c>
    </row>
    <row r="211" spans="1:8" ht="35.25" customHeight="1" hidden="1">
      <c r="A211" s="8"/>
      <c r="B211" s="7" t="s">
        <v>254</v>
      </c>
      <c r="C211" s="65" t="s">
        <v>196</v>
      </c>
      <c r="D211" s="2" t="s">
        <v>209</v>
      </c>
      <c r="E211" s="2" t="s">
        <v>200</v>
      </c>
      <c r="F211" s="72" t="s">
        <v>46</v>
      </c>
      <c r="G211" s="2" t="s">
        <v>255</v>
      </c>
      <c r="H211" s="3"/>
    </row>
    <row r="212" spans="1:8" ht="44.25" customHeight="1" hidden="1">
      <c r="A212" s="8"/>
      <c r="B212" s="7" t="s">
        <v>114</v>
      </c>
      <c r="C212" s="65" t="s">
        <v>196</v>
      </c>
      <c r="D212" s="2" t="s">
        <v>209</v>
      </c>
      <c r="E212" s="2" t="s">
        <v>200</v>
      </c>
      <c r="F212" s="72" t="s">
        <v>149</v>
      </c>
      <c r="G212" s="2"/>
      <c r="H212" s="3">
        <f>SUM(H213)</f>
        <v>0</v>
      </c>
    </row>
    <row r="213" spans="1:8" ht="161.25" customHeight="1" hidden="1">
      <c r="A213" s="8"/>
      <c r="B213" s="122" t="s">
        <v>375</v>
      </c>
      <c r="C213" s="65" t="s">
        <v>196</v>
      </c>
      <c r="D213" s="2" t="s">
        <v>209</v>
      </c>
      <c r="E213" s="2" t="s">
        <v>200</v>
      </c>
      <c r="F213" s="72" t="s">
        <v>150</v>
      </c>
      <c r="G213" s="2"/>
      <c r="H213" s="3">
        <f>SUM(H214)</f>
        <v>0</v>
      </c>
    </row>
    <row r="214" spans="1:8" ht="35.25" customHeight="1" hidden="1">
      <c r="A214" s="8"/>
      <c r="B214" s="7" t="s">
        <v>254</v>
      </c>
      <c r="C214" s="65" t="s">
        <v>196</v>
      </c>
      <c r="D214" s="2" t="s">
        <v>209</v>
      </c>
      <c r="E214" s="2" t="s">
        <v>200</v>
      </c>
      <c r="F214" s="72" t="s">
        <v>150</v>
      </c>
      <c r="G214" s="2" t="s">
        <v>255</v>
      </c>
      <c r="H214" s="3"/>
    </row>
    <row r="215" spans="1:8" ht="35.25" customHeight="1">
      <c r="A215" s="8"/>
      <c r="B215" s="7" t="s">
        <v>335</v>
      </c>
      <c r="C215" s="65" t="s">
        <v>196</v>
      </c>
      <c r="D215" s="2" t="s">
        <v>209</v>
      </c>
      <c r="E215" s="2" t="s">
        <v>200</v>
      </c>
      <c r="F215" s="72" t="s">
        <v>334</v>
      </c>
      <c r="G215" s="2"/>
      <c r="H215" s="3">
        <f>SUM(H216+H218)</f>
        <v>5.6</v>
      </c>
    </row>
    <row r="216" spans="1:8" ht="145.5" customHeight="1" hidden="1">
      <c r="A216" s="8"/>
      <c r="B216" s="122" t="s">
        <v>377</v>
      </c>
      <c r="C216" s="65" t="s">
        <v>196</v>
      </c>
      <c r="D216" s="2" t="s">
        <v>209</v>
      </c>
      <c r="E216" s="2" t="s">
        <v>200</v>
      </c>
      <c r="F216" s="72" t="s">
        <v>338</v>
      </c>
      <c r="G216" s="2"/>
      <c r="H216" s="3">
        <f>SUM(H217)</f>
        <v>0</v>
      </c>
    </row>
    <row r="217" spans="1:8" ht="35.25" customHeight="1" hidden="1">
      <c r="A217" s="8"/>
      <c r="B217" s="7" t="s">
        <v>254</v>
      </c>
      <c r="C217" s="65" t="s">
        <v>196</v>
      </c>
      <c r="D217" s="2" t="s">
        <v>209</v>
      </c>
      <c r="E217" s="2" t="s">
        <v>200</v>
      </c>
      <c r="F217" s="72" t="s">
        <v>338</v>
      </c>
      <c r="G217" s="2" t="s">
        <v>255</v>
      </c>
      <c r="H217" s="3">
        <v>0</v>
      </c>
    </row>
    <row r="218" spans="1:8" ht="57" customHeight="1">
      <c r="A218" s="8"/>
      <c r="B218" s="7" t="s">
        <v>114</v>
      </c>
      <c r="C218" s="65" t="s">
        <v>196</v>
      </c>
      <c r="D218" s="2" t="s">
        <v>209</v>
      </c>
      <c r="E218" s="2" t="s">
        <v>200</v>
      </c>
      <c r="F218" s="72" t="s">
        <v>336</v>
      </c>
      <c r="G218" s="2"/>
      <c r="H218" s="3">
        <f>SUM(H219)</f>
        <v>5.6</v>
      </c>
    </row>
    <row r="219" spans="1:8" ht="134.25" customHeight="1">
      <c r="A219" s="8"/>
      <c r="B219" s="122" t="s">
        <v>376</v>
      </c>
      <c r="C219" s="65" t="s">
        <v>196</v>
      </c>
      <c r="D219" s="2" t="s">
        <v>209</v>
      </c>
      <c r="E219" s="2" t="s">
        <v>200</v>
      </c>
      <c r="F219" s="72" t="s">
        <v>337</v>
      </c>
      <c r="G219" s="2"/>
      <c r="H219" s="3">
        <f>SUM(H220)</f>
        <v>5.6</v>
      </c>
    </row>
    <row r="220" spans="1:8" ht="35.25" customHeight="1">
      <c r="A220" s="8"/>
      <c r="B220" s="7" t="s">
        <v>254</v>
      </c>
      <c r="C220" s="65" t="s">
        <v>196</v>
      </c>
      <c r="D220" s="2" t="s">
        <v>209</v>
      </c>
      <c r="E220" s="2" t="s">
        <v>200</v>
      </c>
      <c r="F220" s="72" t="s">
        <v>337</v>
      </c>
      <c r="G220" s="2" t="s">
        <v>255</v>
      </c>
      <c r="H220" s="3">
        <f>SUM('распр.б.а.13'!G220)</f>
        <v>5.6</v>
      </c>
    </row>
    <row r="221" spans="1:8" ht="37.5" customHeight="1">
      <c r="A221" s="8"/>
      <c r="B221" s="40" t="s">
        <v>381</v>
      </c>
      <c r="C221" s="65" t="s">
        <v>196</v>
      </c>
      <c r="D221" s="2" t="s">
        <v>209</v>
      </c>
      <c r="E221" s="2" t="s">
        <v>200</v>
      </c>
      <c r="F221" s="72" t="s">
        <v>63</v>
      </c>
      <c r="G221" s="2"/>
      <c r="H221" s="3">
        <f>SUM(H222+H225+H228+H231+H237+H241+H244+H247+H250)</f>
        <v>23123.3</v>
      </c>
    </row>
    <row r="222" spans="1:8" s="9" customFormat="1" ht="66.75" customHeight="1">
      <c r="A222" s="10"/>
      <c r="B222" s="116" t="s">
        <v>379</v>
      </c>
      <c r="C222" s="65" t="s">
        <v>196</v>
      </c>
      <c r="D222" s="2" t="s">
        <v>209</v>
      </c>
      <c r="E222" s="2" t="s">
        <v>200</v>
      </c>
      <c r="F222" s="72" t="s">
        <v>64</v>
      </c>
      <c r="G222" s="2"/>
      <c r="H222" s="3">
        <f>SUM(H223)</f>
        <v>1700</v>
      </c>
    </row>
    <row r="223" spans="1:8" s="9" customFormat="1" ht="103.5" customHeight="1">
      <c r="A223" s="10"/>
      <c r="B223" s="116" t="s">
        <v>380</v>
      </c>
      <c r="C223" s="65" t="s">
        <v>196</v>
      </c>
      <c r="D223" s="2" t="s">
        <v>209</v>
      </c>
      <c r="E223" s="2" t="s">
        <v>200</v>
      </c>
      <c r="F223" s="72" t="s">
        <v>65</v>
      </c>
      <c r="G223" s="2"/>
      <c r="H223" s="3">
        <f>SUM(H224)</f>
        <v>1700</v>
      </c>
    </row>
    <row r="224" spans="1:8" s="9" customFormat="1" ht="36" customHeight="1">
      <c r="A224" s="10"/>
      <c r="B224" s="7" t="s">
        <v>254</v>
      </c>
      <c r="C224" s="65" t="s">
        <v>196</v>
      </c>
      <c r="D224" s="2" t="s">
        <v>209</v>
      </c>
      <c r="E224" s="2" t="s">
        <v>200</v>
      </c>
      <c r="F224" s="72" t="s">
        <v>65</v>
      </c>
      <c r="G224" s="2" t="s">
        <v>255</v>
      </c>
      <c r="H224" s="3">
        <f>SUM('распр.б.а.13'!G224)</f>
        <v>1700</v>
      </c>
    </row>
    <row r="225" spans="1:8" s="9" customFormat="1" ht="63.75" customHeight="1">
      <c r="A225" s="10"/>
      <c r="B225" s="116" t="s">
        <v>382</v>
      </c>
      <c r="C225" s="65" t="s">
        <v>196</v>
      </c>
      <c r="D225" s="2" t="s">
        <v>209</v>
      </c>
      <c r="E225" s="2" t="s">
        <v>200</v>
      </c>
      <c r="F225" s="72" t="s">
        <v>66</v>
      </c>
      <c r="G225" s="2"/>
      <c r="H225" s="3">
        <f>SUM(H226)</f>
        <v>7681</v>
      </c>
    </row>
    <row r="226" spans="1:8" s="9" customFormat="1" ht="90" customHeight="1">
      <c r="A226" s="10"/>
      <c r="B226" s="108" t="s">
        <v>383</v>
      </c>
      <c r="C226" s="65" t="s">
        <v>196</v>
      </c>
      <c r="D226" s="2" t="s">
        <v>209</v>
      </c>
      <c r="E226" s="2" t="s">
        <v>200</v>
      </c>
      <c r="F226" s="72" t="s">
        <v>67</v>
      </c>
      <c r="G226" s="2"/>
      <c r="H226" s="3">
        <f>SUM(H227)</f>
        <v>7681</v>
      </c>
    </row>
    <row r="227" spans="1:8" s="9" customFormat="1" ht="39" customHeight="1">
      <c r="A227" s="10"/>
      <c r="B227" s="7" t="s">
        <v>254</v>
      </c>
      <c r="C227" s="65" t="s">
        <v>196</v>
      </c>
      <c r="D227" s="2" t="s">
        <v>209</v>
      </c>
      <c r="E227" s="2" t="s">
        <v>200</v>
      </c>
      <c r="F227" s="72" t="s">
        <v>67</v>
      </c>
      <c r="G227" s="2" t="s">
        <v>255</v>
      </c>
      <c r="H227" s="3">
        <f>SUM('распр.б.а.13'!G227)</f>
        <v>7681</v>
      </c>
    </row>
    <row r="228" spans="1:8" s="9" customFormat="1" ht="56.25" customHeight="1">
      <c r="A228" s="10"/>
      <c r="B228" s="116" t="s">
        <v>384</v>
      </c>
      <c r="C228" s="65" t="s">
        <v>196</v>
      </c>
      <c r="D228" s="2" t="s">
        <v>209</v>
      </c>
      <c r="E228" s="2" t="s">
        <v>200</v>
      </c>
      <c r="F228" s="72" t="s">
        <v>68</v>
      </c>
      <c r="G228" s="2"/>
      <c r="H228" s="3">
        <f>SUM(H229)</f>
        <v>800</v>
      </c>
    </row>
    <row r="229" spans="1:8" s="9" customFormat="1" ht="79.5" customHeight="1">
      <c r="A229" s="10"/>
      <c r="B229" s="116" t="s">
        <v>385</v>
      </c>
      <c r="C229" s="65" t="s">
        <v>196</v>
      </c>
      <c r="D229" s="2" t="s">
        <v>209</v>
      </c>
      <c r="E229" s="2" t="s">
        <v>200</v>
      </c>
      <c r="F229" s="72" t="s">
        <v>69</v>
      </c>
      <c r="G229" s="2"/>
      <c r="H229" s="3">
        <f>SUM(H230)</f>
        <v>800</v>
      </c>
    </row>
    <row r="230" spans="1:8" s="9" customFormat="1" ht="39" customHeight="1">
      <c r="A230" s="10"/>
      <c r="B230" s="7" t="s">
        <v>254</v>
      </c>
      <c r="C230" s="65" t="s">
        <v>196</v>
      </c>
      <c r="D230" s="2" t="s">
        <v>209</v>
      </c>
      <c r="E230" s="2" t="s">
        <v>200</v>
      </c>
      <c r="F230" s="72" t="s">
        <v>69</v>
      </c>
      <c r="G230" s="2" t="s">
        <v>255</v>
      </c>
      <c r="H230" s="3">
        <f>SUM('распр.б.а.13'!G230)</f>
        <v>800</v>
      </c>
    </row>
    <row r="231" spans="1:8" s="9" customFormat="1" ht="69" customHeight="1">
      <c r="A231" s="10"/>
      <c r="B231" s="116" t="s">
        <v>387</v>
      </c>
      <c r="C231" s="65" t="s">
        <v>196</v>
      </c>
      <c r="D231" s="2" t="s">
        <v>209</v>
      </c>
      <c r="E231" s="2" t="s">
        <v>200</v>
      </c>
      <c r="F231" s="72" t="s">
        <v>70</v>
      </c>
      <c r="G231" s="2"/>
      <c r="H231" s="3">
        <f>SUM(H232+H235)</f>
        <v>5589.1</v>
      </c>
    </row>
    <row r="232" spans="1:8" s="9" customFormat="1" ht="105" customHeight="1">
      <c r="A232" s="10"/>
      <c r="B232" s="108" t="s">
        <v>386</v>
      </c>
      <c r="C232" s="65" t="s">
        <v>196</v>
      </c>
      <c r="D232" s="2" t="s">
        <v>209</v>
      </c>
      <c r="E232" s="2" t="s">
        <v>200</v>
      </c>
      <c r="F232" s="72" t="s">
        <v>71</v>
      </c>
      <c r="G232" s="2"/>
      <c r="H232" s="3">
        <f>SUM(H233+H234)</f>
        <v>4009.1</v>
      </c>
    </row>
    <row r="233" spans="1:8" s="9" customFormat="1" ht="35.25" customHeight="1">
      <c r="A233" s="10"/>
      <c r="B233" s="7" t="s">
        <v>254</v>
      </c>
      <c r="C233" s="65" t="s">
        <v>196</v>
      </c>
      <c r="D233" s="2" t="s">
        <v>209</v>
      </c>
      <c r="E233" s="2" t="s">
        <v>200</v>
      </c>
      <c r="F233" s="72" t="s">
        <v>71</v>
      </c>
      <c r="G233" s="2" t="s">
        <v>255</v>
      </c>
      <c r="H233" s="3">
        <f>SUM('распр.б.а.13'!G233)</f>
        <v>4007</v>
      </c>
    </row>
    <row r="234" spans="1:8" s="9" customFormat="1" ht="21.75" customHeight="1">
      <c r="A234" s="10"/>
      <c r="B234" s="1" t="s">
        <v>256</v>
      </c>
      <c r="C234" s="65" t="s">
        <v>196</v>
      </c>
      <c r="D234" s="2" t="s">
        <v>209</v>
      </c>
      <c r="E234" s="2" t="s">
        <v>200</v>
      </c>
      <c r="F234" s="72" t="s">
        <v>71</v>
      </c>
      <c r="G234" s="2" t="s">
        <v>257</v>
      </c>
      <c r="H234" s="3">
        <f>SUM('распр.б.а.13'!G234)</f>
        <v>2.1</v>
      </c>
    </row>
    <row r="235" spans="1:8" s="9" customFormat="1" ht="107.25" customHeight="1">
      <c r="A235" s="10"/>
      <c r="B235" s="108" t="s">
        <v>388</v>
      </c>
      <c r="C235" s="65" t="s">
        <v>196</v>
      </c>
      <c r="D235" s="2" t="s">
        <v>209</v>
      </c>
      <c r="E235" s="2" t="s">
        <v>200</v>
      </c>
      <c r="F235" s="72" t="s">
        <v>112</v>
      </c>
      <c r="G235" s="2"/>
      <c r="H235" s="3">
        <f>SUM(H236)</f>
        <v>1580</v>
      </c>
    </row>
    <row r="236" spans="1:8" s="9" customFormat="1" ht="36.75" customHeight="1">
      <c r="A236" s="10"/>
      <c r="B236" s="7" t="s">
        <v>254</v>
      </c>
      <c r="C236" s="65" t="s">
        <v>196</v>
      </c>
      <c r="D236" s="2" t="s">
        <v>209</v>
      </c>
      <c r="E236" s="2" t="s">
        <v>200</v>
      </c>
      <c r="F236" s="72" t="s">
        <v>112</v>
      </c>
      <c r="G236" s="2" t="s">
        <v>255</v>
      </c>
      <c r="H236" s="3">
        <f>SUM('распр.б.а.13'!G236)</f>
        <v>1580</v>
      </c>
    </row>
    <row r="237" spans="1:8" s="9" customFormat="1" ht="67.5" customHeight="1">
      <c r="A237" s="10"/>
      <c r="B237" s="116" t="s">
        <v>389</v>
      </c>
      <c r="C237" s="65" t="s">
        <v>196</v>
      </c>
      <c r="D237" s="2" t="s">
        <v>209</v>
      </c>
      <c r="E237" s="2" t="s">
        <v>200</v>
      </c>
      <c r="F237" s="72" t="s">
        <v>72</v>
      </c>
      <c r="G237" s="2"/>
      <c r="H237" s="3">
        <f>SUM(H238)</f>
        <v>6403.2</v>
      </c>
    </row>
    <row r="238" spans="1:8" s="9" customFormat="1" ht="105" customHeight="1">
      <c r="A238" s="10"/>
      <c r="B238" s="116" t="s">
        <v>390</v>
      </c>
      <c r="C238" s="65" t="s">
        <v>196</v>
      </c>
      <c r="D238" s="2" t="s">
        <v>209</v>
      </c>
      <c r="E238" s="2" t="s">
        <v>200</v>
      </c>
      <c r="F238" s="72" t="s">
        <v>73</v>
      </c>
      <c r="G238" s="2"/>
      <c r="H238" s="3">
        <f>SUM(H239+H240)</f>
        <v>6403.2</v>
      </c>
    </row>
    <row r="239" spans="1:8" s="9" customFormat="1" ht="28.5" customHeight="1">
      <c r="A239" s="10"/>
      <c r="B239" s="7" t="s">
        <v>254</v>
      </c>
      <c r="C239" s="65" t="s">
        <v>196</v>
      </c>
      <c r="D239" s="2" t="s">
        <v>209</v>
      </c>
      <c r="E239" s="2" t="s">
        <v>200</v>
      </c>
      <c r="F239" s="72" t="s">
        <v>73</v>
      </c>
      <c r="G239" s="2" t="s">
        <v>255</v>
      </c>
      <c r="H239" s="3">
        <f>SUM('распр.б.а.13'!G239)</f>
        <v>6401.2</v>
      </c>
    </row>
    <row r="240" spans="1:8" s="9" customFormat="1" ht="22.5" customHeight="1">
      <c r="A240" s="10"/>
      <c r="B240" s="1" t="s">
        <v>256</v>
      </c>
      <c r="C240" s="65" t="s">
        <v>196</v>
      </c>
      <c r="D240" s="2" t="s">
        <v>209</v>
      </c>
      <c r="E240" s="2" t="s">
        <v>200</v>
      </c>
      <c r="F240" s="72" t="s">
        <v>73</v>
      </c>
      <c r="G240" s="2" t="s">
        <v>257</v>
      </c>
      <c r="H240" s="3">
        <f>SUM('распр.б.а.13'!G240)</f>
        <v>2</v>
      </c>
    </row>
    <row r="241" spans="1:8" s="9" customFormat="1" ht="81" customHeight="1">
      <c r="A241" s="10"/>
      <c r="B241" s="116" t="s">
        <v>391</v>
      </c>
      <c r="C241" s="65" t="s">
        <v>196</v>
      </c>
      <c r="D241" s="2" t="s">
        <v>209</v>
      </c>
      <c r="E241" s="2" t="s">
        <v>200</v>
      </c>
      <c r="F241" s="72" t="s">
        <v>74</v>
      </c>
      <c r="G241" s="2"/>
      <c r="H241" s="3">
        <f>SUM(H242)</f>
        <v>600</v>
      </c>
    </row>
    <row r="242" spans="1:8" s="9" customFormat="1" ht="123.75" customHeight="1">
      <c r="A242" s="10"/>
      <c r="B242" s="116" t="s">
        <v>392</v>
      </c>
      <c r="C242" s="65" t="s">
        <v>196</v>
      </c>
      <c r="D242" s="2" t="s">
        <v>209</v>
      </c>
      <c r="E242" s="2" t="s">
        <v>200</v>
      </c>
      <c r="F242" s="72" t="s">
        <v>75</v>
      </c>
      <c r="G242" s="2"/>
      <c r="H242" s="3">
        <f>SUM(H243)</f>
        <v>600</v>
      </c>
    </row>
    <row r="243" spans="1:8" s="9" customFormat="1" ht="31.5" customHeight="1">
      <c r="A243" s="10"/>
      <c r="B243" s="7" t="s">
        <v>254</v>
      </c>
      <c r="C243" s="65" t="s">
        <v>196</v>
      </c>
      <c r="D243" s="2" t="s">
        <v>209</v>
      </c>
      <c r="E243" s="2" t="s">
        <v>200</v>
      </c>
      <c r="F243" s="72" t="s">
        <v>75</v>
      </c>
      <c r="G243" s="2" t="s">
        <v>255</v>
      </c>
      <c r="H243" s="3">
        <f>SUM('распр.б.а.13'!G243)</f>
        <v>600</v>
      </c>
    </row>
    <row r="244" spans="1:8" s="9" customFormat="1" ht="69" customHeight="1" hidden="1">
      <c r="A244" s="10"/>
      <c r="B244" s="116" t="s">
        <v>393</v>
      </c>
      <c r="C244" s="65" t="s">
        <v>196</v>
      </c>
      <c r="D244" s="2" t="s">
        <v>209</v>
      </c>
      <c r="E244" s="2" t="s">
        <v>200</v>
      </c>
      <c r="F244" s="72" t="s">
        <v>76</v>
      </c>
      <c r="G244" s="15"/>
      <c r="H244" s="3">
        <f>SUM(H245)</f>
        <v>0</v>
      </c>
    </row>
    <row r="245" spans="1:8" s="9" customFormat="1" ht="87" customHeight="1" hidden="1">
      <c r="A245" s="10"/>
      <c r="B245" s="116" t="s">
        <v>394</v>
      </c>
      <c r="C245" s="65" t="s">
        <v>196</v>
      </c>
      <c r="D245" s="2" t="s">
        <v>209</v>
      </c>
      <c r="E245" s="2" t="s">
        <v>200</v>
      </c>
      <c r="F245" s="72" t="s">
        <v>77</v>
      </c>
      <c r="G245" s="2"/>
      <c r="H245" s="3">
        <f>SUM(H246)</f>
        <v>0</v>
      </c>
    </row>
    <row r="246" spans="1:8" s="9" customFormat="1" ht="35.25" customHeight="1" hidden="1">
      <c r="A246" s="10"/>
      <c r="B246" s="7" t="s">
        <v>254</v>
      </c>
      <c r="C246" s="65" t="s">
        <v>196</v>
      </c>
      <c r="D246" s="2" t="s">
        <v>209</v>
      </c>
      <c r="E246" s="2" t="s">
        <v>200</v>
      </c>
      <c r="F246" s="72" t="s">
        <v>77</v>
      </c>
      <c r="G246" s="2" t="s">
        <v>255</v>
      </c>
      <c r="H246" s="3"/>
    </row>
    <row r="247" spans="1:8" s="9" customFormat="1" ht="70.5" customHeight="1">
      <c r="A247" s="10"/>
      <c r="B247" s="116" t="s">
        <v>395</v>
      </c>
      <c r="C247" s="65" t="s">
        <v>196</v>
      </c>
      <c r="D247" s="2" t="s">
        <v>209</v>
      </c>
      <c r="E247" s="2" t="s">
        <v>200</v>
      </c>
      <c r="F247" s="72" t="s">
        <v>78</v>
      </c>
      <c r="G247" s="6"/>
      <c r="H247" s="3">
        <f>SUM(H248)</f>
        <v>300</v>
      </c>
    </row>
    <row r="248" spans="1:8" s="9" customFormat="1" ht="102.75" customHeight="1">
      <c r="A248" s="10"/>
      <c r="B248" s="116" t="s">
        <v>396</v>
      </c>
      <c r="C248" s="65" t="s">
        <v>196</v>
      </c>
      <c r="D248" s="2" t="s">
        <v>209</v>
      </c>
      <c r="E248" s="2" t="s">
        <v>200</v>
      </c>
      <c r="F248" s="72" t="s">
        <v>79</v>
      </c>
      <c r="G248" s="2"/>
      <c r="H248" s="3">
        <f>SUM(H249)</f>
        <v>300</v>
      </c>
    </row>
    <row r="249" spans="1:8" s="9" customFormat="1" ht="35.25" customHeight="1">
      <c r="A249" s="10"/>
      <c r="B249" s="7" t="s">
        <v>254</v>
      </c>
      <c r="C249" s="65" t="s">
        <v>196</v>
      </c>
      <c r="D249" s="2" t="s">
        <v>209</v>
      </c>
      <c r="E249" s="2" t="s">
        <v>200</v>
      </c>
      <c r="F249" s="72" t="s">
        <v>79</v>
      </c>
      <c r="G249" s="2" t="s">
        <v>255</v>
      </c>
      <c r="H249" s="3">
        <f>SUM('распр.б.а.13'!G249)</f>
        <v>300</v>
      </c>
    </row>
    <row r="250" spans="1:8" s="9" customFormat="1" ht="63.75" customHeight="1">
      <c r="A250" s="10"/>
      <c r="B250" s="116" t="s">
        <v>397</v>
      </c>
      <c r="C250" s="65" t="s">
        <v>196</v>
      </c>
      <c r="D250" s="2" t="s">
        <v>209</v>
      </c>
      <c r="E250" s="2" t="s">
        <v>200</v>
      </c>
      <c r="F250" s="72" t="s">
        <v>80</v>
      </c>
      <c r="G250" s="2"/>
      <c r="H250" s="3">
        <f>SUM(H251)</f>
        <v>50</v>
      </c>
    </row>
    <row r="251" spans="1:8" s="9" customFormat="1" ht="99" customHeight="1">
      <c r="A251" s="10"/>
      <c r="B251" s="116" t="s">
        <v>398</v>
      </c>
      <c r="C251" s="65" t="s">
        <v>196</v>
      </c>
      <c r="D251" s="2" t="s">
        <v>209</v>
      </c>
      <c r="E251" s="2" t="s">
        <v>200</v>
      </c>
      <c r="F251" s="72" t="s">
        <v>81</v>
      </c>
      <c r="G251" s="2"/>
      <c r="H251" s="3">
        <f>SUM(H252)</f>
        <v>50</v>
      </c>
    </row>
    <row r="252" spans="1:8" s="9" customFormat="1" ht="34.5" customHeight="1">
      <c r="A252" s="10"/>
      <c r="B252" s="7" t="s">
        <v>254</v>
      </c>
      <c r="C252" s="65" t="s">
        <v>196</v>
      </c>
      <c r="D252" s="2" t="s">
        <v>209</v>
      </c>
      <c r="E252" s="2" t="s">
        <v>200</v>
      </c>
      <c r="F252" s="72" t="s">
        <v>81</v>
      </c>
      <c r="G252" s="2" t="s">
        <v>255</v>
      </c>
      <c r="H252" s="3">
        <f>SUM('распр.б.а.13'!G252)</f>
        <v>50</v>
      </c>
    </row>
    <row r="253" spans="1:8" s="9" customFormat="1" ht="34.5" customHeight="1">
      <c r="A253" s="10"/>
      <c r="B253" s="7" t="s">
        <v>250</v>
      </c>
      <c r="C253" s="65" t="s">
        <v>196</v>
      </c>
      <c r="D253" s="2" t="s">
        <v>209</v>
      </c>
      <c r="E253" s="2" t="s">
        <v>200</v>
      </c>
      <c r="F253" s="72" t="s">
        <v>89</v>
      </c>
      <c r="G253" s="54"/>
      <c r="H253" s="3">
        <f>SUM(H254)</f>
        <v>5</v>
      </c>
    </row>
    <row r="254" spans="1:8" s="9" customFormat="1" ht="54" customHeight="1">
      <c r="A254" s="10"/>
      <c r="B254" s="7" t="s">
        <v>262</v>
      </c>
      <c r="C254" s="65" t="s">
        <v>196</v>
      </c>
      <c r="D254" s="2" t="s">
        <v>209</v>
      </c>
      <c r="E254" s="2" t="s">
        <v>200</v>
      </c>
      <c r="F254" s="72" t="s">
        <v>90</v>
      </c>
      <c r="G254" s="2"/>
      <c r="H254" s="3">
        <f>H255+H257</f>
        <v>5</v>
      </c>
    </row>
    <row r="255" spans="1:8" s="9" customFormat="1" ht="33.75" customHeight="1" hidden="1">
      <c r="A255" s="10"/>
      <c r="B255" s="7" t="s">
        <v>163</v>
      </c>
      <c r="C255" s="65" t="s">
        <v>196</v>
      </c>
      <c r="D255" s="2" t="s">
        <v>209</v>
      </c>
      <c r="E255" s="2" t="s">
        <v>200</v>
      </c>
      <c r="F255" s="72" t="s">
        <v>164</v>
      </c>
      <c r="G255" s="2"/>
      <c r="H255" s="80">
        <f>H256</f>
        <v>0</v>
      </c>
    </row>
    <row r="256" spans="1:8" s="9" customFormat="1" ht="20.25" customHeight="1" hidden="1">
      <c r="A256" s="10"/>
      <c r="B256" s="7" t="s">
        <v>256</v>
      </c>
      <c r="C256" s="65" t="s">
        <v>196</v>
      </c>
      <c r="D256" s="2" t="s">
        <v>209</v>
      </c>
      <c r="E256" s="2" t="s">
        <v>200</v>
      </c>
      <c r="F256" s="72" t="s">
        <v>164</v>
      </c>
      <c r="G256" s="2" t="s">
        <v>257</v>
      </c>
      <c r="H256" s="80"/>
    </row>
    <row r="257" spans="1:8" s="9" customFormat="1" ht="34.5" customHeight="1">
      <c r="A257" s="10"/>
      <c r="B257" s="1" t="s">
        <v>258</v>
      </c>
      <c r="C257" s="65" t="s">
        <v>196</v>
      </c>
      <c r="D257" s="2" t="s">
        <v>209</v>
      </c>
      <c r="E257" s="2" t="s">
        <v>200</v>
      </c>
      <c r="F257" s="72" t="s">
        <v>95</v>
      </c>
      <c r="G257" s="2"/>
      <c r="H257" s="3">
        <f>SUM(H258)</f>
        <v>5</v>
      </c>
    </row>
    <row r="258" spans="1:8" s="9" customFormat="1" ht="45.75" customHeight="1">
      <c r="A258" s="10"/>
      <c r="B258" s="7" t="s">
        <v>254</v>
      </c>
      <c r="C258" s="65" t="s">
        <v>196</v>
      </c>
      <c r="D258" s="2" t="s">
        <v>209</v>
      </c>
      <c r="E258" s="2" t="s">
        <v>200</v>
      </c>
      <c r="F258" s="72" t="s">
        <v>95</v>
      </c>
      <c r="G258" s="2" t="s">
        <v>255</v>
      </c>
      <c r="H258" s="3">
        <f>SUM('распр.б.а.13'!G258)</f>
        <v>5</v>
      </c>
    </row>
    <row r="259" spans="1:8" s="9" customFormat="1" ht="19.5" customHeight="1">
      <c r="A259" s="10"/>
      <c r="B259" s="36" t="s">
        <v>192</v>
      </c>
      <c r="C259" s="64" t="s">
        <v>196</v>
      </c>
      <c r="D259" s="6" t="s">
        <v>210</v>
      </c>
      <c r="E259" s="6" t="s">
        <v>199</v>
      </c>
      <c r="F259" s="71"/>
      <c r="G259" s="6"/>
      <c r="H259" s="5">
        <f>SUM(H260)</f>
        <v>610</v>
      </c>
    </row>
    <row r="260" spans="1:8" s="9" customFormat="1" ht="19.5" customHeight="1">
      <c r="A260" s="10"/>
      <c r="B260" s="36" t="s">
        <v>193</v>
      </c>
      <c r="C260" s="64" t="s">
        <v>196</v>
      </c>
      <c r="D260" s="6" t="s">
        <v>210</v>
      </c>
      <c r="E260" s="6" t="s">
        <v>210</v>
      </c>
      <c r="F260" s="71"/>
      <c r="G260" s="6"/>
      <c r="H260" s="5">
        <f>SUM(H261)</f>
        <v>610</v>
      </c>
    </row>
    <row r="261" spans="1:8" s="9" customFormat="1" ht="82.5" customHeight="1">
      <c r="A261" s="10"/>
      <c r="B261" s="1" t="s">
        <v>264</v>
      </c>
      <c r="C261" s="65" t="s">
        <v>196</v>
      </c>
      <c r="D261" s="2" t="s">
        <v>210</v>
      </c>
      <c r="E261" s="2" t="s">
        <v>210</v>
      </c>
      <c r="F261" s="72" t="s">
        <v>21</v>
      </c>
      <c r="G261" s="2"/>
      <c r="H261" s="3">
        <f>SUM(H262)</f>
        <v>610</v>
      </c>
    </row>
    <row r="262" spans="1:8" s="9" customFormat="1" ht="105.75" customHeight="1">
      <c r="A262" s="10"/>
      <c r="B262" s="1" t="s">
        <v>296</v>
      </c>
      <c r="C262" s="65" t="s">
        <v>196</v>
      </c>
      <c r="D262" s="2" t="s">
        <v>210</v>
      </c>
      <c r="E262" s="2" t="s">
        <v>210</v>
      </c>
      <c r="F262" s="72" t="s">
        <v>6</v>
      </c>
      <c r="G262" s="2"/>
      <c r="H262" s="3">
        <f>SUM(H263)</f>
        <v>610</v>
      </c>
    </row>
    <row r="263" spans="1:8" s="9" customFormat="1" ht="150.75" customHeight="1">
      <c r="A263" s="10"/>
      <c r="B263" s="1" t="s">
        <v>286</v>
      </c>
      <c r="C263" s="65" t="s">
        <v>196</v>
      </c>
      <c r="D263" s="2" t="s">
        <v>210</v>
      </c>
      <c r="E263" s="2" t="s">
        <v>210</v>
      </c>
      <c r="F263" s="72" t="s">
        <v>23</v>
      </c>
      <c r="G263" s="2"/>
      <c r="H263" s="3">
        <f>SUM(H264)</f>
        <v>610</v>
      </c>
    </row>
    <row r="264" spans="1:8" s="9" customFormat="1" ht="31.5" customHeight="1">
      <c r="A264" s="10"/>
      <c r="B264" s="7" t="s">
        <v>254</v>
      </c>
      <c r="C264" s="65" t="s">
        <v>196</v>
      </c>
      <c r="D264" s="2" t="s">
        <v>210</v>
      </c>
      <c r="E264" s="2" t="s">
        <v>210</v>
      </c>
      <c r="F264" s="72" t="s">
        <v>23</v>
      </c>
      <c r="G264" s="2" t="s">
        <v>255</v>
      </c>
      <c r="H264" s="3">
        <f>SUM('распр.б.а.13'!G264)</f>
        <v>610</v>
      </c>
    </row>
    <row r="265" spans="1:8" s="9" customFormat="1" ht="19.5" customHeight="1">
      <c r="A265" s="10"/>
      <c r="B265" s="38" t="s">
        <v>237</v>
      </c>
      <c r="C265" s="64" t="s">
        <v>196</v>
      </c>
      <c r="D265" s="6" t="s">
        <v>211</v>
      </c>
      <c r="E265" s="6" t="s">
        <v>199</v>
      </c>
      <c r="F265" s="71"/>
      <c r="G265" s="6"/>
      <c r="H265" s="5">
        <f>SUM(H266+H295)</f>
        <v>26530</v>
      </c>
    </row>
    <row r="266" spans="1:8" s="9" customFormat="1" ht="19.5" customHeight="1">
      <c r="A266" s="10"/>
      <c r="B266" s="38" t="s">
        <v>170</v>
      </c>
      <c r="C266" s="64" t="s">
        <v>196</v>
      </c>
      <c r="D266" s="6" t="s">
        <v>211</v>
      </c>
      <c r="E266" s="6" t="s">
        <v>198</v>
      </c>
      <c r="F266" s="71"/>
      <c r="G266" s="6"/>
      <c r="H266" s="5">
        <f>SUM(H267+H274)</f>
        <v>25563</v>
      </c>
    </row>
    <row r="267" spans="1:8" s="8" customFormat="1" ht="85.5" customHeight="1">
      <c r="A267" s="14"/>
      <c r="B267" s="1" t="s">
        <v>267</v>
      </c>
      <c r="C267" s="65" t="s">
        <v>196</v>
      </c>
      <c r="D267" s="2" t="s">
        <v>211</v>
      </c>
      <c r="E267" s="2" t="s">
        <v>198</v>
      </c>
      <c r="F267" s="72" t="s">
        <v>8</v>
      </c>
      <c r="G267" s="2"/>
      <c r="H267" s="3">
        <f>SUM(H268)</f>
        <v>5300</v>
      </c>
    </row>
    <row r="268" spans="1:8" s="8" customFormat="1" ht="108.75" customHeight="1">
      <c r="A268" s="14"/>
      <c r="B268" s="32" t="s">
        <v>115</v>
      </c>
      <c r="C268" s="65" t="s">
        <v>196</v>
      </c>
      <c r="D268" s="2" t="s">
        <v>211</v>
      </c>
      <c r="E268" s="2" t="s">
        <v>198</v>
      </c>
      <c r="F268" s="72" t="s">
        <v>11</v>
      </c>
      <c r="G268" s="2"/>
      <c r="H268" s="3">
        <f>SUM(H269+H271)</f>
        <v>5300</v>
      </c>
    </row>
    <row r="269" spans="1:8" s="8" customFormat="1" ht="123" customHeight="1" hidden="1">
      <c r="A269" s="14"/>
      <c r="B269" s="77" t="s">
        <v>124</v>
      </c>
      <c r="C269" s="65" t="s">
        <v>196</v>
      </c>
      <c r="D269" s="2" t="s">
        <v>211</v>
      </c>
      <c r="E269" s="2" t="s">
        <v>198</v>
      </c>
      <c r="F269" s="72" t="s">
        <v>12</v>
      </c>
      <c r="G269" s="2"/>
      <c r="H269" s="3">
        <f>SUM(H270)</f>
        <v>0</v>
      </c>
    </row>
    <row r="270" spans="1:8" s="8" customFormat="1" ht="24" customHeight="1" hidden="1">
      <c r="A270" s="14"/>
      <c r="B270" s="7" t="s">
        <v>183</v>
      </c>
      <c r="C270" s="65" t="s">
        <v>196</v>
      </c>
      <c r="D270" s="2" t="s">
        <v>211</v>
      </c>
      <c r="E270" s="2" t="s">
        <v>198</v>
      </c>
      <c r="F270" s="72" t="s">
        <v>12</v>
      </c>
      <c r="G270" s="2" t="s">
        <v>263</v>
      </c>
      <c r="H270" s="3"/>
    </row>
    <row r="271" spans="1:8" s="8" customFormat="1" ht="50.25" customHeight="1">
      <c r="A271" s="14"/>
      <c r="B271" s="7" t="s">
        <v>114</v>
      </c>
      <c r="C271" s="65" t="s">
        <v>196</v>
      </c>
      <c r="D271" s="2" t="s">
        <v>211</v>
      </c>
      <c r="E271" s="2" t="s">
        <v>198</v>
      </c>
      <c r="F271" s="73" t="s">
        <v>137</v>
      </c>
      <c r="G271" s="2"/>
      <c r="H271" s="3">
        <f>SUM(H272)</f>
        <v>5300</v>
      </c>
    </row>
    <row r="272" spans="1:8" s="8" customFormat="1" ht="101.25" customHeight="1">
      <c r="A272" s="14"/>
      <c r="B272" s="127" t="s">
        <v>331</v>
      </c>
      <c r="C272" s="65" t="s">
        <v>196</v>
      </c>
      <c r="D272" s="2" t="s">
        <v>211</v>
      </c>
      <c r="E272" s="2" t="s">
        <v>198</v>
      </c>
      <c r="F272" s="72" t="s">
        <v>138</v>
      </c>
      <c r="G272" s="2"/>
      <c r="H272" s="3">
        <f>SUM(H273)</f>
        <v>5300</v>
      </c>
    </row>
    <row r="273" spans="1:8" s="8" customFormat="1" ht="19.5" customHeight="1">
      <c r="A273" s="14"/>
      <c r="B273" s="7" t="s">
        <v>183</v>
      </c>
      <c r="C273" s="65" t="s">
        <v>196</v>
      </c>
      <c r="D273" s="2" t="s">
        <v>211</v>
      </c>
      <c r="E273" s="2" t="s">
        <v>198</v>
      </c>
      <c r="F273" s="72" t="s">
        <v>138</v>
      </c>
      <c r="G273" s="2" t="s">
        <v>263</v>
      </c>
      <c r="H273" s="3">
        <f>SUM('распр.б.а.13'!G273)</f>
        <v>5300</v>
      </c>
    </row>
    <row r="274" spans="1:8" s="9" customFormat="1" ht="81.75" customHeight="1">
      <c r="A274" s="10"/>
      <c r="B274" s="1" t="s">
        <v>264</v>
      </c>
      <c r="C274" s="65" t="s">
        <v>196</v>
      </c>
      <c r="D274" s="2" t="s">
        <v>211</v>
      </c>
      <c r="E274" s="2" t="s">
        <v>198</v>
      </c>
      <c r="F274" s="72" t="s">
        <v>21</v>
      </c>
      <c r="G274" s="6"/>
      <c r="H274" s="3">
        <f>SUM(H275)</f>
        <v>20263</v>
      </c>
    </row>
    <row r="275" spans="1:8" s="9" customFormat="1" ht="106.5" customHeight="1">
      <c r="A275" s="10"/>
      <c r="B275" s="1" t="s">
        <v>294</v>
      </c>
      <c r="C275" s="65" t="s">
        <v>196</v>
      </c>
      <c r="D275" s="2" t="s">
        <v>211</v>
      </c>
      <c r="E275" s="2" t="s">
        <v>198</v>
      </c>
      <c r="F275" s="72" t="s">
        <v>4</v>
      </c>
      <c r="G275" s="2"/>
      <c r="H275" s="3">
        <f>SUM(H276+H281+H286+H289+H291)</f>
        <v>20263</v>
      </c>
    </row>
    <row r="276" spans="1:8" s="9" customFormat="1" ht="35.25" customHeight="1">
      <c r="A276" s="10"/>
      <c r="B276" s="32" t="s">
        <v>126</v>
      </c>
      <c r="C276" s="65" t="s">
        <v>196</v>
      </c>
      <c r="D276" s="2" t="s">
        <v>211</v>
      </c>
      <c r="E276" s="2" t="s">
        <v>198</v>
      </c>
      <c r="F276" s="73" t="s">
        <v>129</v>
      </c>
      <c r="G276" s="15" t="s">
        <v>197</v>
      </c>
      <c r="H276" s="3">
        <f>H277+H279</f>
        <v>1255.8</v>
      </c>
    </row>
    <row r="277" spans="1:8" s="9" customFormat="1" ht="139.5" customHeight="1">
      <c r="A277" s="10"/>
      <c r="B277" s="111" t="s">
        <v>321</v>
      </c>
      <c r="C277" s="65" t="s">
        <v>196</v>
      </c>
      <c r="D277" s="2" t="s">
        <v>211</v>
      </c>
      <c r="E277" s="2" t="s">
        <v>198</v>
      </c>
      <c r="F277" s="73" t="s">
        <v>130</v>
      </c>
      <c r="G277" s="15"/>
      <c r="H277" s="3">
        <f>SUM(H278)</f>
        <v>1255.8</v>
      </c>
    </row>
    <row r="278" spans="1:8" s="9" customFormat="1" ht="21.75" customHeight="1">
      <c r="A278" s="10"/>
      <c r="B278" s="32" t="s">
        <v>265</v>
      </c>
      <c r="C278" s="65" t="s">
        <v>196</v>
      </c>
      <c r="D278" s="2" t="s">
        <v>211</v>
      </c>
      <c r="E278" s="2" t="s">
        <v>198</v>
      </c>
      <c r="F278" s="73" t="s">
        <v>130</v>
      </c>
      <c r="G278" s="15" t="s">
        <v>266</v>
      </c>
      <c r="H278" s="3">
        <f>SUM('распр.б.а.13'!G278)</f>
        <v>1255.8</v>
      </c>
    </row>
    <row r="279" spans="1:8" s="9" customFormat="1" ht="77.25" customHeight="1" hidden="1">
      <c r="A279" s="10"/>
      <c r="B279" s="32" t="s">
        <v>162</v>
      </c>
      <c r="C279" s="65" t="s">
        <v>196</v>
      </c>
      <c r="D279" s="2" t="s">
        <v>211</v>
      </c>
      <c r="E279" s="2" t="s">
        <v>198</v>
      </c>
      <c r="F279" s="73" t="s">
        <v>161</v>
      </c>
      <c r="G279" s="15"/>
      <c r="H279" s="3">
        <f>SUM(H280)</f>
        <v>0</v>
      </c>
    </row>
    <row r="280" spans="1:8" s="9" customFormat="1" ht="21.75" customHeight="1" hidden="1">
      <c r="A280" s="10"/>
      <c r="B280" s="32" t="s">
        <v>265</v>
      </c>
      <c r="C280" s="65" t="s">
        <v>196</v>
      </c>
      <c r="D280" s="2" t="s">
        <v>211</v>
      </c>
      <c r="E280" s="2" t="s">
        <v>198</v>
      </c>
      <c r="F280" s="73" t="s">
        <v>161</v>
      </c>
      <c r="G280" s="15" t="s">
        <v>266</v>
      </c>
      <c r="H280" s="3"/>
    </row>
    <row r="281" spans="1:8" s="9" customFormat="1" ht="36" customHeight="1">
      <c r="A281" s="10"/>
      <c r="B281" s="7" t="s">
        <v>127</v>
      </c>
      <c r="C281" s="65" t="s">
        <v>196</v>
      </c>
      <c r="D281" s="2" t="s">
        <v>211</v>
      </c>
      <c r="E281" s="2" t="s">
        <v>198</v>
      </c>
      <c r="F281" s="73" t="s">
        <v>131</v>
      </c>
      <c r="G281" s="15"/>
      <c r="H281" s="3">
        <f>SUM(H282+H284)</f>
        <v>15794.2</v>
      </c>
    </row>
    <row r="282" spans="1:8" s="9" customFormat="1" ht="156" customHeight="1">
      <c r="A282" s="10"/>
      <c r="B282" s="111" t="s">
        <v>322</v>
      </c>
      <c r="C282" s="65" t="s">
        <v>196</v>
      </c>
      <c r="D282" s="2" t="s">
        <v>211</v>
      </c>
      <c r="E282" s="2" t="s">
        <v>198</v>
      </c>
      <c r="F282" s="73" t="s">
        <v>132</v>
      </c>
      <c r="G282" s="15"/>
      <c r="H282" s="3">
        <f>SUM(H283)</f>
        <v>15794.2</v>
      </c>
    </row>
    <row r="283" spans="1:8" s="9" customFormat="1" ht="17.25" customHeight="1">
      <c r="A283" s="10"/>
      <c r="B283" s="32" t="s">
        <v>265</v>
      </c>
      <c r="C283" s="65" t="s">
        <v>196</v>
      </c>
      <c r="D283" s="2" t="s">
        <v>211</v>
      </c>
      <c r="E283" s="2" t="s">
        <v>198</v>
      </c>
      <c r="F283" s="73" t="s">
        <v>132</v>
      </c>
      <c r="G283" s="15" t="s">
        <v>266</v>
      </c>
      <c r="H283" s="3">
        <f>SUM('распр.б.а.13'!G283)</f>
        <v>15794.2</v>
      </c>
    </row>
    <row r="284" spans="1:8" s="9" customFormat="1" ht="80.25" customHeight="1" hidden="1">
      <c r="A284" s="10"/>
      <c r="B284" s="32" t="s">
        <v>246</v>
      </c>
      <c r="C284" s="65" t="s">
        <v>196</v>
      </c>
      <c r="D284" s="2" t="s">
        <v>211</v>
      </c>
      <c r="E284" s="2" t="s">
        <v>198</v>
      </c>
      <c r="F284" s="73" t="s">
        <v>160</v>
      </c>
      <c r="G284" s="15"/>
      <c r="H284" s="3">
        <f>SUM(H285)</f>
        <v>0</v>
      </c>
    </row>
    <row r="285" spans="1:8" s="9" customFormat="1" ht="17.25" customHeight="1" hidden="1">
      <c r="A285" s="10"/>
      <c r="B285" s="32" t="s">
        <v>265</v>
      </c>
      <c r="C285" s="65" t="s">
        <v>196</v>
      </c>
      <c r="D285" s="2" t="s">
        <v>211</v>
      </c>
      <c r="E285" s="2" t="s">
        <v>198</v>
      </c>
      <c r="F285" s="73" t="s">
        <v>160</v>
      </c>
      <c r="G285" s="15" t="s">
        <v>266</v>
      </c>
      <c r="H285" s="3"/>
    </row>
    <row r="286" spans="1:8" s="9" customFormat="1" ht="36" customHeight="1" hidden="1">
      <c r="A286" s="10"/>
      <c r="B286" s="7" t="s">
        <v>128</v>
      </c>
      <c r="C286" s="65" t="s">
        <v>196</v>
      </c>
      <c r="D286" s="2" t="s">
        <v>211</v>
      </c>
      <c r="E286" s="2" t="s">
        <v>198</v>
      </c>
      <c r="F286" s="73" t="s">
        <v>134</v>
      </c>
      <c r="G286" s="15"/>
      <c r="H286" s="3">
        <f>SUM(H287)</f>
        <v>0</v>
      </c>
    </row>
    <row r="287" spans="1:8" s="9" customFormat="1" ht="62.25" customHeight="1" hidden="1">
      <c r="A287" s="10"/>
      <c r="B287" s="32" t="s">
        <v>304</v>
      </c>
      <c r="C287" s="65" t="s">
        <v>196</v>
      </c>
      <c r="D287" s="2" t="s">
        <v>211</v>
      </c>
      <c r="E287" s="2" t="s">
        <v>198</v>
      </c>
      <c r="F287" s="73" t="s">
        <v>133</v>
      </c>
      <c r="G287" s="15"/>
      <c r="H287" s="3">
        <f>SUM(H288)</f>
        <v>0</v>
      </c>
    </row>
    <row r="288" spans="1:8" s="9" customFormat="1" ht="17.25" customHeight="1" hidden="1">
      <c r="A288" s="10"/>
      <c r="B288" s="32" t="s">
        <v>265</v>
      </c>
      <c r="C288" s="65" t="s">
        <v>196</v>
      </c>
      <c r="D288" s="2" t="s">
        <v>211</v>
      </c>
      <c r="E288" s="2" t="s">
        <v>198</v>
      </c>
      <c r="F288" s="73" t="s">
        <v>133</v>
      </c>
      <c r="G288" s="15" t="s">
        <v>266</v>
      </c>
      <c r="H288" s="3"/>
    </row>
    <row r="289" spans="1:8" s="8" customFormat="1" ht="114" customHeight="1" hidden="1">
      <c r="A289" s="14"/>
      <c r="B289" s="42" t="s">
        <v>3</v>
      </c>
      <c r="C289" s="65" t="s">
        <v>196</v>
      </c>
      <c r="D289" s="2" t="s">
        <v>211</v>
      </c>
      <c r="E289" s="2" t="s">
        <v>198</v>
      </c>
      <c r="F289" s="73" t="s">
        <v>10</v>
      </c>
      <c r="G289" s="15"/>
      <c r="H289" s="3">
        <f>H290</f>
        <v>0</v>
      </c>
    </row>
    <row r="290" spans="1:8" s="8" customFormat="1" ht="21" customHeight="1" hidden="1">
      <c r="A290" s="14"/>
      <c r="B290" s="32" t="s">
        <v>265</v>
      </c>
      <c r="C290" s="65" t="s">
        <v>196</v>
      </c>
      <c r="D290" s="2" t="s">
        <v>211</v>
      </c>
      <c r="E290" s="2" t="s">
        <v>198</v>
      </c>
      <c r="F290" s="73" t="s">
        <v>10</v>
      </c>
      <c r="G290" s="15" t="s">
        <v>266</v>
      </c>
      <c r="H290" s="3"/>
    </row>
    <row r="291" spans="1:8" s="8" customFormat="1" ht="114.75" customHeight="1">
      <c r="A291" s="14"/>
      <c r="B291" s="128" t="s">
        <v>323</v>
      </c>
      <c r="C291" s="65" t="s">
        <v>196</v>
      </c>
      <c r="D291" s="2" t="s">
        <v>211</v>
      </c>
      <c r="E291" s="2" t="s">
        <v>198</v>
      </c>
      <c r="F291" s="73" t="s">
        <v>10</v>
      </c>
      <c r="G291" s="15"/>
      <c r="H291" s="3">
        <f>H292</f>
        <v>3213</v>
      </c>
    </row>
    <row r="292" spans="1:8" s="8" customFormat="1" ht="21" customHeight="1">
      <c r="A292" s="14"/>
      <c r="B292" s="32" t="s">
        <v>265</v>
      </c>
      <c r="C292" s="65" t="s">
        <v>196</v>
      </c>
      <c r="D292" s="2" t="s">
        <v>211</v>
      </c>
      <c r="E292" s="2" t="s">
        <v>198</v>
      </c>
      <c r="F292" s="73" t="s">
        <v>10</v>
      </c>
      <c r="G292" s="15" t="s">
        <v>266</v>
      </c>
      <c r="H292" s="3">
        <f>SUM('распр.б.а.13'!G292)</f>
        <v>3213</v>
      </c>
    </row>
    <row r="293" spans="1:8" s="8" customFormat="1" ht="84" customHeight="1" hidden="1">
      <c r="A293" s="14"/>
      <c r="B293" s="1" t="s">
        <v>246</v>
      </c>
      <c r="C293" s="65" t="s">
        <v>196</v>
      </c>
      <c r="D293" s="2" t="s">
        <v>211</v>
      </c>
      <c r="E293" s="2" t="s">
        <v>198</v>
      </c>
      <c r="F293" s="73" t="s">
        <v>28</v>
      </c>
      <c r="G293" s="15"/>
      <c r="H293" s="3">
        <f>SUM(H294)</f>
        <v>0</v>
      </c>
    </row>
    <row r="294" spans="1:8" s="8" customFormat="1" ht="20.25" customHeight="1" hidden="1">
      <c r="A294" s="14"/>
      <c r="B294" s="32" t="s">
        <v>265</v>
      </c>
      <c r="C294" s="65" t="s">
        <v>196</v>
      </c>
      <c r="D294" s="2" t="s">
        <v>211</v>
      </c>
      <c r="E294" s="2" t="s">
        <v>198</v>
      </c>
      <c r="F294" s="73" t="s">
        <v>28</v>
      </c>
      <c r="G294" s="15" t="s">
        <v>266</v>
      </c>
      <c r="H294" s="3"/>
    </row>
    <row r="295" spans="1:8" s="9" customFormat="1" ht="20.25" customHeight="1">
      <c r="A295" s="10"/>
      <c r="B295" s="55" t="s">
        <v>305</v>
      </c>
      <c r="C295" s="64" t="s">
        <v>196</v>
      </c>
      <c r="D295" s="66" t="s">
        <v>211</v>
      </c>
      <c r="E295" s="66" t="s">
        <v>201</v>
      </c>
      <c r="F295" s="71"/>
      <c r="G295" s="24"/>
      <c r="H295" s="5">
        <f>SUM(H296)</f>
        <v>967</v>
      </c>
    </row>
    <row r="296" spans="1:8" s="8" customFormat="1" ht="30.75" customHeight="1">
      <c r="A296" s="14"/>
      <c r="B296" s="56" t="s">
        <v>250</v>
      </c>
      <c r="C296" s="65" t="s">
        <v>196</v>
      </c>
      <c r="D296" s="67" t="s">
        <v>211</v>
      </c>
      <c r="E296" s="67" t="s">
        <v>201</v>
      </c>
      <c r="F296" s="72" t="s">
        <v>89</v>
      </c>
      <c r="G296" s="15"/>
      <c r="H296" s="3">
        <f>SUM(H297)</f>
        <v>967</v>
      </c>
    </row>
    <row r="297" spans="1:8" s="8" customFormat="1" ht="51.75" customHeight="1">
      <c r="A297" s="14"/>
      <c r="B297" s="56" t="s">
        <v>262</v>
      </c>
      <c r="C297" s="65" t="s">
        <v>196</v>
      </c>
      <c r="D297" s="67" t="s">
        <v>211</v>
      </c>
      <c r="E297" s="67" t="s">
        <v>201</v>
      </c>
      <c r="F297" s="72" t="s">
        <v>90</v>
      </c>
      <c r="G297" s="15"/>
      <c r="H297" s="3">
        <f>SUM(H298)</f>
        <v>967</v>
      </c>
    </row>
    <row r="298" spans="1:8" s="8" customFormat="1" ht="34.5" customHeight="1">
      <c r="A298" s="14"/>
      <c r="B298" s="45" t="s">
        <v>306</v>
      </c>
      <c r="C298" s="65" t="s">
        <v>196</v>
      </c>
      <c r="D298" s="2" t="s">
        <v>211</v>
      </c>
      <c r="E298" s="2" t="s">
        <v>201</v>
      </c>
      <c r="F298" s="73" t="s">
        <v>94</v>
      </c>
      <c r="G298" s="15"/>
      <c r="H298" s="3">
        <f>SUM(H299)</f>
        <v>967</v>
      </c>
    </row>
    <row r="299" spans="1:8" s="8" customFormat="1" ht="20.25" customHeight="1">
      <c r="A299" s="14"/>
      <c r="B299" s="32" t="s">
        <v>265</v>
      </c>
      <c r="C299" s="65" t="s">
        <v>196</v>
      </c>
      <c r="D299" s="2" t="s">
        <v>211</v>
      </c>
      <c r="E299" s="2" t="s">
        <v>201</v>
      </c>
      <c r="F299" s="73" t="s">
        <v>94</v>
      </c>
      <c r="G299" s="15" t="s">
        <v>266</v>
      </c>
      <c r="H299" s="3">
        <f>SUM('распр.б.а.13'!G299)</f>
        <v>967</v>
      </c>
    </row>
    <row r="300" spans="1:8" s="19" customFormat="1" ht="19.5" customHeight="1">
      <c r="A300" s="10"/>
      <c r="B300" s="38" t="s">
        <v>225</v>
      </c>
      <c r="C300" s="64" t="s">
        <v>196</v>
      </c>
      <c r="D300" s="6" t="s">
        <v>206</v>
      </c>
      <c r="E300" s="6" t="s">
        <v>199</v>
      </c>
      <c r="F300" s="71"/>
      <c r="G300" s="6"/>
      <c r="H300" s="5">
        <f>SUM(H301+H306)</f>
        <v>1980.2</v>
      </c>
    </row>
    <row r="301" spans="1:8" s="19" customFormat="1" ht="19.5" customHeight="1">
      <c r="A301" s="10"/>
      <c r="B301" s="38" t="s">
        <v>168</v>
      </c>
      <c r="C301" s="64" t="s">
        <v>196</v>
      </c>
      <c r="D301" s="6" t="s">
        <v>206</v>
      </c>
      <c r="E301" s="6" t="s">
        <v>198</v>
      </c>
      <c r="F301" s="71"/>
      <c r="G301" s="6"/>
      <c r="H301" s="5">
        <f>SUM(H302)</f>
        <v>769.7</v>
      </c>
    </row>
    <row r="302" spans="1:8" ht="37.5" customHeight="1">
      <c r="A302" s="14"/>
      <c r="B302" s="7" t="s">
        <v>250</v>
      </c>
      <c r="C302" s="65" t="s">
        <v>196</v>
      </c>
      <c r="D302" s="2" t="s">
        <v>206</v>
      </c>
      <c r="E302" s="2" t="s">
        <v>198</v>
      </c>
      <c r="F302" s="72" t="s">
        <v>89</v>
      </c>
      <c r="G302" s="2"/>
      <c r="H302" s="3">
        <f>SUM(H303)</f>
        <v>769.7</v>
      </c>
    </row>
    <row r="303" spans="1:8" ht="48.75" customHeight="1">
      <c r="A303" s="14"/>
      <c r="B303" s="7" t="s">
        <v>262</v>
      </c>
      <c r="C303" s="65" t="s">
        <v>196</v>
      </c>
      <c r="D303" s="15" t="s">
        <v>206</v>
      </c>
      <c r="E303" s="15" t="s">
        <v>198</v>
      </c>
      <c r="F303" s="73" t="s">
        <v>90</v>
      </c>
      <c r="G303" s="15"/>
      <c r="H303" s="3">
        <f>SUM(H304)</f>
        <v>769.7</v>
      </c>
    </row>
    <row r="304" spans="1:8" ht="19.5" customHeight="1">
      <c r="A304" s="14"/>
      <c r="B304" s="7" t="s">
        <v>270</v>
      </c>
      <c r="C304" s="65" t="s">
        <v>196</v>
      </c>
      <c r="D304" s="2" t="s">
        <v>206</v>
      </c>
      <c r="E304" s="2" t="s">
        <v>198</v>
      </c>
      <c r="F304" s="72" t="s">
        <v>96</v>
      </c>
      <c r="G304" s="6"/>
      <c r="H304" s="3">
        <f>SUM(H305)</f>
        <v>769.7</v>
      </c>
    </row>
    <row r="305" spans="1:8" ht="30" customHeight="1">
      <c r="A305" s="14"/>
      <c r="B305" s="7" t="s">
        <v>268</v>
      </c>
      <c r="C305" s="65" t="s">
        <v>196</v>
      </c>
      <c r="D305" s="2" t="s">
        <v>206</v>
      </c>
      <c r="E305" s="2" t="s">
        <v>198</v>
      </c>
      <c r="F305" s="72" t="s">
        <v>96</v>
      </c>
      <c r="G305" s="2" t="s">
        <v>269</v>
      </c>
      <c r="H305" s="3">
        <f>SUM('распр.б.а.13'!G305)</f>
        <v>769.7</v>
      </c>
    </row>
    <row r="306" spans="1:8" s="19" customFormat="1" ht="19.5" customHeight="1">
      <c r="A306" s="10"/>
      <c r="B306" s="38" t="s">
        <v>166</v>
      </c>
      <c r="C306" s="64" t="s">
        <v>196</v>
      </c>
      <c r="D306" s="6" t="s">
        <v>206</v>
      </c>
      <c r="E306" s="6" t="s">
        <v>200</v>
      </c>
      <c r="F306" s="71"/>
      <c r="G306" s="6"/>
      <c r="H306" s="5">
        <f>SUM(H307+H314+H325)</f>
        <v>1210.5</v>
      </c>
    </row>
    <row r="307" spans="1:8" ht="85.5" customHeight="1">
      <c r="A307" s="14"/>
      <c r="B307" s="1" t="s">
        <v>267</v>
      </c>
      <c r="C307" s="65" t="s">
        <v>196</v>
      </c>
      <c r="D307" s="2" t="s">
        <v>206</v>
      </c>
      <c r="E307" s="2" t="s">
        <v>200</v>
      </c>
      <c r="F307" s="72" t="s">
        <v>8</v>
      </c>
      <c r="G307" s="2"/>
      <c r="H307" s="3">
        <f>SUM(H308)</f>
        <v>413.9</v>
      </c>
    </row>
    <row r="308" spans="1:8" ht="134.25" customHeight="1">
      <c r="A308" s="14"/>
      <c r="B308" s="33" t="s">
        <v>113</v>
      </c>
      <c r="C308" s="65" t="s">
        <v>196</v>
      </c>
      <c r="D308" s="2" t="s">
        <v>206</v>
      </c>
      <c r="E308" s="2" t="s">
        <v>200</v>
      </c>
      <c r="F308" s="72" t="s">
        <v>9</v>
      </c>
      <c r="G308" s="2"/>
      <c r="H308" s="3">
        <f>SUM(H309+H311)</f>
        <v>413.9</v>
      </c>
    </row>
    <row r="309" spans="1:8" ht="115.5" customHeight="1" hidden="1">
      <c r="A309" s="14"/>
      <c r="B309" s="42" t="s">
        <v>273</v>
      </c>
      <c r="C309" s="65" t="s">
        <v>196</v>
      </c>
      <c r="D309" s="15" t="s">
        <v>206</v>
      </c>
      <c r="E309" s="15" t="s">
        <v>200</v>
      </c>
      <c r="F309" s="73" t="s">
        <v>26</v>
      </c>
      <c r="G309" s="15"/>
      <c r="H309" s="3">
        <f>SUM(H310)</f>
        <v>0</v>
      </c>
    </row>
    <row r="310" spans="1:8" ht="30.75" customHeight="1" hidden="1">
      <c r="A310" s="14"/>
      <c r="B310" s="7" t="s">
        <v>271</v>
      </c>
      <c r="C310" s="65" t="s">
        <v>196</v>
      </c>
      <c r="D310" s="15" t="s">
        <v>206</v>
      </c>
      <c r="E310" s="15" t="s">
        <v>200</v>
      </c>
      <c r="F310" s="73" t="s">
        <v>26</v>
      </c>
      <c r="G310" s="15" t="s">
        <v>272</v>
      </c>
      <c r="H310" s="3"/>
    </row>
    <row r="311" spans="1:8" ht="49.5" customHeight="1">
      <c r="A311" s="14"/>
      <c r="B311" s="7" t="s">
        <v>114</v>
      </c>
      <c r="C311" s="65" t="s">
        <v>196</v>
      </c>
      <c r="D311" s="15" t="s">
        <v>206</v>
      </c>
      <c r="E311" s="15" t="s">
        <v>200</v>
      </c>
      <c r="F311" s="73" t="s">
        <v>135</v>
      </c>
      <c r="G311" s="15"/>
      <c r="H311" s="3">
        <f>SUM(H312)</f>
        <v>413.9</v>
      </c>
    </row>
    <row r="312" spans="1:8" ht="113.25" customHeight="1">
      <c r="A312" s="14"/>
      <c r="B312" s="129" t="s">
        <v>330</v>
      </c>
      <c r="C312" s="65" t="s">
        <v>196</v>
      </c>
      <c r="D312" s="15" t="s">
        <v>206</v>
      </c>
      <c r="E312" s="15" t="s">
        <v>200</v>
      </c>
      <c r="F312" s="73" t="s">
        <v>136</v>
      </c>
      <c r="G312" s="15"/>
      <c r="H312" s="3">
        <f>SUM(H313)</f>
        <v>413.9</v>
      </c>
    </row>
    <row r="313" spans="1:8" ht="40.5" customHeight="1">
      <c r="A313" s="14"/>
      <c r="B313" s="7" t="s">
        <v>271</v>
      </c>
      <c r="C313" s="65" t="s">
        <v>196</v>
      </c>
      <c r="D313" s="15" t="s">
        <v>206</v>
      </c>
      <c r="E313" s="15" t="s">
        <v>200</v>
      </c>
      <c r="F313" s="73" t="s">
        <v>136</v>
      </c>
      <c r="G313" s="15" t="s">
        <v>272</v>
      </c>
      <c r="H313" s="3">
        <f>SUM('распр.б.а.13'!G313)</f>
        <v>413.9</v>
      </c>
    </row>
    <row r="314" spans="1:8" ht="83.25" customHeight="1">
      <c r="A314" s="14"/>
      <c r="B314" s="1" t="s">
        <v>118</v>
      </c>
      <c r="C314" s="65" t="s">
        <v>196</v>
      </c>
      <c r="D314" s="15" t="s">
        <v>206</v>
      </c>
      <c r="E314" s="15" t="s">
        <v>200</v>
      </c>
      <c r="F314" s="73" t="s">
        <v>13</v>
      </c>
      <c r="G314" s="15"/>
      <c r="H314" s="3">
        <f>SUM(H315+H321)</f>
        <v>206.6</v>
      </c>
    </row>
    <row r="315" spans="1:8" ht="102" customHeight="1">
      <c r="A315" s="14"/>
      <c r="B315" s="1" t="s">
        <v>119</v>
      </c>
      <c r="C315" s="65" t="s">
        <v>196</v>
      </c>
      <c r="D315" s="15" t="s">
        <v>206</v>
      </c>
      <c r="E315" s="15" t="s">
        <v>200</v>
      </c>
      <c r="F315" s="73" t="s">
        <v>14</v>
      </c>
      <c r="G315" s="15"/>
      <c r="H315" s="3">
        <f>SUM(H316+H318)</f>
        <v>138.7</v>
      </c>
    </row>
    <row r="316" spans="1:8" ht="30.75" customHeight="1" hidden="1">
      <c r="A316" s="14"/>
      <c r="B316" s="1" t="s">
        <v>117</v>
      </c>
      <c r="C316" s="65" t="s">
        <v>196</v>
      </c>
      <c r="D316" s="15" t="s">
        <v>206</v>
      </c>
      <c r="E316" s="15" t="s">
        <v>200</v>
      </c>
      <c r="F316" s="73" t="s">
        <v>15</v>
      </c>
      <c r="G316" s="15"/>
      <c r="H316" s="3">
        <f>SUM(H317)</f>
        <v>0</v>
      </c>
    </row>
    <row r="317" spans="1:8" ht="30.75" customHeight="1" hidden="1">
      <c r="A317" s="14"/>
      <c r="B317" s="7" t="s">
        <v>271</v>
      </c>
      <c r="C317" s="65" t="s">
        <v>196</v>
      </c>
      <c r="D317" s="15" t="s">
        <v>206</v>
      </c>
      <c r="E317" s="15" t="s">
        <v>200</v>
      </c>
      <c r="F317" s="73" t="s">
        <v>15</v>
      </c>
      <c r="G317" s="15" t="s">
        <v>272</v>
      </c>
      <c r="H317" s="3"/>
    </row>
    <row r="318" spans="1:8" ht="48.75" customHeight="1">
      <c r="A318" s="14"/>
      <c r="B318" s="7" t="s">
        <v>114</v>
      </c>
      <c r="C318" s="65" t="s">
        <v>196</v>
      </c>
      <c r="D318" s="15" t="s">
        <v>206</v>
      </c>
      <c r="E318" s="15" t="s">
        <v>200</v>
      </c>
      <c r="F318" s="73" t="s">
        <v>139</v>
      </c>
      <c r="G318" s="15"/>
      <c r="H318" s="3">
        <f>SUM(H319)</f>
        <v>138.7</v>
      </c>
    </row>
    <row r="319" spans="1:8" ht="132.75" customHeight="1">
      <c r="A319" s="14"/>
      <c r="B319" s="7" t="s">
        <v>319</v>
      </c>
      <c r="C319" s="65" t="s">
        <v>196</v>
      </c>
      <c r="D319" s="2" t="s">
        <v>206</v>
      </c>
      <c r="E319" s="2" t="s">
        <v>200</v>
      </c>
      <c r="F319" s="72" t="s">
        <v>140</v>
      </c>
      <c r="G319" s="2"/>
      <c r="H319" s="3">
        <f>SUM(H320)</f>
        <v>138.7</v>
      </c>
    </row>
    <row r="320" spans="1:8" ht="40.5" customHeight="1">
      <c r="A320" s="14"/>
      <c r="B320" s="7" t="s">
        <v>271</v>
      </c>
      <c r="C320" s="65" t="s">
        <v>196</v>
      </c>
      <c r="D320" s="2" t="s">
        <v>206</v>
      </c>
      <c r="E320" s="2" t="s">
        <v>200</v>
      </c>
      <c r="F320" s="72" t="s">
        <v>140</v>
      </c>
      <c r="G320" s="2" t="s">
        <v>272</v>
      </c>
      <c r="H320" s="3">
        <f>SUM('распр.б.а.13'!G320)</f>
        <v>138.7</v>
      </c>
    </row>
    <row r="321" spans="1:8" ht="129.75" customHeight="1">
      <c r="A321" s="14"/>
      <c r="B321" s="7" t="s">
        <v>120</v>
      </c>
      <c r="C321" s="65" t="s">
        <v>196</v>
      </c>
      <c r="D321" s="2" t="s">
        <v>206</v>
      </c>
      <c r="E321" s="2" t="s">
        <v>200</v>
      </c>
      <c r="F321" s="72" t="s">
        <v>24</v>
      </c>
      <c r="G321" s="2"/>
      <c r="H321" s="3">
        <f>SUM(H322)</f>
        <v>67.9</v>
      </c>
    </row>
    <row r="322" spans="1:8" ht="52.5" customHeight="1">
      <c r="A322" s="14"/>
      <c r="B322" s="7" t="s">
        <v>114</v>
      </c>
      <c r="C322" s="65" t="s">
        <v>196</v>
      </c>
      <c r="D322" s="2" t="s">
        <v>206</v>
      </c>
      <c r="E322" s="2" t="s">
        <v>200</v>
      </c>
      <c r="F322" s="72" t="s">
        <v>141</v>
      </c>
      <c r="G322" s="2"/>
      <c r="H322" s="3">
        <f>SUM(H323)</f>
        <v>67.9</v>
      </c>
    </row>
    <row r="323" spans="1:8" ht="180" customHeight="1">
      <c r="A323" s="14"/>
      <c r="B323" s="7" t="s">
        <v>320</v>
      </c>
      <c r="C323" s="65" t="s">
        <v>196</v>
      </c>
      <c r="D323" s="2" t="s">
        <v>206</v>
      </c>
      <c r="E323" s="2" t="s">
        <v>200</v>
      </c>
      <c r="F323" s="72" t="s">
        <v>142</v>
      </c>
      <c r="G323" s="2"/>
      <c r="H323" s="3">
        <f>SUM(H324)</f>
        <v>67.9</v>
      </c>
    </row>
    <row r="324" spans="1:8" ht="39" customHeight="1">
      <c r="A324" s="14"/>
      <c r="B324" s="7" t="s">
        <v>271</v>
      </c>
      <c r="C324" s="65" t="s">
        <v>196</v>
      </c>
      <c r="D324" s="2" t="s">
        <v>206</v>
      </c>
      <c r="E324" s="2" t="s">
        <v>200</v>
      </c>
      <c r="F324" s="72" t="s">
        <v>142</v>
      </c>
      <c r="G324" s="2" t="s">
        <v>272</v>
      </c>
      <c r="H324" s="3">
        <f>SUM('распр.б.а.13'!G324)</f>
        <v>67.9</v>
      </c>
    </row>
    <row r="325" spans="1:8" ht="30.75" customHeight="1">
      <c r="A325" s="14"/>
      <c r="B325" s="1" t="s">
        <v>274</v>
      </c>
      <c r="C325" s="65" t="s">
        <v>196</v>
      </c>
      <c r="D325" s="2" t="s">
        <v>206</v>
      </c>
      <c r="E325" s="2" t="s">
        <v>200</v>
      </c>
      <c r="F325" s="72" t="s">
        <v>7</v>
      </c>
      <c r="G325" s="2"/>
      <c r="H325" s="3">
        <f>SUM(H326+H328+H330)</f>
        <v>590</v>
      </c>
    </row>
    <row r="326" spans="1:8" ht="64.5" customHeight="1">
      <c r="A326" s="14"/>
      <c r="B326" s="1" t="s">
        <v>288</v>
      </c>
      <c r="C326" s="65" t="s">
        <v>196</v>
      </c>
      <c r="D326" s="2" t="s">
        <v>206</v>
      </c>
      <c r="E326" s="2" t="s">
        <v>200</v>
      </c>
      <c r="F326" s="72" t="s">
        <v>102</v>
      </c>
      <c r="G326" s="2"/>
      <c r="H326" s="3">
        <f>SUM(H327)</f>
        <v>250</v>
      </c>
    </row>
    <row r="327" spans="1:8" ht="39" customHeight="1">
      <c r="A327" s="14"/>
      <c r="B327" s="7" t="s">
        <v>254</v>
      </c>
      <c r="C327" s="65" t="s">
        <v>196</v>
      </c>
      <c r="D327" s="2" t="s">
        <v>206</v>
      </c>
      <c r="E327" s="2" t="s">
        <v>200</v>
      </c>
      <c r="F327" s="72" t="s">
        <v>102</v>
      </c>
      <c r="G327" s="2" t="s">
        <v>255</v>
      </c>
      <c r="H327" s="3">
        <f>SUM('распр.б.а.13'!G327)</f>
        <v>250</v>
      </c>
    </row>
    <row r="328" spans="1:8" ht="76.5" customHeight="1">
      <c r="A328" s="14"/>
      <c r="B328" s="1" t="s">
        <v>289</v>
      </c>
      <c r="C328" s="65" t="s">
        <v>196</v>
      </c>
      <c r="D328" s="2" t="s">
        <v>206</v>
      </c>
      <c r="E328" s="2" t="s">
        <v>200</v>
      </c>
      <c r="F328" s="72" t="s">
        <v>103</v>
      </c>
      <c r="G328" s="2"/>
      <c r="H328" s="3">
        <f>SUM(H329)</f>
        <v>200</v>
      </c>
    </row>
    <row r="329" spans="1:8" ht="39" customHeight="1">
      <c r="A329" s="14"/>
      <c r="B329" s="7" t="s">
        <v>254</v>
      </c>
      <c r="C329" s="65" t="s">
        <v>196</v>
      </c>
      <c r="D329" s="2" t="s">
        <v>206</v>
      </c>
      <c r="E329" s="2" t="s">
        <v>200</v>
      </c>
      <c r="F329" s="72" t="s">
        <v>103</v>
      </c>
      <c r="G329" s="2" t="s">
        <v>255</v>
      </c>
      <c r="H329" s="3">
        <f>SUM('распр.б.а.13'!G329)</f>
        <v>200</v>
      </c>
    </row>
    <row r="330" spans="1:8" ht="59.25" customHeight="1">
      <c r="A330" s="14"/>
      <c r="B330" s="1" t="s">
        <v>290</v>
      </c>
      <c r="C330" s="65" t="s">
        <v>196</v>
      </c>
      <c r="D330" s="2" t="s">
        <v>206</v>
      </c>
      <c r="E330" s="2" t="s">
        <v>200</v>
      </c>
      <c r="F330" s="72" t="s">
        <v>104</v>
      </c>
      <c r="G330" s="2"/>
      <c r="H330" s="3">
        <f>SUM(H331)</f>
        <v>140</v>
      </c>
    </row>
    <row r="331" spans="1:8" ht="39" customHeight="1">
      <c r="A331" s="14"/>
      <c r="B331" s="7" t="s">
        <v>254</v>
      </c>
      <c r="C331" s="65" t="s">
        <v>196</v>
      </c>
      <c r="D331" s="2" t="s">
        <v>206</v>
      </c>
      <c r="E331" s="2" t="s">
        <v>200</v>
      </c>
      <c r="F331" s="72" t="s">
        <v>104</v>
      </c>
      <c r="G331" s="2" t="s">
        <v>255</v>
      </c>
      <c r="H331" s="3">
        <f>SUM('распр.б.а.13'!G331)</f>
        <v>140</v>
      </c>
    </row>
    <row r="332" spans="1:8" ht="30.75" customHeight="1" hidden="1">
      <c r="A332" s="14"/>
      <c r="B332" s="7" t="s">
        <v>178</v>
      </c>
      <c r="C332" s="65" t="s">
        <v>196</v>
      </c>
      <c r="D332" s="2" t="s">
        <v>206</v>
      </c>
      <c r="E332" s="2" t="s">
        <v>200</v>
      </c>
      <c r="F332" s="72" t="s">
        <v>107</v>
      </c>
      <c r="G332" s="15"/>
      <c r="H332" s="3">
        <f>SUM(H333)</f>
        <v>0</v>
      </c>
    </row>
    <row r="333" spans="1:8" ht="30.75" customHeight="1" hidden="1">
      <c r="A333" s="14"/>
      <c r="B333" s="7" t="s">
        <v>222</v>
      </c>
      <c r="C333" s="65" t="s">
        <v>196</v>
      </c>
      <c r="D333" s="2" t="s">
        <v>206</v>
      </c>
      <c r="E333" s="2" t="s">
        <v>200</v>
      </c>
      <c r="F333" s="72" t="s">
        <v>108</v>
      </c>
      <c r="G333" s="15"/>
      <c r="H333" s="3">
        <f>SUM(H334)</f>
        <v>0</v>
      </c>
    </row>
    <row r="334" spans="1:8" ht="30.75" customHeight="1" hidden="1">
      <c r="A334" s="14"/>
      <c r="B334" s="43" t="s">
        <v>238</v>
      </c>
      <c r="C334" s="65" t="s">
        <v>196</v>
      </c>
      <c r="D334" s="2" t="s">
        <v>206</v>
      </c>
      <c r="E334" s="2" t="s">
        <v>200</v>
      </c>
      <c r="F334" s="72" t="s">
        <v>108</v>
      </c>
      <c r="G334" s="15" t="s">
        <v>239</v>
      </c>
      <c r="H334" s="3">
        <v>0</v>
      </c>
    </row>
    <row r="335" spans="1:8" s="19" customFormat="1" ht="19.5" customHeight="1">
      <c r="A335" s="10"/>
      <c r="B335" s="38" t="s">
        <v>169</v>
      </c>
      <c r="C335" s="64" t="s">
        <v>196</v>
      </c>
      <c r="D335" s="6" t="s">
        <v>202</v>
      </c>
      <c r="E335" s="6" t="s">
        <v>199</v>
      </c>
      <c r="F335" s="71"/>
      <c r="G335" s="6"/>
      <c r="H335" s="5">
        <f>SUM(H336)</f>
        <v>10878</v>
      </c>
    </row>
    <row r="336" spans="1:8" s="19" customFormat="1" ht="19.5" customHeight="1">
      <c r="A336" s="10"/>
      <c r="B336" s="38" t="s">
        <v>240</v>
      </c>
      <c r="C336" s="64" t="s">
        <v>196</v>
      </c>
      <c r="D336" s="6" t="s">
        <v>202</v>
      </c>
      <c r="E336" s="6" t="s">
        <v>198</v>
      </c>
      <c r="F336" s="71"/>
      <c r="G336" s="6"/>
      <c r="H336" s="5">
        <f>SUM(H337)</f>
        <v>10878</v>
      </c>
    </row>
    <row r="337" spans="1:8" ht="83.25" customHeight="1">
      <c r="A337" s="14"/>
      <c r="B337" s="1" t="s">
        <v>264</v>
      </c>
      <c r="C337" s="65" t="s">
        <v>196</v>
      </c>
      <c r="D337" s="2" t="s">
        <v>202</v>
      </c>
      <c r="E337" s="2" t="s">
        <v>198</v>
      </c>
      <c r="F337" s="72" t="s">
        <v>21</v>
      </c>
      <c r="G337" s="2"/>
      <c r="H337" s="3">
        <f>SUM(H338)</f>
        <v>10878</v>
      </c>
    </row>
    <row r="338" spans="1:8" ht="101.25" customHeight="1">
      <c r="A338" s="14"/>
      <c r="B338" s="1" t="s">
        <v>295</v>
      </c>
      <c r="C338" s="65" t="s">
        <v>196</v>
      </c>
      <c r="D338" s="2" t="s">
        <v>202</v>
      </c>
      <c r="E338" s="2" t="s">
        <v>198</v>
      </c>
      <c r="F338" s="72" t="s">
        <v>5</v>
      </c>
      <c r="G338" s="2"/>
      <c r="H338" s="3">
        <f>SUM(H339+H341+H343)</f>
        <v>10878</v>
      </c>
    </row>
    <row r="339" spans="1:8" ht="135" customHeight="1">
      <c r="A339" s="14"/>
      <c r="B339" s="111" t="s">
        <v>325</v>
      </c>
      <c r="C339" s="65" t="s">
        <v>196</v>
      </c>
      <c r="D339" s="2" t="s">
        <v>202</v>
      </c>
      <c r="E339" s="2" t="s">
        <v>198</v>
      </c>
      <c r="F339" s="73" t="s">
        <v>22</v>
      </c>
      <c r="G339" s="15"/>
      <c r="H339" s="3">
        <f>SUM(H340)</f>
        <v>8090</v>
      </c>
    </row>
    <row r="340" spans="1:8" ht="24.75" customHeight="1">
      <c r="A340" s="14"/>
      <c r="B340" s="32" t="s">
        <v>265</v>
      </c>
      <c r="C340" s="65" t="s">
        <v>196</v>
      </c>
      <c r="D340" s="2" t="s">
        <v>202</v>
      </c>
      <c r="E340" s="2" t="s">
        <v>198</v>
      </c>
      <c r="F340" s="73" t="s">
        <v>22</v>
      </c>
      <c r="G340" s="15" t="s">
        <v>266</v>
      </c>
      <c r="H340" s="3">
        <f>SUM('распр.б.а.13'!G340)</f>
        <v>8090</v>
      </c>
    </row>
    <row r="341" spans="1:8" ht="147.75" customHeight="1">
      <c r="A341" s="14"/>
      <c r="B341" s="111" t="s">
        <v>324</v>
      </c>
      <c r="C341" s="65" t="s">
        <v>196</v>
      </c>
      <c r="D341" s="2" t="s">
        <v>202</v>
      </c>
      <c r="E341" s="2" t="s">
        <v>198</v>
      </c>
      <c r="F341" s="73" t="s">
        <v>109</v>
      </c>
      <c r="G341" s="15"/>
      <c r="H341" s="3">
        <f>SUM(H342)</f>
        <v>2788</v>
      </c>
    </row>
    <row r="342" spans="1:8" ht="24.75" customHeight="1">
      <c r="A342" s="14"/>
      <c r="B342" s="7" t="s">
        <v>183</v>
      </c>
      <c r="C342" s="65" t="s">
        <v>196</v>
      </c>
      <c r="D342" s="2" t="s">
        <v>202</v>
      </c>
      <c r="E342" s="2" t="s">
        <v>198</v>
      </c>
      <c r="F342" s="73" t="s">
        <v>109</v>
      </c>
      <c r="G342" s="15" t="s">
        <v>263</v>
      </c>
      <c r="H342" s="3">
        <f>SUM('распр.б.а.13'!G342)</f>
        <v>2788</v>
      </c>
    </row>
    <row r="343" spans="1:8" ht="93.75" customHeight="1" hidden="1">
      <c r="A343" s="14"/>
      <c r="B343" s="1" t="s">
        <v>247</v>
      </c>
      <c r="C343" s="65" t="s">
        <v>196</v>
      </c>
      <c r="D343" s="2" t="s">
        <v>202</v>
      </c>
      <c r="E343" s="2" t="s">
        <v>198</v>
      </c>
      <c r="F343" s="73" t="s">
        <v>29</v>
      </c>
      <c r="G343" s="15"/>
      <c r="H343" s="3">
        <f>SUM(H344)</f>
        <v>0</v>
      </c>
    </row>
    <row r="344" spans="1:8" ht="19.5" customHeight="1" hidden="1">
      <c r="A344" s="14"/>
      <c r="B344" s="32" t="s">
        <v>265</v>
      </c>
      <c r="C344" s="65" t="s">
        <v>196</v>
      </c>
      <c r="D344" s="2" t="s">
        <v>202</v>
      </c>
      <c r="E344" s="2" t="s">
        <v>198</v>
      </c>
      <c r="F344" s="73" t="s">
        <v>29</v>
      </c>
      <c r="G344" s="15" t="s">
        <v>266</v>
      </c>
      <c r="H344" s="3"/>
    </row>
    <row r="345" spans="1:8" s="19" customFormat="1" ht="19.5" customHeight="1">
      <c r="A345" s="10"/>
      <c r="B345" s="38" t="s">
        <v>194</v>
      </c>
      <c r="C345" s="64" t="s">
        <v>196</v>
      </c>
      <c r="D345" s="6" t="s">
        <v>208</v>
      </c>
      <c r="E345" s="6" t="s">
        <v>199</v>
      </c>
      <c r="F345" s="71"/>
      <c r="G345" s="6"/>
      <c r="H345" s="5">
        <f>SUM(H346)</f>
        <v>1200</v>
      </c>
    </row>
    <row r="346" spans="1:8" s="19" customFormat="1" ht="19.5" customHeight="1">
      <c r="A346" s="10"/>
      <c r="B346" s="44" t="s">
        <v>186</v>
      </c>
      <c r="C346" s="64" t="s">
        <v>196</v>
      </c>
      <c r="D346" s="6" t="s">
        <v>208</v>
      </c>
      <c r="E346" s="6" t="s">
        <v>203</v>
      </c>
      <c r="F346" s="71"/>
      <c r="G346" s="6"/>
      <c r="H346" s="5">
        <f>SUM(H347)</f>
        <v>1200</v>
      </c>
    </row>
    <row r="347" spans="1:8" ht="32.25" customHeight="1">
      <c r="A347" s="14"/>
      <c r="B347" s="7" t="s">
        <v>250</v>
      </c>
      <c r="C347" s="65" t="s">
        <v>196</v>
      </c>
      <c r="D347" s="2" t="s">
        <v>208</v>
      </c>
      <c r="E347" s="2" t="s">
        <v>203</v>
      </c>
      <c r="F347" s="72" t="s">
        <v>89</v>
      </c>
      <c r="G347" s="2"/>
      <c r="H347" s="3">
        <f>SUM(H348)</f>
        <v>1200</v>
      </c>
    </row>
    <row r="348" spans="1:8" ht="48" customHeight="1">
      <c r="A348" s="14"/>
      <c r="B348" s="7" t="s">
        <v>262</v>
      </c>
      <c r="C348" s="65" t="s">
        <v>196</v>
      </c>
      <c r="D348" s="2" t="s">
        <v>208</v>
      </c>
      <c r="E348" s="2" t="s">
        <v>203</v>
      </c>
      <c r="F348" s="72" t="s">
        <v>90</v>
      </c>
      <c r="G348" s="2"/>
      <c r="H348" s="3">
        <f>SUM(H349)</f>
        <v>1200</v>
      </c>
    </row>
    <row r="349" spans="1:8" ht="32.25" customHeight="1">
      <c r="A349" s="14"/>
      <c r="B349" s="1" t="s">
        <v>258</v>
      </c>
      <c r="C349" s="65" t="s">
        <v>196</v>
      </c>
      <c r="D349" s="2" t="s">
        <v>208</v>
      </c>
      <c r="E349" s="2" t="s">
        <v>203</v>
      </c>
      <c r="F349" s="72" t="s">
        <v>95</v>
      </c>
      <c r="G349" s="57"/>
      <c r="H349" s="3">
        <f>SUM(H350)</f>
        <v>1200</v>
      </c>
    </row>
    <row r="350" spans="1:8" ht="32.25" customHeight="1" thickBot="1">
      <c r="A350" s="29"/>
      <c r="B350" s="7" t="s">
        <v>254</v>
      </c>
      <c r="C350" s="65" t="s">
        <v>196</v>
      </c>
      <c r="D350" s="2" t="s">
        <v>208</v>
      </c>
      <c r="E350" s="2" t="s">
        <v>203</v>
      </c>
      <c r="F350" s="72" t="s">
        <v>95</v>
      </c>
      <c r="G350" s="2" t="s">
        <v>255</v>
      </c>
      <c r="H350" s="3">
        <f>SUM('распр.б.а.13'!G350)</f>
        <v>1200</v>
      </c>
    </row>
    <row r="351" spans="1:8" s="19" customFormat="1" ht="29.25" customHeight="1">
      <c r="A351" s="9"/>
      <c r="B351" s="38" t="s">
        <v>229</v>
      </c>
      <c r="C351" s="64" t="s">
        <v>196</v>
      </c>
      <c r="D351" s="6" t="s">
        <v>204</v>
      </c>
      <c r="E351" s="6" t="s">
        <v>199</v>
      </c>
      <c r="F351" s="71"/>
      <c r="G351" s="6"/>
      <c r="H351" s="5">
        <f>SUM(H352)</f>
        <v>20</v>
      </c>
    </row>
    <row r="352" spans="1:8" s="19" customFormat="1" ht="30.75" customHeight="1">
      <c r="A352" s="9"/>
      <c r="B352" s="38" t="s">
        <v>241</v>
      </c>
      <c r="C352" s="64" t="s">
        <v>196</v>
      </c>
      <c r="D352" s="6" t="s">
        <v>204</v>
      </c>
      <c r="E352" s="6" t="s">
        <v>198</v>
      </c>
      <c r="F352" s="71"/>
      <c r="G352" s="6"/>
      <c r="H352" s="5">
        <f>SUM(H353)</f>
        <v>20</v>
      </c>
    </row>
    <row r="353" spans="2:8" s="9" customFormat="1" ht="36.75" customHeight="1">
      <c r="B353" s="7" t="s">
        <v>250</v>
      </c>
      <c r="C353" s="65" t="s">
        <v>196</v>
      </c>
      <c r="D353" s="2" t="s">
        <v>204</v>
      </c>
      <c r="E353" s="2" t="s">
        <v>198</v>
      </c>
      <c r="F353" s="72" t="s">
        <v>89</v>
      </c>
      <c r="G353" s="6"/>
      <c r="H353" s="3">
        <f>SUM(H354)</f>
        <v>20</v>
      </c>
    </row>
    <row r="354" spans="1:8" ht="50.25" customHeight="1">
      <c r="A354" s="8"/>
      <c r="B354" s="7" t="s">
        <v>262</v>
      </c>
      <c r="C354" s="65" t="s">
        <v>196</v>
      </c>
      <c r="D354" s="2" t="s">
        <v>204</v>
      </c>
      <c r="E354" s="2" t="s">
        <v>198</v>
      </c>
      <c r="F354" s="72" t="s">
        <v>90</v>
      </c>
      <c r="G354" s="6"/>
      <c r="H354" s="3">
        <f>SUM(H355)</f>
        <v>20</v>
      </c>
    </row>
    <row r="355" spans="1:8" ht="33" customHeight="1">
      <c r="A355" s="8"/>
      <c r="B355" s="1" t="s">
        <v>258</v>
      </c>
      <c r="C355" s="65" t="s">
        <v>196</v>
      </c>
      <c r="D355" s="2" t="s">
        <v>204</v>
      </c>
      <c r="E355" s="2" t="s">
        <v>198</v>
      </c>
      <c r="F355" s="72" t="s">
        <v>95</v>
      </c>
      <c r="G355" s="6"/>
      <c r="H355" s="3">
        <f>SUM(H356)</f>
        <v>20</v>
      </c>
    </row>
    <row r="356" spans="1:8" ht="20.25" customHeight="1">
      <c r="A356" s="8"/>
      <c r="B356" s="7" t="s">
        <v>230</v>
      </c>
      <c r="C356" s="65" t="s">
        <v>196</v>
      </c>
      <c r="D356" s="2" t="s">
        <v>204</v>
      </c>
      <c r="E356" s="2" t="s">
        <v>198</v>
      </c>
      <c r="F356" s="72" t="s">
        <v>95</v>
      </c>
      <c r="G356" s="2" t="s">
        <v>231</v>
      </c>
      <c r="H356" s="3">
        <f>SUM('распр.б.а.13'!G356)</f>
        <v>20</v>
      </c>
    </row>
    <row r="357" spans="1:7" ht="19.5" customHeight="1">
      <c r="A357" s="8"/>
      <c r="B357" s="75"/>
      <c r="C357" s="68"/>
      <c r="D357" s="58"/>
      <c r="E357" s="58"/>
      <c r="F357" s="84"/>
      <c r="G357" s="58"/>
    </row>
    <row r="358" spans="1:7" ht="19.5" customHeight="1">
      <c r="A358" s="8"/>
      <c r="B358" s="75"/>
      <c r="C358" s="68"/>
      <c r="D358" s="58"/>
      <c r="E358" s="58"/>
      <c r="F358" s="84"/>
      <c r="G358" s="58"/>
    </row>
    <row r="359" spans="1:7" ht="19.5" customHeight="1">
      <c r="A359" s="8"/>
      <c r="B359" s="75"/>
      <c r="C359" s="68"/>
      <c r="D359" s="58"/>
      <c r="E359" s="58"/>
      <c r="F359" s="84"/>
      <c r="G359" s="58"/>
    </row>
    <row r="360" spans="2:7" s="8" customFormat="1" ht="19.5" customHeight="1">
      <c r="B360" s="30"/>
      <c r="C360" s="68"/>
      <c r="D360" s="31"/>
      <c r="E360" s="31"/>
      <c r="F360" s="85"/>
      <c r="G360" s="31"/>
    </row>
    <row r="361" spans="1:7" ht="19.5" customHeight="1">
      <c r="A361" s="8"/>
      <c r="B361" s="75"/>
      <c r="C361" s="68"/>
      <c r="D361" s="31"/>
      <c r="E361" s="31"/>
      <c r="F361" s="85"/>
      <c r="G361" s="31"/>
    </row>
    <row r="362" spans="1:7" ht="19.5" customHeight="1">
      <c r="A362" s="8"/>
      <c r="B362" s="30"/>
      <c r="C362" s="68"/>
      <c r="D362" s="31"/>
      <c r="E362" s="31"/>
      <c r="F362" s="85"/>
      <c r="G362" s="31"/>
    </row>
    <row r="363" spans="1:7" ht="19.5" customHeight="1">
      <c r="A363" s="8"/>
      <c r="B363" s="30"/>
      <c r="C363" s="68"/>
      <c r="D363" s="31"/>
      <c r="E363" s="31"/>
      <c r="F363" s="85"/>
      <c r="G363" s="31"/>
    </row>
    <row r="364" spans="1:7" ht="19.5" customHeight="1">
      <c r="A364" s="8"/>
      <c r="B364" s="30"/>
      <c r="C364" s="68"/>
      <c r="D364" s="31"/>
      <c r="E364" s="31"/>
      <c r="F364" s="85"/>
      <c r="G364" s="31"/>
    </row>
    <row r="365" spans="1:7" ht="19.5" customHeight="1">
      <c r="A365" s="8"/>
      <c r="B365" s="30"/>
      <c r="C365" s="68"/>
      <c r="D365" s="31"/>
      <c r="E365" s="31"/>
      <c r="F365" s="85"/>
      <c r="G365" s="31"/>
    </row>
    <row r="366" spans="1:7" ht="19.5" customHeight="1">
      <c r="A366" s="8"/>
      <c r="B366" s="30"/>
      <c r="C366" s="68"/>
      <c r="D366" s="31"/>
      <c r="E366" s="31"/>
      <c r="F366" s="85"/>
      <c r="G366" s="31"/>
    </row>
    <row r="367" spans="1:214" ht="19.5" customHeight="1">
      <c r="A367" s="8"/>
      <c r="B367" s="75"/>
      <c r="C367" s="69"/>
      <c r="D367" s="59"/>
      <c r="E367" s="59"/>
      <c r="F367" s="86"/>
      <c r="G367" s="59"/>
      <c r="DL367" s="8"/>
      <c r="DM367" s="8"/>
      <c r="DN367" s="8"/>
      <c r="DO367" s="8"/>
      <c r="DP367" s="8"/>
      <c r="DQ367" s="8"/>
      <c r="DR367" s="8"/>
      <c r="DS367" s="8"/>
      <c r="DT367" s="8"/>
      <c r="DU367" s="8"/>
      <c r="DV367" s="8"/>
      <c r="DW367" s="8"/>
      <c r="DX367" s="8"/>
      <c r="DY367" s="8"/>
      <c r="DZ367" s="8"/>
      <c r="EA367" s="8"/>
      <c r="EB367" s="8"/>
      <c r="EC367" s="8"/>
      <c r="ED367" s="8"/>
      <c r="EE367" s="8"/>
      <c r="EF367" s="8"/>
      <c r="EG367" s="8"/>
      <c r="EH367" s="8"/>
      <c r="EI367" s="8"/>
      <c r="EJ367" s="8"/>
      <c r="EK367" s="8"/>
      <c r="EL367" s="8"/>
      <c r="EM367" s="8"/>
      <c r="EN367" s="8"/>
      <c r="EO367" s="8"/>
      <c r="EP367" s="8"/>
      <c r="EQ367" s="8"/>
      <c r="ER367" s="8"/>
      <c r="ES367" s="8"/>
      <c r="ET367" s="8"/>
      <c r="EU367" s="8"/>
      <c r="EV367" s="8"/>
      <c r="EW367" s="8"/>
      <c r="EX367" s="8"/>
      <c r="EY367" s="8"/>
      <c r="EZ367" s="8"/>
      <c r="FA367" s="8"/>
      <c r="FB367" s="8"/>
      <c r="FC367" s="8"/>
      <c r="FD367" s="8"/>
      <c r="FE367" s="8"/>
      <c r="FF367" s="8"/>
      <c r="FG367" s="8"/>
      <c r="FH367" s="8"/>
      <c r="FI367" s="8"/>
      <c r="FJ367" s="8"/>
      <c r="FK367" s="8"/>
      <c r="FL367" s="8"/>
      <c r="FM367" s="8"/>
      <c r="FN367" s="8"/>
      <c r="FO367" s="8"/>
      <c r="FP367" s="8"/>
      <c r="FQ367" s="8"/>
      <c r="FR367" s="8"/>
      <c r="FS367" s="8"/>
      <c r="FT367" s="8"/>
      <c r="FU367" s="8"/>
      <c r="FV367" s="8"/>
      <c r="FW367" s="8"/>
      <c r="FX367" s="8"/>
      <c r="FY367" s="8"/>
      <c r="FZ367" s="8"/>
      <c r="GA367" s="8"/>
      <c r="GB367" s="8"/>
      <c r="GC367" s="8"/>
      <c r="GD367" s="8"/>
      <c r="GE367" s="8"/>
      <c r="GF367" s="8"/>
      <c r="GG367" s="8"/>
      <c r="GH367" s="8"/>
      <c r="GI367" s="8"/>
      <c r="GJ367" s="8"/>
      <c r="GK367" s="8"/>
      <c r="GL367" s="8"/>
      <c r="GM367" s="8"/>
      <c r="GN367" s="8"/>
      <c r="GO367" s="8"/>
      <c r="GP367" s="8"/>
      <c r="GQ367" s="8"/>
      <c r="GR367" s="8"/>
      <c r="GS367" s="8"/>
      <c r="GT367" s="8"/>
      <c r="GU367" s="8"/>
      <c r="GV367" s="8"/>
      <c r="GW367" s="8"/>
      <c r="GX367" s="8"/>
      <c r="GY367" s="8"/>
      <c r="GZ367" s="8"/>
      <c r="HA367" s="8"/>
      <c r="HB367" s="8"/>
      <c r="HC367" s="8"/>
      <c r="HD367" s="8"/>
      <c r="HE367" s="8"/>
      <c r="HF367" s="8"/>
    </row>
    <row r="368" spans="1:214" ht="19.5" customHeight="1">
      <c r="A368" s="8"/>
      <c r="B368" s="75"/>
      <c r="C368" s="69"/>
      <c r="D368" s="59"/>
      <c r="E368" s="59"/>
      <c r="F368" s="86"/>
      <c r="G368" s="59"/>
      <c r="DL368" s="8"/>
      <c r="DM368" s="8"/>
      <c r="DN368" s="8"/>
      <c r="DO368" s="8"/>
      <c r="DP368" s="8"/>
      <c r="DQ368" s="8"/>
      <c r="DR368" s="8"/>
      <c r="DS368" s="8"/>
      <c r="DT368" s="8"/>
      <c r="DU368" s="8"/>
      <c r="DV368" s="8"/>
      <c r="DW368" s="8"/>
      <c r="DX368" s="8"/>
      <c r="DY368" s="8"/>
      <c r="DZ368" s="8"/>
      <c r="EA368" s="8"/>
      <c r="EB368" s="8"/>
      <c r="EC368" s="8"/>
      <c r="ED368" s="8"/>
      <c r="EE368" s="8"/>
      <c r="EF368" s="8"/>
      <c r="EG368" s="8"/>
      <c r="EH368" s="8"/>
      <c r="EI368" s="8"/>
      <c r="EJ368" s="8"/>
      <c r="EK368" s="8"/>
      <c r="EL368" s="8"/>
      <c r="EM368" s="8"/>
      <c r="EN368" s="8"/>
      <c r="EO368" s="8"/>
      <c r="EP368" s="8"/>
      <c r="EQ368" s="8"/>
      <c r="ER368" s="8"/>
      <c r="ES368" s="8"/>
      <c r="ET368" s="8"/>
      <c r="EU368" s="8"/>
      <c r="EV368" s="8"/>
      <c r="EW368" s="8"/>
      <c r="EX368" s="8"/>
      <c r="EY368" s="8"/>
      <c r="EZ368" s="8"/>
      <c r="FA368" s="8"/>
      <c r="FB368" s="8"/>
      <c r="FC368" s="8"/>
      <c r="FD368" s="8"/>
      <c r="FE368" s="8"/>
      <c r="FF368" s="8"/>
      <c r="FG368" s="8"/>
      <c r="FH368" s="8"/>
      <c r="FI368" s="8"/>
      <c r="FJ368" s="8"/>
      <c r="FK368" s="8"/>
      <c r="FL368" s="8"/>
      <c r="FM368" s="8"/>
      <c r="FN368" s="8"/>
      <c r="FO368" s="8"/>
      <c r="FP368" s="8"/>
      <c r="FQ368" s="8"/>
      <c r="FR368" s="8"/>
      <c r="FS368" s="8"/>
      <c r="FT368" s="8"/>
      <c r="FU368" s="8"/>
      <c r="FV368" s="8"/>
      <c r="FW368" s="8"/>
      <c r="FX368" s="8"/>
      <c r="FY368" s="8"/>
      <c r="FZ368" s="8"/>
      <c r="GA368" s="8"/>
      <c r="GB368" s="8"/>
      <c r="GC368" s="8"/>
      <c r="GD368" s="8"/>
      <c r="GE368" s="8"/>
      <c r="GF368" s="8"/>
      <c r="GG368" s="8"/>
      <c r="GH368" s="8"/>
      <c r="GI368" s="8"/>
      <c r="GJ368" s="8"/>
      <c r="GK368" s="8"/>
      <c r="GL368" s="8"/>
      <c r="GM368" s="8"/>
      <c r="GN368" s="8"/>
      <c r="GO368" s="8"/>
      <c r="GP368" s="8"/>
      <c r="GQ368" s="8"/>
      <c r="GR368" s="8"/>
      <c r="GS368" s="8"/>
      <c r="GT368" s="8"/>
      <c r="GU368" s="8"/>
      <c r="GV368" s="8"/>
      <c r="GW368" s="8"/>
      <c r="GX368" s="8"/>
      <c r="GY368" s="8"/>
      <c r="GZ368" s="8"/>
      <c r="HA368" s="8"/>
      <c r="HB368" s="8"/>
      <c r="HC368" s="8"/>
      <c r="HD368" s="8"/>
      <c r="HE368" s="8"/>
      <c r="HF368" s="8"/>
    </row>
    <row r="369" spans="1:214" ht="19.5" customHeight="1">
      <c r="A369" s="8"/>
      <c r="B369" s="75"/>
      <c r="C369" s="68"/>
      <c r="D369" s="58"/>
      <c r="E369" s="58"/>
      <c r="F369" s="84"/>
      <c r="G369" s="58"/>
      <c r="DL369" s="8"/>
      <c r="DM369" s="8"/>
      <c r="DN369" s="8"/>
      <c r="DO369" s="8"/>
      <c r="DP369" s="8"/>
      <c r="DQ369" s="8"/>
      <c r="DR369" s="8"/>
      <c r="DS369" s="8"/>
      <c r="DT369" s="8"/>
      <c r="DU369" s="8"/>
      <c r="DV369" s="8"/>
      <c r="DW369" s="8"/>
      <c r="DX369" s="8"/>
      <c r="DY369" s="8"/>
      <c r="DZ369" s="8"/>
      <c r="EA369" s="8"/>
      <c r="EB369" s="8"/>
      <c r="EC369" s="8"/>
      <c r="ED369" s="8"/>
      <c r="EE369" s="8"/>
      <c r="EF369" s="8"/>
      <c r="EG369" s="8"/>
      <c r="EH369" s="8"/>
      <c r="EI369" s="8"/>
      <c r="EJ369" s="8"/>
      <c r="EK369" s="8"/>
      <c r="EL369" s="8"/>
      <c r="EM369" s="8"/>
      <c r="EN369" s="8"/>
      <c r="EO369" s="8"/>
      <c r="EP369" s="8"/>
      <c r="EQ369" s="8"/>
      <c r="ER369" s="8"/>
      <c r="ES369" s="8"/>
      <c r="ET369" s="8"/>
      <c r="EU369" s="8"/>
      <c r="EV369" s="8"/>
      <c r="EW369" s="8"/>
      <c r="EX369" s="8"/>
      <c r="EY369" s="8"/>
      <c r="EZ369" s="8"/>
      <c r="FA369" s="8"/>
      <c r="FB369" s="8"/>
      <c r="FC369" s="8"/>
      <c r="FD369" s="8"/>
      <c r="FE369" s="8"/>
      <c r="FF369" s="8"/>
      <c r="FG369" s="8"/>
      <c r="FH369" s="8"/>
      <c r="FI369" s="8"/>
      <c r="FJ369" s="8"/>
      <c r="FK369" s="8"/>
      <c r="FL369" s="8"/>
      <c r="FM369" s="8"/>
      <c r="FN369" s="8"/>
      <c r="FO369" s="8"/>
      <c r="FP369" s="8"/>
      <c r="FQ369" s="8"/>
      <c r="FR369" s="8"/>
      <c r="FS369" s="8"/>
      <c r="FT369" s="8"/>
      <c r="FU369" s="8"/>
      <c r="FV369" s="8"/>
      <c r="FW369" s="8"/>
      <c r="FX369" s="8"/>
      <c r="FY369" s="8"/>
      <c r="FZ369" s="8"/>
      <c r="GA369" s="8"/>
      <c r="GB369" s="8"/>
      <c r="GC369" s="8"/>
      <c r="GD369" s="8"/>
      <c r="GE369" s="8"/>
      <c r="GF369" s="8"/>
      <c r="GG369" s="8"/>
      <c r="GH369" s="8"/>
      <c r="GI369" s="8"/>
      <c r="GJ369" s="8"/>
      <c r="GK369" s="8"/>
      <c r="GL369" s="8"/>
      <c r="GM369" s="8"/>
      <c r="GN369" s="8"/>
      <c r="GO369" s="8"/>
      <c r="GP369" s="8"/>
      <c r="GQ369" s="8"/>
      <c r="GR369" s="8"/>
      <c r="GS369" s="8"/>
      <c r="GT369" s="8"/>
      <c r="GU369" s="8"/>
      <c r="GV369" s="8"/>
      <c r="GW369" s="8"/>
      <c r="GX369" s="8"/>
      <c r="GY369" s="8"/>
      <c r="GZ369" s="8"/>
      <c r="HA369" s="8"/>
      <c r="HB369" s="8"/>
      <c r="HC369" s="8"/>
      <c r="HD369" s="8"/>
      <c r="HE369" s="8"/>
      <c r="HF369" s="8"/>
    </row>
    <row r="370" spans="1:214" ht="19.5" customHeight="1">
      <c r="A370" s="8"/>
      <c r="B370" s="75"/>
      <c r="C370" s="68"/>
      <c r="D370" s="58"/>
      <c r="E370" s="58"/>
      <c r="F370" s="84"/>
      <c r="G370" s="58"/>
      <c r="DL370" s="8"/>
      <c r="DM370" s="8"/>
      <c r="DN370" s="8"/>
      <c r="DO370" s="8"/>
      <c r="DP370" s="8"/>
      <c r="DQ370" s="8"/>
      <c r="DR370" s="8"/>
      <c r="DS370" s="8"/>
      <c r="DT370" s="8"/>
      <c r="DU370" s="8"/>
      <c r="DV370" s="8"/>
      <c r="DW370" s="8"/>
      <c r="DX370" s="8"/>
      <c r="DY370" s="8"/>
      <c r="DZ370" s="8"/>
      <c r="EA370" s="8"/>
      <c r="EB370" s="8"/>
      <c r="EC370" s="8"/>
      <c r="ED370" s="8"/>
      <c r="EE370" s="8"/>
      <c r="EF370" s="8"/>
      <c r="EG370" s="8"/>
      <c r="EH370" s="8"/>
      <c r="EI370" s="8"/>
      <c r="EJ370" s="8"/>
      <c r="EK370" s="8"/>
      <c r="EL370" s="8"/>
      <c r="EM370" s="8"/>
      <c r="EN370" s="8"/>
      <c r="EO370" s="8"/>
      <c r="EP370" s="8"/>
      <c r="EQ370" s="8"/>
      <c r="ER370" s="8"/>
      <c r="ES370" s="8"/>
      <c r="ET370" s="8"/>
      <c r="EU370" s="8"/>
      <c r="EV370" s="8"/>
      <c r="EW370" s="8"/>
      <c r="EX370" s="8"/>
      <c r="EY370" s="8"/>
      <c r="EZ370" s="8"/>
      <c r="FA370" s="8"/>
      <c r="FB370" s="8"/>
      <c r="FC370" s="8"/>
      <c r="FD370" s="8"/>
      <c r="FE370" s="8"/>
      <c r="FF370" s="8"/>
      <c r="FG370" s="8"/>
      <c r="FH370" s="8"/>
      <c r="FI370" s="8"/>
      <c r="FJ370" s="8"/>
      <c r="FK370" s="8"/>
      <c r="FL370" s="8"/>
      <c r="FM370" s="8"/>
      <c r="FN370" s="8"/>
      <c r="FO370" s="8"/>
      <c r="FP370" s="8"/>
      <c r="FQ370" s="8"/>
      <c r="FR370" s="8"/>
      <c r="FS370" s="8"/>
      <c r="FT370" s="8"/>
      <c r="FU370" s="8"/>
      <c r="FV370" s="8"/>
      <c r="FW370" s="8"/>
      <c r="FX370" s="8"/>
      <c r="FY370" s="8"/>
      <c r="FZ370" s="8"/>
      <c r="GA370" s="8"/>
      <c r="GB370" s="8"/>
      <c r="GC370" s="8"/>
      <c r="GD370" s="8"/>
      <c r="GE370" s="8"/>
      <c r="GF370" s="8"/>
      <c r="GG370" s="8"/>
      <c r="GH370" s="8"/>
      <c r="GI370" s="8"/>
      <c r="GJ370" s="8"/>
      <c r="GK370" s="8"/>
      <c r="GL370" s="8"/>
      <c r="GM370" s="8"/>
      <c r="GN370" s="8"/>
      <c r="GO370" s="8"/>
      <c r="GP370" s="8"/>
      <c r="GQ370" s="8"/>
      <c r="GR370" s="8"/>
      <c r="GS370" s="8"/>
      <c r="GT370" s="8"/>
      <c r="GU370" s="8"/>
      <c r="GV370" s="8"/>
      <c r="GW370" s="8"/>
      <c r="GX370" s="8"/>
      <c r="GY370" s="8"/>
      <c r="GZ370" s="8"/>
      <c r="HA370" s="8"/>
      <c r="HB370" s="8"/>
      <c r="HC370" s="8"/>
      <c r="HD370" s="8"/>
      <c r="HE370" s="8"/>
      <c r="HF370" s="8"/>
    </row>
    <row r="371" spans="1:214" ht="19.5" customHeight="1">
      <c r="A371" s="8"/>
      <c r="B371" s="75"/>
      <c r="C371" s="68"/>
      <c r="D371" s="58"/>
      <c r="E371" s="58"/>
      <c r="F371" s="84"/>
      <c r="G371" s="58"/>
      <c r="DL371" s="8"/>
      <c r="DM371" s="8"/>
      <c r="DN371" s="8"/>
      <c r="DO371" s="8"/>
      <c r="DP371" s="8"/>
      <c r="DQ371" s="8"/>
      <c r="DR371" s="8"/>
      <c r="DS371" s="8"/>
      <c r="DT371" s="8"/>
      <c r="DU371" s="8"/>
      <c r="DV371" s="8"/>
      <c r="DW371" s="8"/>
      <c r="DX371" s="8"/>
      <c r="DY371" s="8"/>
      <c r="DZ371" s="8"/>
      <c r="EA371" s="8"/>
      <c r="EB371" s="8"/>
      <c r="EC371" s="8"/>
      <c r="ED371" s="8"/>
      <c r="EE371" s="8"/>
      <c r="EF371" s="8"/>
      <c r="EG371" s="8"/>
      <c r="EH371" s="8"/>
      <c r="EI371" s="8"/>
      <c r="EJ371" s="8"/>
      <c r="EK371" s="8"/>
      <c r="EL371" s="8"/>
      <c r="EM371" s="8"/>
      <c r="EN371" s="8"/>
      <c r="EO371" s="8"/>
      <c r="EP371" s="8"/>
      <c r="EQ371" s="8"/>
      <c r="ER371" s="8"/>
      <c r="ES371" s="8"/>
      <c r="ET371" s="8"/>
      <c r="EU371" s="8"/>
      <c r="EV371" s="8"/>
      <c r="EW371" s="8"/>
      <c r="EX371" s="8"/>
      <c r="EY371" s="8"/>
      <c r="EZ371" s="8"/>
      <c r="FA371" s="8"/>
      <c r="FB371" s="8"/>
      <c r="FC371" s="8"/>
      <c r="FD371" s="8"/>
      <c r="FE371" s="8"/>
      <c r="FF371" s="8"/>
      <c r="FG371" s="8"/>
      <c r="FH371" s="8"/>
      <c r="FI371" s="8"/>
      <c r="FJ371" s="8"/>
      <c r="FK371" s="8"/>
      <c r="FL371" s="8"/>
      <c r="FM371" s="8"/>
      <c r="FN371" s="8"/>
      <c r="FO371" s="8"/>
      <c r="FP371" s="8"/>
      <c r="FQ371" s="8"/>
      <c r="FR371" s="8"/>
      <c r="FS371" s="8"/>
      <c r="FT371" s="8"/>
      <c r="FU371" s="8"/>
      <c r="FV371" s="8"/>
      <c r="FW371" s="8"/>
      <c r="FX371" s="8"/>
      <c r="FY371" s="8"/>
      <c r="FZ371" s="8"/>
      <c r="GA371" s="8"/>
      <c r="GB371" s="8"/>
      <c r="GC371" s="8"/>
      <c r="GD371" s="8"/>
      <c r="GE371" s="8"/>
      <c r="GF371" s="8"/>
      <c r="GG371" s="8"/>
      <c r="GH371" s="8"/>
      <c r="GI371" s="8"/>
      <c r="GJ371" s="8"/>
      <c r="GK371" s="8"/>
      <c r="GL371" s="8"/>
      <c r="GM371" s="8"/>
      <c r="GN371" s="8"/>
      <c r="GO371" s="8"/>
      <c r="GP371" s="8"/>
      <c r="GQ371" s="8"/>
      <c r="GR371" s="8"/>
      <c r="GS371" s="8"/>
      <c r="GT371" s="8"/>
      <c r="GU371" s="8"/>
      <c r="GV371" s="8"/>
      <c r="GW371" s="8"/>
      <c r="GX371" s="8"/>
      <c r="GY371" s="8"/>
      <c r="GZ371" s="8"/>
      <c r="HA371" s="8"/>
      <c r="HB371" s="8"/>
      <c r="HC371" s="8"/>
      <c r="HD371" s="8"/>
      <c r="HE371" s="8"/>
      <c r="HF371" s="8"/>
    </row>
    <row r="372" spans="1:214" ht="19.5" customHeight="1">
      <c r="A372" s="8"/>
      <c r="B372" s="75"/>
      <c r="C372" s="68"/>
      <c r="D372" s="58"/>
      <c r="E372" s="58"/>
      <c r="F372" s="84"/>
      <c r="G372" s="58"/>
      <c r="DL372" s="8"/>
      <c r="DM372" s="8"/>
      <c r="DN372" s="8"/>
      <c r="DO372" s="8"/>
      <c r="DP372" s="8"/>
      <c r="DQ372" s="8"/>
      <c r="DR372" s="8"/>
      <c r="DS372" s="8"/>
      <c r="DT372" s="8"/>
      <c r="DU372" s="8"/>
      <c r="DV372" s="8"/>
      <c r="DW372" s="8"/>
      <c r="DX372" s="8"/>
      <c r="DY372" s="8"/>
      <c r="DZ372" s="8"/>
      <c r="EA372" s="8"/>
      <c r="EB372" s="8"/>
      <c r="EC372" s="8"/>
      <c r="ED372" s="8"/>
      <c r="EE372" s="8"/>
      <c r="EF372" s="8"/>
      <c r="EG372" s="8"/>
      <c r="EH372" s="8"/>
      <c r="EI372" s="8"/>
      <c r="EJ372" s="8"/>
      <c r="EK372" s="8"/>
      <c r="EL372" s="8"/>
      <c r="EM372" s="8"/>
      <c r="EN372" s="8"/>
      <c r="EO372" s="8"/>
      <c r="EP372" s="8"/>
      <c r="EQ372" s="8"/>
      <c r="ER372" s="8"/>
      <c r="ES372" s="8"/>
      <c r="ET372" s="8"/>
      <c r="EU372" s="8"/>
      <c r="EV372" s="8"/>
      <c r="EW372" s="8"/>
      <c r="EX372" s="8"/>
      <c r="EY372" s="8"/>
      <c r="EZ372" s="8"/>
      <c r="FA372" s="8"/>
      <c r="FB372" s="8"/>
      <c r="FC372" s="8"/>
      <c r="FD372" s="8"/>
      <c r="FE372" s="8"/>
      <c r="FF372" s="8"/>
      <c r="FG372" s="8"/>
      <c r="FH372" s="8"/>
      <c r="FI372" s="8"/>
      <c r="FJ372" s="8"/>
      <c r="FK372" s="8"/>
      <c r="FL372" s="8"/>
      <c r="FM372" s="8"/>
      <c r="FN372" s="8"/>
      <c r="FO372" s="8"/>
      <c r="FP372" s="8"/>
      <c r="FQ372" s="8"/>
      <c r="FR372" s="8"/>
      <c r="FS372" s="8"/>
      <c r="FT372" s="8"/>
      <c r="FU372" s="8"/>
      <c r="FV372" s="8"/>
      <c r="FW372" s="8"/>
      <c r="FX372" s="8"/>
      <c r="FY372" s="8"/>
      <c r="FZ372" s="8"/>
      <c r="GA372" s="8"/>
      <c r="GB372" s="8"/>
      <c r="GC372" s="8"/>
      <c r="GD372" s="8"/>
      <c r="GE372" s="8"/>
      <c r="GF372" s="8"/>
      <c r="GG372" s="8"/>
      <c r="GH372" s="8"/>
      <c r="GI372" s="8"/>
      <c r="GJ372" s="8"/>
      <c r="GK372" s="8"/>
      <c r="GL372" s="8"/>
      <c r="GM372" s="8"/>
      <c r="GN372" s="8"/>
      <c r="GO372" s="8"/>
      <c r="GP372" s="8"/>
      <c r="GQ372" s="8"/>
      <c r="GR372" s="8"/>
      <c r="GS372" s="8"/>
      <c r="GT372" s="8"/>
      <c r="GU372" s="8"/>
      <c r="GV372" s="8"/>
      <c r="GW372" s="8"/>
      <c r="GX372" s="8"/>
      <c r="GY372" s="8"/>
      <c r="GZ372" s="8"/>
      <c r="HA372" s="8"/>
      <c r="HB372" s="8"/>
      <c r="HC372" s="8"/>
      <c r="HD372" s="8"/>
      <c r="HE372" s="8"/>
      <c r="HF372" s="8"/>
    </row>
    <row r="373" spans="1:214" ht="19.5" customHeight="1">
      <c r="A373" s="8"/>
      <c r="B373" s="30"/>
      <c r="C373" s="68"/>
      <c r="D373" s="31"/>
      <c r="E373" s="31"/>
      <c r="F373" s="85"/>
      <c r="G373" s="31"/>
      <c r="DL373" s="8"/>
      <c r="DM373" s="8"/>
      <c r="DN373" s="8"/>
      <c r="DO373" s="8"/>
      <c r="DP373" s="8"/>
      <c r="DQ373" s="8"/>
      <c r="DR373" s="8"/>
      <c r="DS373" s="8"/>
      <c r="DT373" s="8"/>
      <c r="DU373" s="8"/>
      <c r="DV373" s="8"/>
      <c r="DW373" s="8"/>
      <c r="DX373" s="8"/>
      <c r="DY373" s="8"/>
      <c r="DZ373" s="8"/>
      <c r="EA373" s="8"/>
      <c r="EB373" s="8"/>
      <c r="EC373" s="8"/>
      <c r="ED373" s="8"/>
      <c r="EE373" s="8"/>
      <c r="EF373" s="8"/>
      <c r="EG373" s="8"/>
      <c r="EH373" s="8"/>
      <c r="EI373" s="8"/>
      <c r="EJ373" s="8"/>
      <c r="EK373" s="8"/>
      <c r="EL373" s="8"/>
      <c r="EM373" s="8"/>
      <c r="EN373" s="8"/>
      <c r="EO373" s="8"/>
      <c r="EP373" s="8"/>
      <c r="EQ373" s="8"/>
      <c r="ER373" s="8"/>
      <c r="ES373" s="8"/>
      <c r="ET373" s="8"/>
      <c r="EU373" s="8"/>
      <c r="EV373" s="8"/>
      <c r="EW373" s="8"/>
      <c r="EX373" s="8"/>
      <c r="EY373" s="8"/>
      <c r="EZ373" s="8"/>
      <c r="FA373" s="8"/>
      <c r="FB373" s="8"/>
      <c r="FC373" s="8"/>
      <c r="FD373" s="8"/>
      <c r="FE373" s="8"/>
      <c r="FF373" s="8"/>
      <c r="FG373" s="8"/>
      <c r="FH373" s="8"/>
      <c r="FI373" s="8"/>
      <c r="FJ373" s="8"/>
      <c r="FK373" s="8"/>
      <c r="FL373" s="8"/>
      <c r="FM373" s="8"/>
      <c r="FN373" s="8"/>
      <c r="FO373" s="8"/>
      <c r="FP373" s="8"/>
      <c r="FQ373" s="8"/>
      <c r="FR373" s="8"/>
      <c r="FS373" s="8"/>
      <c r="FT373" s="8"/>
      <c r="FU373" s="8"/>
      <c r="FV373" s="8"/>
      <c r="FW373" s="8"/>
      <c r="FX373" s="8"/>
      <c r="FY373" s="8"/>
      <c r="FZ373" s="8"/>
      <c r="GA373" s="8"/>
      <c r="GB373" s="8"/>
      <c r="GC373" s="8"/>
      <c r="GD373" s="8"/>
      <c r="GE373" s="8"/>
      <c r="GF373" s="8"/>
      <c r="GG373" s="8"/>
      <c r="GH373" s="8"/>
      <c r="GI373" s="8"/>
      <c r="GJ373" s="8"/>
      <c r="GK373" s="8"/>
      <c r="GL373" s="8"/>
      <c r="GM373" s="8"/>
      <c r="GN373" s="8"/>
      <c r="GO373" s="8"/>
      <c r="GP373" s="8"/>
      <c r="GQ373" s="8"/>
      <c r="GR373" s="8"/>
      <c r="GS373" s="8"/>
      <c r="GT373" s="8"/>
      <c r="GU373" s="8"/>
      <c r="GV373" s="8"/>
      <c r="GW373" s="8"/>
      <c r="GX373" s="8"/>
      <c r="GY373" s="8"/>
      <c r="GZ373" s="8"/>
      <c r="HA373" s="8"/>
      <c r="HB373" s="8"/>
      <c r="HC373" s="8"/>
      <c r="HD373" s="8"/>
      <c r="HE373" s="8"/>
      <c r="HF373" s="8"/>
    </row>
    <row r="374" spans="2:7" s="8" customFormat="1" ht="19.5" customHeight="1">
      <c r="B374" s="30"/>
      <c r="C374" s="68"/>
      <c r="D374" s="31"/>
      <c r="E374" s="31"/>
      <c r="F374" s="85"/>
      <c r="G374" s="31"/>
    </row>
    <row r="375" spans="2:7" s="8" customFormat="1" ht="19.5" customHeight="1">
      <c r="B375" s="30"/>
      <c r="C375" s="68"/>
      <c r="D375" s="31"/>
      <c r="E375" s="31"/>
      <c r="F375" s="85"/>
      <c r="G375" s="31"/>
    </row>
    <row r="376" spans="2:7" s="8" customFormat="1" ht="19.5" customHeight="1">
      <c r="B376" s="30"/>
      <c r="C376" s="68"/>
      <c r="D376" s="31"/>
      <c r="E376" s="31"/>
      <c r="F376" s="85"/>
      <c r="G376" s="31"/>
    </row>
    <row r="377" spans="2:7" s="8" customFormat="1" ht="19.5" customHeight="1">
      <c r="B377" s="30"/>
      <c r="C377" s="68"/>
      <c r="D377" s="31"/>
      <c r="E377" s="31"/>
      <c r="F377" s="85"/>
      <c r="G377" s="31"/>
    </row>
    <row r="378" spans="2:7" s="8" customFormat="1" ht="19.5" customHeight="1">
      <c r="B378" s="30"/>
      <c r="C378" s="68"/>
      <c r="D378" s="31"/>
      <c r="E378" s="31"/>
      <c r="F378" s="85"/>
      <c r="G378" s="31"/>
    </row>
    <row r="379" spans="2:7" s="8" customFormat="1" ht="19.5" customHeight="1">
      <c r="B379" s="30"/>
      <c r="C379" s="68"/>
      <c r="D379" s="31"/>
      <c r="E379" s="31"/>
      <c r="F379" s="85"/>
      <c r="G379" s="31"/>
    </row>
    <row r="380" spans="2:7" s="8" customFormat="1" ht="19.5" customHeight="1">
      <c r="B380" s="30"/>
      <c r="C380" s="68"/>
      <c r="D380" s="31"/>
      <c r="E380" s="31"/>
      <c r="F380" s="85"/>
      <c r="G380" s="31"/>
    </row>
    <row r="381" spans="2:7" s="8" customFormat="1" ht="19.5" customHeight="1">
      <c r="B381" s="30"/>
      <c r="C381" s="68"/>
      <c r="D381" s="31"/>
      <c r="E381" s="31"/>
      <c r="F381" s="85"/>
      <c r="G381" s="31"/>
    </row>
    <row r="382" spans="2:7" s="8" customFormat="1" ht="19.5" customHeight="1">
      <c r="B382" s="30"/>
      <c r="C382" s="68"/>
      <c r="D382" s="31"/>
      <c r="E382" s="31"/>
      <c r="F382" s="85"/>
      <c r="G382" s="31"/>
    </row>
    <row r="383" spans="2:7" s="8" customFormat="1" ht="19.5" customHeight="1">
      <c r="B383" s="30"/>
      <c r="C383" s="68"/>
      <c r="D383" s="31"/>
      <c r="E383" s="31"/>
      <c r="F383" s="85"/>
      <c r="G383" s="31"/>
    </row>
    <row r="384" spans="2:7" s="8" customFormat="1" ht="19.5" customHeight="1">
      <c r="B384" s="30"/>
      <c r="C384" s="68"/>
      <c r="D384" s="31"/>
      <c r="E384" s="31"/>
      <c r="F384" s="85"/>
      <c r="G384" s="31"/>
    </row>
    <row r="385" spans="2:7" s="8" customFormat="1" ht="19.5" customHeight="1">
      <c r="B385" s="30"/>
      <c r="C385" s="68"/>
      <c r="D385" s="31"/>
      <c r="E385" s="31"/>
      <c r="F385" s="85"/>
      <c r="G385" s="31"/>
    </row>
    <row r="386" spans="2:7" s="8" customFormat="1" ht="19.5" customHeight="1">
      <c r="B386" s="30"/>
      <c r="C386" s="68"/>
      <c r="D386" s="31"/>
      <c r="E386" s="31"/>
      <c r="F386" s="85"/>
      <c r="G386" s="31"/>
    </row>
    <row r="387" spans="2:7" s="8" customFormat="1" ht="19.5" customHeight="1">
      <c r="B387" s="30"/>
      <c r="C387" s="68"/>
      <c r="D387" s="31"/>
      <c r="E387" s="31"/>
      <c r="F387" s="85"/>
      <c r="G387" s="31"/>
    </row>
    <row r="388" spans="2:7" s="8" customFormat="1" ht="19.5" customHeight="1">
      <c r="B388" s="30"/>
      <c r="C388" s="68"/>
      <c r="D388" s="31"/>
      <c r="E388" s="31"/>
      <c r="F388" s="85"/>
      <c r="G388" s="31"/>
    </row>
    <row r="389" spans="2:7" s="8" customFormat="1" ht="19.5" customHeight="1">
      <c r="B389" s="30"/>
      <c r="C389" s="68"/>
      <c r="D389" s="31"/>
      <c r="E389" s="31"/>
      <c r="F389" s="85"/>
      <c r="G389" s="31"/>
    </row>
    <row r="390" spans="1:214" ht="19.5" customHeight="1">
      <c r="A390" s="8"/>
      <c r="B390" s="30"/>
      <c r="C390" s="68"/>
      <c r="D390" s="31"/>
      <c r="E390" s="31"/>
      <c r="F390" s="85"/>
      <c r="G390" s="31"/>
      <c r="DL390" s="8"/>
      <c r="DM390" s="8"/>
      <c r="DN390" s="8"/>
      <c r="DO390" s="8"/>
      <c r="DP390" s="8"/>
      <c r="DQ390" s="8"/>
      <c r="DR390" s="8"/>
      <c r="DS390" s="8"/>
      <c r="DT390" s="8"/>
      <c r="DU390" s="8"/>
      <c r="DV390" s="8"/>
      <c r="DW390" s="8"/>
      <c r="DX390" s="8"/>
      <c r="DY390" s="8"/>
      <c r="DZ390" s="8"/>
      <c r="EA390" s="8"/>
      <c r="EB390" s="8"/>
      <c r="EC390" s="8"/>
      <c r="ED390" s="8"/>
      <c r="EE390" s="8"/>
      <c r="EF390" s="8"/>
      <c r="EG390" s="8"/>
      <c r="EH390" s="8"/>
      <c r="EI390" s="8"/>
      <c r="EJ390" s="8"/>
      <c r="EK390" s="8"/>
      <c r="EL390" s="8"/>
      <c r="EM390" s="8"/>
      <c r="EN390" s="8"/>
      <c r="EO390" s="8"/>
      <c r="EP390" s="8"/>
      <c r="EQ390" s="8"/>
      <c r="ER390" s="8"/>
      <c r="ES390" s="8"/>
      <c r="ET390" s="8"/>
      <c r="EU390" s="8"/>
      <c r="EV390" s="8"/>
      <c r="EW390" s="8"/>
      <c r="EX390" s="8"/>
      <c r="EY390" s="8"/>
      <c r="EZ390" s="8"/>
      <c r="FA390" s="8"/>
      <c r="FB390" s="8"/>
      <c r="FC390" s="8"/>
      <c r="FD390" s="8"/>
      <c r="FE390" s="8"/>
      <c r="FF390" s="8"/>
      <c r="FG390" s="8"/>
      <c r="FH390" s="8"/>
      <c r="FI390" s="8"/>
      <c r="FJ390" s="8"/>
      <c r="FK390" s="8"/>
      <c r="FL390" s="8"/>
      <c r="FM390" s="8"/>
      <c r="FN390" s="8"/>
      <c r="FO390" s="8"/>
      <c r="FP390" s="8"/>
      <c r="FQ390" s="8"/>
      <c r="FR390" s="8"/>
      <c r="FS390" s="8"/>
      <c r="FT390" s="8"/>
      <c r="FU390" s="8"/>
      <c r="FV390" s="8"/>
      <c r="FW390" s="8"/>
      <c r="FX390" s="8"/>
      <c r="FY390" s="8"/>
      <c r="FZ390" s="8"/>
      <c r="GA390" s="8"/>
      <c r="GB390" s="8"/>
      <c r="GC390" s="8"/>
      <c r="GD390" s="8"/>
      <c r="GE390" s="8"/>
      <c r="GF390" s="8"/>
      <c r="GG390" s="8"/>
      <c r="GH390" s="8"/>
      <c r="GI390" s="8"/>
      <c r="GJ390" s="8"/>
      <c r="GK390" s="8"/>
      <c r="GL390" s="8"/>
      <c r="GM390" s="8"/>
      <c r="GN390" s="8"/>
      <c r="GO390" s="8"/>
      <c r="GP390" s="8"/>
      <c r="GQ390" s="8"/>
      <c r="GR390" s="8"/>
      <c r="GS390" s="8"/>
      <c r="GT390" s="8"/>
      <c r="GU390" s="8"/>
      <c r="GV390" s="8"/>
      <c r="GW390" s="8"/>
      <c r="GX390" s="8"/>
      <c r="GY390" s="8"/>
      <c r="GZ390" s="8"/>
      <c r="HA390" s="8"/>
      <c r="HB390" s="8"/>
      <c r="HC390" s="8"/>
      <c r="HD390" s="8"/>
      <c r="HE390" s="8"/>
      <c r="HF390" s="8"/>
    </row>
    <row r="391" spans="1:214" ht="19.5" customHeight="1">
      <c r="A391" s="8"/>
      <c r="B391" s="30"/>
      <c r="C391" s="68"/>
      <c r="D391" s="31"/>
      <c r="E391" s="31"/>
      <c r="F391" s="85"/>
      <c r="G391" s="31"/>
      <c r="DL391" s="8"/>
      <c r="DM391" s="8"/>
      <c r="DN391" s="8"/>
      <c r="DO391" s="8"/>
      <c r="DP391" s="8"/>
      <c r="DQ391" s="8"/>
      <c r="DR391" s="8"/>
      <c r="DS391" s="8"/>
      <c r="DT391" s="8"/>
      <c r="DU391" s="8"/>
      <c r="DV391" s="8"/>
      <c r="DW391" s="8"/>
      <c r="DX391" s="8"/>
      <c r="DY391" s="8"/>
      <c r="DZ391" s="8"/>
      <c r="EA391" s="8"/>
      <c r="EB391" s="8"/>
      <c r="EC391" s="8"/>
      <c r="ED391" s="8"/>
      <c r="EE391" s="8"/>
      <c r="EF391" s="8"/>
      <c r="EG391" s="8"/>
      <c r="EH391" s="8"/>
      <c r="EI391" s="8"/>
      <c r="EJ391" s="8"/>
      <c r="EK391" s="8"/>
      <c r="EL391" s="8"/>
      <c r="EM391" s="8"/>
      <c r="EN391" s="8"/>
      <c r="EO391" s="8"/>
      <c r="EP391" s="8"/>
      <c r="EQ391" s="8"/>
      <c r="ER391" s="8"/>
      <c r="ES391" s="8"/>
      <c r="ET391" s="8"/>
      <c r="EU391" s="8"/>
      <c r="EV391" s="8"/>
      <c r="EW391" s="8"/>
      <c r="EX391" s="8"/>
      <c r="EY391" s="8"/>
      <c r="EZ391" s="8"/>
      <c r="FA391" s="8"/>
      <c r="FB391" s="8"/>
      <c r="FC391" s="8"/>
      <c r="FD391" s="8"/>
      <c r="FE391" s="8"/>
      <c r="FF391" s="8"/>
      <c r="FG391" s="8"/>
      <c r="FH391" s="8"/>
      <c r="FI391" s="8"/>
      <c r="FJ391" s="8"/>
      <c r="FK391" s="8"/>
      <c r="FL391" s="8"/>
      <c r="FM391" s="8"/>
      <c r="FN391" s="8"/>
      <c r="FO391" s="8"/>
      <c r="FP391" s="8"/>
      <c r="FQ391" s="8"/>
      <c r="FR391" s="8"/>
      <c r="FS391" s="8"/>
      <c r="FT391" s="8"/>
      <c r="FU391" s="8"/>
      <c r="FV391" s="8"/>
      <c r="FW391" s="8"/>
      <c r="FX391" s="8"/>
      <c r="FY391" s="8"/>
      <c r="FZ391" s="8"/>
      <c r="GA391" s="8"/>
      <c r="GB391" s="8"/>
      <c r="GC391" s="8"/>
      <c r="GD391" s="8"/>
      <c r="GE391" s="8"/>
      <c r="GF391" s="8"/>
      <c r="GG391" s="8"/>
      <c r="GH391" s="8"/>
      <c r="GI391" s="8"/>
      <c r="GJ391" s="8"/>
      <c r="GK391" s="8"/>
      <c r="GL391" s="8"/>
      <c r="GM391" s="8"/>
      <c r="GN391" s="8"/>
      <c r="GO391" s="8"/>
      <c r="GP391" s="8"/>
      <c r="GQ391" s="8"/>
      <c r="GR391" s="8"/>
      <c r="GS391" s="8"/>
      <c r="GT391" s="8"/>
      <c r="GU391" s="8"/>
      <c r="GV391" s="8"/>
      <c r="GW391" s="8"/>
      <c r="GX391" s="8"/>
      <c r="GY391" s="8"/>
      <c r="GZ391" s="8"/>
      <c r="HA391" s="8"/>
      <c r="HB391" s="8"/>
      <c r="HC391" s="8"/>
      <c r="HD391" s="8"/>
      <c r="HE391" s="8"/>
      <c r="HF391" s="8"/>
    </row>
    <row r="392" spans="1:214" ht="19.5" customHeight="1">
      <c r="A392" s="8"/>
      <c r="B392" s="30"/>
      <c r="C392" s="68"/>
      <c r="D392" s="31"/>
      <c r="E392" s="31"/>
      <c r="F392" s="85"/>
      <c r="G392" s="31"/>
      <c r="DL392" s="8"/>
      <c r="DM392" s="8"/>
      <c r="DN392" s="8"/>
      <c r="DO392" s="8"/>
      <c r="DP392" s="8"/>
      <c r="DQ392" s="8"/>
      <c r="DR392" s="8"/>
      <c r="DS392" s="8"/>
      <c r="DT392" s="8"/>
      <c r="DU392" s="8"/>
      <c r="DV392" s="8"/>
      <c r="DW392" s="8"/>
      <c r="DX392" s="8"/>
      <c r="DY392" s="8"/>
      <c r="DZ392" s="8"/>
      <c r="EA392" s="8"/>
      <c r="EB392" s="8"/>
      <c r="EC392" s="8"/>
      <c r="ED392" s="8"/>
      <c r="EE392" s="8"/>
      <c r="EF392" s="8"/>
      <c r="EG392" s="8"/>
      <c r="EH392" s="8"/>
      <c r="EI392" s="8"/>
      <c r="EJ392" s="8"/>
      <c r="EK392" s="8"/>
      <c r="EL392" s="8"/>
      <c r="EM392" s="8"/>
      <c r="EN392" s="8"/>
      <c r="EO392" s="8"/>
      <c r="EP392" s="8"/>
      <c r="EQ392" s="8"/>
      <c r="ER392" s="8"/>
      <c r="ES392" s="8"/>
      <c r="ET392" s="8"/>
      <c r="EU392" s="8"/>
      <c r="EV392" s="8"/>
      <c r="EW392" s="8"/>
      <c r="EX392" s="8"/>
      <c r="EY392" s="8"/>
      <c r="EZ392" s="8"/>
      <c r="FA392" s="8"/>
      <c r="FB392" s="8"/>
      <c r="FC392" s="8"/>
      <c r="FD392" s="8"/>
      <c r="FE392" s="8"/>
      <c r="FF392" s="8"/>
      <c r="FG392" s="8"/>
      <c r="FH392" s="8"/>
      <c r="FI392" s="8"/>
      <c r="FJ392" s="8"/>
      <c r="FK392" s="8"/>
      <c r="FL392" s="8"/>
      <c r="FM392" s="8"/>
      <c r="FN392" s="8"/>
      <c r="FO392" s="8"/>
      <c r="FP392" s="8"/>
      <c r="FQ392" s="8"/>
      <c r="FR392" s="8"/>
      <c r="FS392" s="8"/>
      <c r="FT392" s="8"/>
      <c r="FU392" s="8"/>
      <c r="FV392" s="8"/>
      <c r="FW392" s="8"/>
      <c r="FX392" s="8"/>
      <c r="FY392" s="8"/>
      <c r="FZ392" s="8"/>
      <c r="GA392" s="8"/>
      <c r="GB392" s="8"/>
      <c r="GC392" s="8"/>
      <c r="GD392" s="8"/>
      <c r="GE392" s="8"/>
      <c r="GF392" s="8"/>
      <c r="GG392" s="8"/>
      <c r="GH392" s="8"/>
      <c r="GI392" s="8"/>
      <c r="GJ392" s="8"/>
      <c r="GK392" s="8"/>
      <c r="GL392" s="8"/>
      <c r="GM392" s="8"/>
      <c r="GN392" s="8"/>
      <c r="GO392" s="8"/>
      <c r="GP392" s="8"/>
      <c r="GQ392" s="8"/>
      <c r="GR392" s="8"/>
      <c r="GS392" s="8"/>
      <c r="GT392" s="8"/>
      <c r="GU392" s="8"/>
      <c r="GV392" s="8"/>
      <c r="GW392" s="8"/>
      <c r="GX392" s="8"/>
      <c r="GY392" s="8"/>
      <c r="GZ392" s="8"/>
      <c r="HA392" s="8"/>
      <c r="HB392" s="8"/>
      <c r="HC392" s="8"/>
      <c r="HD392" s="8"/>
      <c r="HE392" s="8"/>
      <c r="HF392" s="8"/>
    </row>
    <row r="393" spans="1:214" ht="19.5" customHeight="1">
      <c r="A393" s="8"/>
      <c r="B393" s="30"/>
      <c r="C393" s="68"/>
      <c r="D393" s="31"/>
      <c r="E393" s="31"/>
      <c r="F393" s="85"/>
      <c r="G393" s="31"/>
      <c r="DL393" s="8"/>
      <c r="DM393" s="8"/>
      <c r="DN393" s="8"/>
      <c r="DO393" s="8"/>
      <c r="DP393" s="8"/>
      <c r="DQ393" s="8"/>
      <c r="DR393" s="8"/>
      <c r="DS393" s="8"/>
      <c r="DT393" s="8"/>
      <c r="DU393" s="8"/>
      <c r="DV393" s="8"/>
      <c r="DW393" s="8"/>
      <c r="DX393" s="8"/>
      <c r="DY393" s="8"/>
      <c r="DZ393" s="8"/>
      <c r="EA393" s="8"/>
      <c r="EB393" s="8"/>
      <c r="EC393" s="8"/>
      <c r="ED393" s="8"/>
      <c r="EE393" s="8"/>
      <c r="EF393" s="8"/>
      <c r="EG393" s="8"/>
      <c r="EH393" s="8"/>
      <c r="EI393" s="8"/>
      <c r="EJ393" s="8"/>
      <c r="EK393" s="8"/>
      <c r="EL393" s="8"/>
      <c r="EM393" s="8"/>
      <c r="EN393" s="8"/>
      <c r="EO393" s="8"/>
      <c r="EP393" s="8"/>
      <c r="EQ393" s="8"/>
      <c r="ER393" s="8"/>
      <c r="ES393" s="8"/>
      <c r="ET393" s="8"/>
      <c r="EU393" s="8"/>
      <c r="EV393" s="8"/>
      <c r="EW393" s="8"/>
      <c r="EX393" s="8"/>
      <c r="EY393" s="8"/>
      <c r="EZ393" s="8"/>
      <c r="FA393" s="8"/>
      <c r="FB393" s="8"/>
      <c r="FC393" s="8"/>
      <c r="FD393" s="8"/>
      <c r="FE393" s="8"/>
      <c r="FF393" s="8"/>
      <c r="FG393" s="8"/>
      <c r="FH393" s="8"/>
      <c r="FI393" s="8"/>
      <c r="FJ393" s="8"/>
      <c r="FK393" s="8"/>
      <c r="FL393" s="8"/>
      <c r="FM393" s="8"/>
      <c r="FN393" s="8"/>
      <c r="FO393" s="8"/>
      <c r="FP393" s="8"/>
      <c r="FQ393" s="8"/>
      <c r="FR393" s="8"/>
      <c r="FS393" s="8"/>
      <c r="FT393" s="8"/>
      <c r="FU393" s="8"/>
      <c r="FV393" s="8"/>
      <c r="FW393" s="8"/>
      <c r="FX393" s="8"/>
      <c r="FY393" s="8"/>
      <c r="FZ393" s="8"/>
      <c r="GA393" s="8"/>
      <c r="GB393" s="8"/>
      <c r="GC393" s="8"/>
      <c r="GD393" s="8"/>
      <c r="GE393" s="8"/>
      <c r="GF393" s="8"/>
      <c r="GG393" s="8"/>
      <c r="GH393" s="8"/>
      <c r="GI393" s="8"/>
      <c r="GJ393" s="8"/>
      <c r="GK393" s="8"/>
      <c r="GL393" s="8"/>
      <c r="GM393" s="8"/>
      <c r="GN393" s="8"/>
      <c r="GO393" s="8"/>
      <c r="GP393" s="8"/>
      <c r="GQ393" s="8"/>
      <c r="GR393" s="8"/>
      <c r="GS393" s="8"/>
      <c r="GT393" s="8"/>
      <c r="GU393" s="8"/>
      <c r="GV393" s="8"/>
      <c r="GW393" s="8"/>
      <c r="GX393" s="8"/>
      <c r="GY393" s="8"/>
      <c r="GZ393" s="8"/>
      <c r="HA393" s="8"/>
      <c r="HB393" s="8"/>
      <c r="HC393" s="8"/>
      <c r="HD393" s="8"/>
      <c r="HE393" s="8"/>
      <c r="HF393" s="8"/>
    </row>
    <row r="394" spans="1:214" ht="19.5" customHeight="1">
      <c r="A394" s="8"/>
      <c r="B394" s="30"/>
      <c r="C394" s="68"/>
      <c r="D394" s="31"/>
      <c r="E394" s="31"/>
      <c r="F394" s="85"/>
      <c r="G394" s="31"/>
      <c r="DL394" s="8"/>
      <c r="DM394" s="8"/>
      <c r="DN394" s="8"/>
      <c r="DO394" s="8"/>
      <c r="DP394" s="8"/>
      <c r="DQ394" s="8"/>
      <c r="DR394" s="8"/>
      <c r="DS394" s="8"/>
      <c r="DT394" s="8"/>
      <c r="DU394" s="8"/>
      <c r="DV394" s="8"/>
      <c r="DW394" s="8"/>
      <c r="DX394" s="8"/>
      <c r="DY394" s="8"/>
      <c r="DZ394" s="8"/>
      <c r="EA394" s="8"/>
      <c r="EB394" s="8"/>
      <c r="EC394" s="8"/>
      <c r="ED394" s="8"/>
      <c r="EE394" s="8"/>
      <c r="EF394" s="8"/>
      <c r="EG394" s="8"/>
      <c r="EH394" s="8"/>
      <c r="EI394" s="8"/>
      <c r="EJ394" s="8"/>
      <c r="EK394" s="8"/>
      <c r="EL394" s="8"/>
      <c r="EM394" s="8"/>
      <c r="EN394" s="8"/>
      <c r="EO394" s="8"/>
      <c r="EP394" s="8"/>
      <c r="EQ394" s="8"/>
      <c r="ER394" s="8"/>
      <c r="ES394" s="8"/>
      <c r="ET394" s="8"/>
      <c r="EU394" s="8"/>
      <c r="EV394" s="8"/>
      <c r="EW394" s="8"/>
      <c r="EX394" s="8"/>
      <c r="EY394" s="8"/>
      <c r="EZ394" s="8"/>
      <c r="FA394" s="8"/>
      <c r="FB394" s="8"/>
      <c r="FC394" s="8"/>
      <c r="FD394" s="8"/>
      <c r="FE394" s="8"/>
      <c r="FF394" s="8"/>
      <c r="FG394" s="8"/>
      <c r="FH394" s="8"/>
      <c r="FI394" s="8"/>
      <c r="FJ394" s="8"/>
      <c r="FK394" s="8"/>
      <c r="FL394" s="8"/>
      <c r="FM394" s="8"/>
      <c r="FN394" s="8"/>
      <c r="FO394" s="8"/>
      <c r="FP394" s="8"/>
      <c r="FQ394" s="8"/>
      <c r="FR394" s="8"/>
      <c r="FS394" s="8"/>
      <c r="FT394" s="8"/>
      <c r="FU394" s="8"/>
      <c r="FV394" s="8"/>
      <c r="FW394" s="8"/>
      <c r="FX394" s="8"/>
      <c r="FY394" s="8"/>
      <c r="FZ394" s="8"/>
      <c r="GA394" s="8"/>
      <c r="GB394" s="8"/>
      <c r="GC394" s="8"/>
      <c r="GD394" s="8"/>
      <c r="GE394" s="8"/>
      <c r="GF394" s="8"/>
      <c r="GG394" s="8"/>
      <c r="GH394" s="8"/>
      <c r="GI394" s="8"/>
      <c r="GJ394" s="8"/>
      <c r="GK394" s="8"/>
      <c r="GL394" s="8"/>
      <c r="GM394" s="8"/>
      <c r="GN394" s="8"/>
      <c r="GO394" s="8"/>
      <c r="GP394" s="8"/>
      <c r="GQ394" s="8"/>
      <c r="GR394" s="8"/>
      <c r="GS394" s="8"/>
      <c r="GT394" s="8"/>
      <c r="GU394" s="8"/>
      <c r="GV394" s="8"/>
      <c r="GW394" s="8"/>
      <c r="GX394" s="8"/>
      <c r="GY394" s="8"/>
      <c r="GZ394" s="8"/>
      <c r="HA394" s="8"/>
      <c r="HB394" s="8"/>
      <c r="HC394" s="8"/>
      <c r="HD394" s="8"/>
      <c r="HE394" s="8"/>
      <c r="HF394" s="8"/>
    </row>
    <row r="395" spans="1:214" ht="19.5" customHeight="1">
      <c r="A395" s="8"/>
      <c r="B395" s="30"/>
      <c r="C395" s="68"/>
      <c r="D395" s="31"/>
      <c r="E395" s="31"/>
      <c r="F395" s="85"/>
      <c r="G395" s="31"/>
      <c r="DL395" s="8"/>
      <c r="DM395" s="8"/>
      <c r="DN395" s="8"/>
      <c r="DO395" s="8"/>
      <c r="DP395" s="8"/>
      <c r="DQ395" s="8"/>
      <c r="DR395" s="8"/>
      <c r="DS395" s="8"/>
      <c r="DT395" s="8"/>
      <c r="DU395" s="8"/>
      <c r="DV395" s="8"/>
      <c r="DW395" s="8"/>
      <c r="DX395" s="8"/>
      <c r="DY395" s="8"/>
      <c r="DZ395" s="8"/>
      <c r="EA395" s="8"/>
      <c r="EB395" s="8"/>
      <c r="EC395" s="8"/>
      <c r="ED395" s="8"/>
      <c r="EE395" s="8"/>
      <c r="EF395" s="8"/>
      <c r="EG395" s="8"/>
      <c r="EH395" s="8"/>
      <c r="EI395" s="8"/>
      <c r="EJ395" s="8"/>
      <c r="EK395" s="8"/>
      <c r="EL395" s="8"/>
      <c r="EM395" s="8"/>
      <c r="EN395" s="8"/>
      <c r="EO395" s="8"/>
      <c r="EP395" s="8"/>
      <c r="EQ395" s="8"/>
      <c r="ER395" s="8"/>
      <c r="ES395" s="8"/>
      <c r="ET395" s="8"/>
      <c r="EU395" s="8"/>
      <c r="EV395" s="8"/>
      <c r="EW395" s="8"/>
      <c r="EX395" s="8"/>
      <c r="EY395" s="8"/>
      <c r="EZ395" s="8"/>
      <c r="FA395" s="8"/>
      <c r="FB395" s="8"/>
      <c r="FC395" s="8"/>
      <c r="FD395" s="8"/>
      <c r="FE395" s="8"/>
      <c r="FF395" s="8"/>
      <c r="FG395" s="8"/>
      <c r="FH395" s="8"/>
      <c r="FI395" s="8"/>
      <c r="FJ395" s="8"/>
      <c r="FK395" s="8"/>
      <c r="FL395" s="8"/>
      <c r="FM395" s="8"/>
      <c r="FN395" s="8"/>
      <c r="FO395" s="8"/>
      <c r="FP395" s="8"/>
      <c r="FQ395" s="8"/>
      <c r="FR395" s="8"/>
      <c r="FS395" s="8"/>
      <c r="FT395" s="8"/>
      <c r="FU395" s="8"/>
      <c r="FV395" s="8"/>
      <c r="FW395" s="8"/>
      <c r="FX395" s="8"/>
      <c r="FY395" s="8"/>
      <c r="FZ395" s="8"/>
      <c r="GA395" s="8"/>
      <c r="GB395" s="8"/>
      <c r="GC395" s="8"/>
      <c r="GD395" s="8"/>
      <c r="GE395" s="8"/>
      <c r="GF395" s="8"/>
      <c r="GG395" s="8"/>
      <c r="GH395" s="8"/>
      <c r="GI395" s="8"/>
      <c r="GJ395" s="8"/>
      <c r="GK395" s="8"/>
      <c r="GL395" s="8"/>
      <c r="GM395" s="8"/>
      <c r="GN395" s="8"/>
      <c r="GO395" s="8"/>
      <c r="GP395" s="8"/>
      <c r="GQ395" s="8"/>
      <c r="GR395" s="8"/>
      <c r="GS395" s="8"/>
      <c r="GT395" s="8"/>
      <c r="GU395" s="8"/>
      <c r="GV395" s="8"/>
      <c r="GW395" s="8"/>
      <c r="GX395" s="8"/>
      <c r="GY395" s="8"/>
      <c r="GZ395" s="8"/>
      <c r="HA395" s="8"/>
      <c r="HB395" s="8"/>
      <c r="HC395" s="8"/>
      <c r="HD395" s="8"/>
      <c r="HE395" s="8"/>
      <c r="HF395" s="8"/>
    </row>
    <row r="396" spans="1:214" ht="19.5" customHeight="1">
      <c r="A396" s="8"/>
      <c r="B396" s="30"/>
      <c r="C396" s="68"/>
      <c r="D396" s="31"/>
      <c r="E396" s="31"/>
      <c r="F396" s="85"/>
      <c r="G396" s="31"/>
      <c r="DL396" s="8"/>
      <c r="DM396" s="8"/>
      <c r="DN396" s="8"/>
      <c r="DO396" s="8"/>
      <c r="DP396" s="8"/>
      <c r="DQ396" s="8"/>
      <c r="DR396" s="8"/>
      <c r="DS396" s="8"/>
      <c r="DT396" s="8"/>
      <c r="DU396" s="8"/>
      <c r="DV396" s="8"/>
      <c r="DW396" s="8"/>
      <c r="DX396" s="8"/>
      <c r="DY396" s="8"/>
      <c r="DZ396" s="8"/>
      <c r="EA396" s="8"/>
      <c r="EB396" s="8"/>
      <c r="EC396" s="8"/>
      <c r="ED396" s="8"/>
      <c r="EE396" s="8"/>
      <c r="EF396" s="8"/>
      <c r="EG396" s="8"/>
      <c r="EH396" s="8"/>
      <c r="EI396" s="8"/>
      <c r="EJ396" s="8"/>
      <c r="EK396" s="8"/>
      <c r="EL396" s="8"/>
      <c r="EM396" s="8"/>
      <c r="EN396" s="8"/>
      <c r="EO396" s="8"/>
      <c r="EP396" s="8"/>
      <c r="EQ396" s="8"/>
      <c r="ER396" s="8"/>
      <c r="ES396" s="8"/>
      <c r="ET396" s="8"/>
      <c r="EU396" s="8"/>
      <c r="EV396" s="8"/>
      <c r="EW396" s="8"/>
      <c r="EX396" s="8"/>
      <c r="EY396" s="8"/>
      <c r="EZ396" s="8"/>
      <c r="FA396" s="8"/>
      <c r="FB396" s="8"/>
      <c r="FC396" s="8"/>
      <c r="FD396" s="8"/>
      <c r="FE396" s="8"/>
      <c r="FF396" s="8"/>
      <c r="FG396" s="8"/>
      <c r="FH396" s="8"/>
      <c r="FI396" s="8"/>
      <c r="FJ396" s="8"/>
      <c r="FK396" s="8"/>
      <c r="FL396" s="8"/>
      <c r="FM396" s="8"/>
      <c r="FN396" s="8"/>
      <c r="FO396" s="8"/>
      <c r="FP396" s="8"/>
      <c r="FQ396" s="8"/>
      <c r="FR396" s="8"/>
      <c r="FS396" s="8"/>
      <c r="FT396" s="8"/>
      <c r="FU396" s="8"/>
      <c r="FV396" s="8"/>
      <c r="FW396" s="8"/>
      <c r="FX396" s="8"/>
      <c r="FY396" s="8"/>
      <c r="FZ396" s="8"/>
      <c r="GA396" s="8"/>
      <c r="GB396" s="8"/>
      <c r="GC396" s="8"/>
      <c r="GD396" s="8"/>
      <c r="GE396" s="8"/>
      <c r="GF396" s="8"/>
      <c r="GG396" s="8"/>
      <c r="GH396" s="8"/>
      <c r="GI396" s="8"/>
      <c r="GJ396" s="8"/>
      <c r="GK396" s="8"/>
      <c r="GL396" s="8"/>
      <c r="GM396" s="8"/>
      <c r="GN396" s="8"/>
      <c r="GO396" s="8"/>
      <c r="GP396" s="8"/>
      <c r="GQ396" s="8"/>
      <c r="GR396" s="8"/>
      <c r="GS396" s="8"/>
      <c r="GT396" s="8"/>
      <c r="GU396" s="8"/>
      <c r="GV396" s="8"/>
      <c r="GW396" s="8"/>
      <c r="GX396" s="8"/>
      <c r="GY396" s="8"/>
      <c r="GZ396" s="8"/>
      <c r="HA396" s="8"/>
      <c r="HB396" s="8"/>
      <c r="HC396" s="8"/>
      <c r="HD396" s="8"/>
      <c r="HE396" s="8"/>
      <c r="HF396" s="8"/>
    </row>
    <row r="397" spans="1:214" ht="19.5" customHeight="1">
      <c r="A397" s="8"/>
      <c r="B397" s="30"/>
      <c r="C397" s="68"/>
      <c r="D397" s="31"/>
      <c r="E397" s="31"/>
      <c r="F397" s="85"/>
      <c r="G397" s="31"/>
      <c r="DL397" s="8"/>
      <c r="DM397" s="8"/>
      <c r="DN397" s="8"/>
      <c r="DO397" s="8"/>
      <c r="DP397" s="8"/>
      <c r="DQ397" s="8"/>
      <c r="DR397" s="8"/>
      <c r="DS397" s="8"/>
      <c r="DT397" s="8"/>
      <c r="DU397" s="8"/>
      <c r="DV397" s="8"/>
      <c r="DW397" s="8"/>
      <c r="DX397" s="8"/>
      <c r="DY397" s="8"/>
      <c r="DZ397" s="8"/>
      <c r="EA397" s="8"/>
      <c r="EB397" s="8"/>
      <c r="EC397" s="8"/>
      <c r="ED397" s="8"/>
      <c r="EE397" s="8"/>
      <c r="EF397" s="8"/>
      <c r="EG397" s="8"/>
      <c r="EH397" s="8"/>
      <c r="EI397" s="8"/>
      <c r="EJ397" s="8"/>
      <c r="EK397" s="8"/>
      <c r="EL397" s="8"/>
      <c r="EM397" s="8"/>
      <c r="EN397" s="8"/>
      <c r="EO397" s="8"/>
      <c r="EP397" s="8"/>
      <c r="EQ397" s="8"/>
      <c r="ER397" s="8"/>
      <c r="ES397" s="8"/>
      <c r="ET397" s="8"/>
      <c r="EU397" s="8"/>
      <c r="EV397" s="8"/>
      <c r="EW397" s="8"/>
      <c r="EX397" s="8"/>
      <c r="EY397" s="8"/>
      <c r="EZ397" s="8"/>
      <c r="FA397" s="8"/>
      <c r="FB397" s="8"/>
      <c r="FC397" s="8"/>
      <c r="FD397" s="8"/>
      <c r="FE397" s="8"/>
      <c r="FF397" s="8"/>
      <c r="FG397" s="8"/>
      <c r="FH397" s="8"/>
      <c r="FI397" s="8"/>
      <c r="FJ397" s="8"/>
      <c r="FK397" s="8"/>
      <c r="FL397" s="8"/>
      <c r="FM397" s="8"/>
      <c r="FN397" s="8"/>
      <c r="FO397" s="8"/>
      <c r="FP397" s="8"/>
      <c r="FQ397" s="8"/>
      <c r="FR397" s="8"/>
      <c r="FS397" s="8"/>
      <c r="FT397" s="8"/>
      <c r="FU397" s="8"/>
      <c r="FV397" s="8"/>
      <c r="FW397" s="8"/>
      <c r="FX397" s="8"/>
      <c r="FY397" s="8"/>
      <c r="FZ397" s="8"/>
      <c r="GA397" s="8"/>
      <c r="GB397" s="8"/>
      <c r="GC397" s="8"/>
      <c r="GD397" s="8"/>
      <c r="GE397" s="8"/>
      <c r="GF397" s="8"/>
      <c r="GG397" s="8"/>
      <c r="GH397" s="8"/>
      <c r="GI397" s="8"/>
      <c r="GJ397" s="8"/>
      <c r="GK397" s="8"/>
      <c r="GL397" s="8"/>
      <c r="GM397" s="8"/>
      <c r="GN397" s="8"/>
      <c r="GO397" s="8"/>
      <c r="GP397" s="8"/>
      <c r="GQ397" s="8"/>
      <c r="GR397" s="8"/>
      <c r="GS397" s="8"/>
      <c r="GT397" s="8"/>
      <c r="GU397" s="8"/>
      <c r="GV397" s="8"/>
      <c r="GW397" s="8"/>
      <c r="GX397" s="8"/>
      <c r="GY397" s="8"/>
      <c r="GZ397" s="8"/>
      <c r="HA397" s="8"/>
      <c r="HB397" s="8"/>
      <c r="HC397" s="8"/>
      <c r="HD397" s="8"/>
      <c r="HE397" s="8"/>
      <c r="HF397" s="8"/>
    </row>
    <row r="398" spans="1:214" ht="19.5" customHeight="1">
      <c r="A398" s="8"/>
      <c r="B398" s="30"/>
      <c r="C398" s="68"/>
      <c r="D398" s="31"/>
      <c r="E398" s="31"/>
      <c r="F398" s="85"/>
      <c r="G398" s="31"/>
      <c r="DL398" s="8"/>
      <c r="DM398" s="8"/>
      <c r="DN398" s="8"/>
      <c r="DO398" s="8"/>
      <c r="DP398" s="8"/>
      <c r="DQ398" s="8"/>
      <c r="DR398" s="8"/>
      <c r="DS398" s="8"/>
      <c r="DT398" s="8"/>
      <c r="DU398" s="8"/>
      <c r="DV398" s="8"/>
      <c r="DW398" s="8"/>
      <c r="DX398" s="8"/>
      <c r="DY398" s="8"/>
      <c r="DZ398" s="8"/>
      <c r="EA398" s="8"/>
      <c r="EB398" s="8"/>
      <c r="EC398" s="8"/>
      <c r="ED398" s="8"/>
      <c r="EE398" s="8"/>
      <c r="EF398" s="8"/>
      <c r="EG398" s="8"/>
      <c r="EH398" s="8"/>
      <c r="EI398" s="8"/>
      <c r="EJ398" s="8"/>
      <c r="EK398" s="8"/>
      <c r="EL398" s="8"/>
      <c r="EM398" s="8"/>
      <c r="EN398" s="8"/>
      <c r="EO398" s="8"/>
      <c r="EP398" s="8"/>
      <c r="EQ398" s="8"/>
      <c r="ER398" s="8"/>
      <c r="ES398" s="8"/>
      <c r="ET398" s="8"/>
      <c r="EU398" s="8"/>
      <c r="EV398" s="8"/>
      <c r="EW398" s="8"/>
      <c r="EX398" s="8"/>
      <c r="EY398" s="8"/>
      <c r="EZ398" s="8"/>
      <c r="FA398" s="8"/>
      <c r="FB398" s="8"/>
      <c r="FC398" s="8"/>
      <c r="FD398" s="8"/>
      <c r="FE398" s="8"/>
      <c r="FF398" s="8"/>
      <c r="FG398" s="8"/>
      <c r="FH398" s="8"/>
      <c r="FI398" s="8"/>
      <c r="FJ398" s="8"/>
      <c r="FK398" s="8"/>
      <c r="FL398" s="8"/>
      <c r="FM398" s="8"/>
      <c r="FN398" s="8"/>
      <c r="FO398" s="8"/>
      <c r="FP398" s="8"/>
      <c r="FQ398" s="8"/>
      <c r="FR398" s="8"/>
      <c r="FS398" s="8"/>
      <c r="FT398" s="8"/>
      <c r="FU398" s="8"/>
      <c r="FV398" s="8"/>
      <c r="FW398" s="8"/>
      <c r="FX398" s="8"/>
      <c r="FY398" s="8"/>
      <c r="FZ398" s="8"/>
      <c r="GA398" s="8"/>
      <c r="GB398" s="8"/>
      <c r="GC398" s="8"/>
      <c r="GD398" s="8"/>
      <c r="GE398" s="8"/>
      <c r="GF398" s="8"/>
      <c r="GG398" s="8"/>
      <c r="GH398" s="8"/>
      <c r="GI398" s="8"/>
      <c r="GJ398" s="8"/>
      <c r="GK398" s="8"/>
      <c r="GL398" s="8"/>
      <c r="GM398" s="8"/>
      <c r="GN398" s="8"/>
      <c r="GO398" s="8"/>
      <c r="GP398" s="8"/>
      <c r="GQ398" s="8"/>
      <c r="GR398" s="8"/>
      <c r="GS398" s="8"/>
      <c r="GT398" s="8"/>
      <c r="GU398" s="8"/>
      <c r="GV398" s="8"/>
      <c r="GW398" s="8"/>
      <c r="GX398" s="8"/>
      <c r="GY398" s="8"/>
      <c r="GZ398" s="8"/>
      <c r="HA398" s="8"/>
      <c r="HB398" s="8"/>
      <c r="HC398" s="8"/>
      <c r="HD398" s="8"/>
      <c r="HE398" s="8"/>
      <c r="HF398" s="8"/>
    </row>
    <row r="399" spans="1:7" ht="19.5" customHeight="1">
      <c r="A399" s="8"/>
      <c r="B399" s="30"/>
      <c r="C399" s="68"/>
      <c r="D399" s="31"/>
      <c r="E399" s="31"/>
      <c r="F399" s="85"/>
      <c r="G399" s="31"/>
    </row>
    <row r="400" spans="1:7" ht="19.5" customHeight="1">
      <c r="A400" s="8"/>
      <c r="B400" s="30"/>
      <c r="C400" s="68"/>
      <c r="D400" s="31"/>
      <c r="E400" s="31"/>
      <c r="F400" s="85"/>
      <c r="G400" s="31"/>
    </row>
    <row r="401" spans="1:7" ht="19.5" customHeight="1">
      <c r="A401" s="8"/>
      <c r="B401" s="30"/>
      <c r="C401" s="68"/>
      <c r="D401" s="31"/>
      <c r="E401" s="31"/>
      <c r="F401" s="85"/>
      <c r="G401" s="31"/>
    </row>
    <row r="402" spans="1:7" ht="19.5" customHeight="1">
      <c r="A402" s="8"/>
      <c r="B402" s="30"/>
      <c r="C402" s="68"/>
      <c r="D402" s="31"/>
      <c r="E402" s="31"/>
      <c r="F402" s="85"/>
      <c r="G402" s="31"/>
    </row>
    <row r="403" spans="1:7" ht="19.5" customHeight="1">
      <c r="A403" s="8"/>
      <c r="B403" s="30"/>
      <c r="C403" s="68"/>
      <c r="D403" s="31"/>
      <c r="E403" s="31"/>
      <c r="F403" s="85"/>
      <c r="G403" s="31"/>
    </row>
    <row r="404" spans="1:7" ht="19.5" customHeight="1">
      <c r="A404" s="8"/>
      <c r="B404" s="30"/>
      <c r="C404" s="68"/>
      <c r="D404" s="31"/>
      <c r="E404" s="31"/>
      <c r="F404" s="85"/>
      <c r="G404" s="31"/>
    </row>
    <row r="405" spans="1:7" ht="19.5" customHeight="1">
      <c r="A405" s="8"/>
      <c r="B405" s="30"/>
      <c r="C405" s="68"/>
      <c r="D405" s="31"/>
      <c r="E405" s="31"/>
      <c r="F405" s="85"/>
      <c r="G405" s="31"/>
    </row>
    <row r="406" spans="1:7" ht="19.5" customHeight="1">
      <c r="A406" s="8"/>
      <c r="B406" s="30"/>
      <c r="C406" s="68"/>
      <c r="D406" s="31"/>
      <c r="E406" s="31"/>
      <c r="F406" s="85"/>
      <c r="G406" s="31"/>
    </row>
    <row r="407" spans="1:7" ht="19.5" customHeight="1">
      <c r="A407" s="8"/>
      <c r="B407" s="30"/>
      <c r="C407" s="68"/>
      <c r="D407" s="31"/>
      <c r="E407" s="31"/>
      <c r="F407" s="85"/>
      <c r="G407" s="31"/>
    </row>
    <row r="408" spans="1:7" ht="19.5" customHeight="1">
      <c r="A408" s="8"/>
      <c r="B408" s="30"/>
      <c r="C408" s="68"/>
      <c r="D408" s="31"/>
      <c r="E408" s="31"/>
      <c r="F408" s="85"/>
      <c r="G408" s="31"/>
    </row>
    <row r="409" spans="1:7" ht="19.5" customHeight="1">
      <c r="A409" s="8"/>
      <c r="B409" s="30"/>
      <c r="C409" s="68"/>
      <c r="D409" s="31"/>
      <c r="E409" s="31"/>
      <c r="F409" s="85"/>
      <c r="G409" s="31"/>
    </row>
    <row r="410" spans="1:7" ht="19.5" customHeight="1">
      <c r="A410" s="8"/>
      <c r="B410" s="30"/>
      <c r="C410" s="68"/>
      <c r="D410" s="31"/>
      <c r="E410" s="31"/>
      <c r="F410" s="85"/>
      <c r="G410" s="31"/>
    </row>
    <row r="411" spans="1:7" ht="19.5" customHeight="1">
      <c r="A411" s="8"/>
      <c r="B411" s="30"/>
      <c r="C411" s="68"/>
      <c r="D411" s="31"/>
      <c r="E411" s="31"/>
      <c r="F411" s="85"/>
      <c r="G411" s="31"/>
    </row>
    <row r="412" spans="1:7" ht="19.5" customHeight="1">
      <c r="A412" s="8"/>
      <c r="B412" s="30"/>
      <c r="C412" s="68"/>
      <c r="D412" s="31"/>
      <c r="E412" s="31"/>
      <c r="F412" s="85"/>
      <c r="G412" s="31"/>
    </row>
    <row r="413" spans="1:7" ht="19.5" customHeight="1">
      <c r="A413" s="8"/>
      <c r="B413" s="30"/>
      <c r="C413" s="68"/>
      <c r="D413" s="31"/>
      <c r="E413" s="31"/>
      <c r="F413" s="85"/>
      <c r="G413" s="31"/>
    </row>
    <row r="414" spans="1:7" ht="19.5" customHeight="1">
      <c r="A414" s="8"/>
      <c r="B414" s="30"/>
      <c r="C414" s="68"/>
      <c r="D414" s="31"/>
      <c r="E414" s="31"/>
      <c r="F414" s="85"/>
      <c r="G414" s="31"/>
    </row>
    <row r="415" spans="1:7" ht="19.5" customHeight="1">
      <c r="A415" s="8"/>
      <c r="B415" s="30"/>
      <c r="C415" s="68"/>
      <c r="D415" s="31"/>
      <c r="E415" s="31"/>
      <c r="F415" s="85"/>
      <c r="G415" s="31"/>
    </row>
    <row r="416" spans="1:7" ht="19.5" customHeight="1">
      <c r="A416" s="8"/>
      <c r="B416" s="30"/>
      <c r="C416" s="68"/>
      <c r="D416" s="31"/>
      <c r="E416" s="31"/>
      <c r="F416" s="85"/>
      <c r="G416" s="31"/>
    </row>
    <row r="417" spans="1:7" ht="19.5" customHeight="1">
      <c r="A417" s="8"/>
      <c r="B417" s="30"/>
      <c r="C417" s="68"/>
      <c r="D417" s="31"/>
      <c r="E417" s="31"/>
      <c r="F417" s="85"/>
      <c r="G417" s="31"/>
    </row>
    <row r="418" spans="1:7" ht="19.5" customHeight="1">
      <c r="A418" s="8"/>
      <c r="B418" s="30"/>
      <c r="C418" s="68"/>
      <c r="D418" s="31"/>
      <c r="E418" s="31"/>
      <c r="F418" s="85"/>
      <c r="G418" s="31"/>
    </row>
    <row r="419" spans="1:7" ht="19.5" customHeight="1">
      <c r="A419" s="8"/>
      <c r="B419" s="30"/>
      <c r="C419" s="68"/>
      <c r="D419" s="31"/>
      <c r="E419" s="31"/>
      <c r="F419" s="85"/>
      <c r="G419" s="31"/>
    </row>
    <row r="420" spans="1:7" ht="19.5" customHeight="1">
      <c r="A420" s="8"/>
      <c r="B420" s="30"/>
      <c r="C420" s="68"/>
      <c r="D420" s="31"/>
      <c r="E420" s="31"/>
      <c r="F420" s="85"/>
      <c r="G420" s="31"/>
    </row>
    <row r="421" spans="1:7" ht="19.5" customHeight="1">
      <c r="A421" s="8"/>
      <c r="B421" s="30"/>
      <c r="C421" s="68"/>
      <c r="D421" s="31"/>
      <c r="E421" s="31"/>
      <c r="F421" s="85"/>
      <c r="G421" s="31"/>
    </row>
    <row r="422" spans="1:7" ht="19.5" customHeight="1">
      <c r="A422" s="8"/>
      <c r="B422" s="30"/>
      <c r="C422" s="68"/>
      <c r="D422" s="31"/>
      <c r="E422" s="31"/>
      <c r="F422" s="85"/>
      <c r="G422" s="31"/>
    </row>
    <row r="423" spans="1:7" ht="19.5" customHeight="1">
      <c r="A423" s="8"/>
      <c r="B423" s="30"/>
      <c r="C423" s="68"/>
      <c r="D423" s="31"/>
      <c r="E423" s="31"/>
      <c r="F423" s="85"/>
      <c r="G423" s="31"/>
    </row>
    <row r="424" spans="1:7" ht="19.5" customHeight="1">
      <c r="A424" s="8"/>
      <c r="B424" s="30"/>
      <c r="C424" s="68"/>
      <c r="D424" s="31"/>
      <c r="E424" s="31"/>
      <c r="F424" s="85"/>
      <c r="G424" s="31"/>
    </row>
    <row r="425" spans="1:7" ht="19.5" customHeight="1">
      <c r="A425" s="8"/>
      <c r="B425" s="30"/>
      <c r="C425" s="68"/>
      <c r="D425" s="31"/>
      <c r="E425" s="31"/>
      <c r="F425" s="85"/>
      <c r="G425" s="31"/>
    </row>
    <row r="426" spans="1:7" ht="19.5" customHeight="1">
      <c r="A426" s="8"/>
      <c r="B426" s="30"/>
      <c r="C426" s="68"/>
      <c r="D426" s="31"/>
      <c r="E426" s="31"/>
      <c r="F426" s="85"/>
      <c r="G426" s="31"/>
    </row>
    <row r="427" spans="1:7" ht="19.5" customHeight="1">
      <c r="A427" s="8"/>
      <c r="B427" s="30"/>
      <c r="C427" s="68"/>
      <c r="D427" s="31"/>
      <c r="E427" s="31"/>
      <c r="F427" s="85"/>
      <c r="G427" s="31"/>
    </row>
    <row r="428" spans="1:7" ht="19.5" customHeight="1">
      <c r="A428" s="8"/>
      <c r="B428" s="30"/>
      <c r="C428" s="68"/>
      <c r="D428" s="31"/>
      <c r="E428" s="31"/>
      <c r="F428" s="85"/>
      <c r="G428" s="31"/>
    </row>
    <row r="429" spans="1:7" ht="19.5" customHeight="1">
      <c r="A429" s="8"/>
      <c r="B429" s="30"/>
      <c r="C429" s="68"/>
      <c r="D429" s="31"/>
      <c r="E429" s="31"/>
      <c r="F429" s="85"/>
      <c r="G429" s="31"/>
    </row>
    <row r="430" spans="1:7" ht="19.5" customHeight="1">
      <c r="A430" s="8"/>
      <c r="B430" s="30"/>
      <c r="C430" s="68"/>
      <c r="D430" s="31"/>
      <c r="E430" s="31"/>
      <c r="F430" s="85"/>
      <c r="G430" s="31"/>
    </row>
    <row r="431" spans="1:7" ht="19.5" customHeight="1">
      <c r="A431" s="8"/>
      <c r="B431" s="30"/>
      <c r="C431" s="68"/>
      <c r="D431" s="31"/>
      <c r="E431" s="31"/>
      <c r="F431" s="85"/>
      <c r="G431" s="31"/>
    </row>
    <row r="432" spans="1:7" ht="19.5" customHeight="1">
      <c r="A432" s="8"/>
      <c r="B432" s="30"/>
      <c r="C432" s="68"/>
      <c r="D432" s="31"/>
      <c r="E432" s="31"/>
      <c r="F432" s="85"/>
      <c r="G432" s="31"/>
    </row>
    <row r="433" spans="1:7" ht="19.5" customHeight="1">
      <c r="A433" s="8"/>
      <c r="B433" s="30"/>
      <c r="C433" s="68"/>
      <c r="D433" s="31"/>
      <c r="E433" s="31"/>
      <c r="F433" s="85"/>
      <c r="G433" s="31"/>
    </row>
    <row r="434" spans="1:7" ht="19.5" customHeight="1">
      <c r="A434" s="8"/>
      <c r="B434" s="30"/>
      <c r="C434" s="68"/>
      <c r="D434" s="31"/>
      <c r="E434" s="31"/>
      <c r="F434" s="85"/>
      <c r="G434" s="31"/>
    </row>
    <row r="435" spans="1:7" ht="19.5" customHeight="1">
      <c r="A435" s="8"/>
      <c r="B435" s="30"/>
      <c r="C435" s="68"/>
      <c r="D435" s="31"/>
      <c r="E435" s="31"/>
      <c r="F435" s="85"/>
      <c r="G435" s="31"/>
    </row>
    <row r="436" spans="1:7" ht="19.5" customHeight="1">
      <c r="A436" s="8"/>
      <c r="B436" s="30"/>
      <c r="C436" s="68"/>
      <c r="D436" s="31"/>
      <c r="E436" s="31"/>
      <c r="F436" s="85"/>
      <c r="G436" s="31"/>
    </row>
    <row r="437" spans="1:7" ht="19.5" customHeight="1">
      <c r="A437" s="8"/>
      <c r="B437" s="30"/>
      <c r="C437" s="68"/>
      <c r="D437" s="31"/>
      <c r="E437" s="31"/>
      <c r="F437" s="85"/>
      <c r="G437" s="31"/>
    </row>
    <row r="438" spans="1:7" ht="19.5" customHeight="1">
      <c r="A438" s="8"/>
      <c r="B438" s="30"/>
      <c r="C438" s="68"/>
      <c r="D438" s="31"/>
      <c r="E438" s="31"/>
      <c r="F438" s="85"/>
      <c r="G438" s="31"/>
    </row>
    <row r="439" spans="1:7" ht="19.5" customHeight="1">
      <c r="A439" s="8"/>
      <c r="B439" s="30"/>
      <c r="C439" s="68"/>
      <c r="D439" s="31"/>
      <c r="E439" s="31"/>
      <c r="F439" s="85"/>
      <c r="G439" s="31"/>
    </row>
    <row r="440" spans="1:7" ht="19.5" customHeight="1">
      <c r="A440" s="8"/>
      <c r="B440" s="30"/>
      <c r="C440" s="68"/>
      <c r="D440" s="31"/>
      <c r="E440" s="31"/>
      <c r="F440" s="85"/>
      <c r="G440" s="31"/>
    </row>
    <row r="441" spans="1:7" ht="19.5" customHeight="1">
      <c r="A441" s="8"/>
      <c r="B441" s="30"/>
      <c r="C441" s="68"/>
      <c r="D441" s="31"/>
      <c r="E441" s="31"/>
      <c r="F441" s="85"/>
      <c r="G441" s="31"/>
    </row>
    <row r="442" spans="1:7" ht="19.5" customHeight="1">
      <c r="A442" s="8"/>
      <c r="B442" s="30"/>
      <c r="C442" s="68"/>
      <c r="D442" s="31"/>
      <c r="E442" s="31"/>
      <c r="F442" s="85"/>
      <c r="G442" s="31"/>
    </row>
    <row r="443" spans="1:7" ht="19.5" customHeight="1">
      <c r="A443" s="8"/>
      <c r="B443" s="30"/>
      <c r="C443" s="68"/>
      <c r="D443" s="31"/>
      <c r="E443" s="31"/>
      <c r="F443" s="85"/>
      <c r="G443" s="31"/>
    </row>
    <row r="444" spans="1:7" ht="19.5" customHeight="1">
      <c r="A444" s="8"/>
      <c r="B444" s="30"/>
      <c r="C444" s="68"/>
      <c r="D444" s="31"/>
      <c r="E444" s="31"/>
      <c r="F444" s="85"/>
      <c r="G444" s="31"/>
    </row>
    <row r="445" spans="1:7" ht="19.5" customHeight="1">
      <c r="A445" s="8"/>
      <c r="B445" s="30"/>
      <c r="C445" s="68"/>
      <c r="D445" s="31"/>
      <c r="E445" s="31"/>
      <c r="F445" s="85"/>
      <c r="G445" s="31"/>
    </row>
    <row r="446" spans="1:7" ht="19.5" customHeight="1">
      <c r="A446" s="8"/>
      <c r="B446" s="30"/>
      <c r="C446" s="68"/>
      <c r="D446" s="31"/>
      <c r="E446" s="31"/>
      <c r="F446" s="85"/>
      <c r="G446" s="31"/>
    </row>
    <row r="447" spans="1:7" ht="19.5" customHeight="1">
      <c r="A447" s="8"/>
      <c r="B447" s="30"/>
      <c r="C447" s="68"/>
      <c r="D447" s="31"/>
      <c r="E447" s="31"/>
      <c r="F447" s="85"/>
      <c r="G447" s="31"/>
    </row>
    <row r="448" spans="1:7" ht="19.5" customHeight="1">
      <c r="A448" s="8"/>
      <c r="B448" s="30"/>
      <c r="C448" s="68"/>
      <c r="D448" s="31"/>
      <c r="E448" s="31"/>
      <c r="F448" s="85"/>
      <c r="G448" s="31"/>
    </row>
    <row r="449" spans="1:7" ht="19.5" customHeight="1">
      <c r="A449" s="8"/>
      <c r="B449" s="30"/>
      <c r="C449" s="68"/>
      <c r="D449" s="31"/>
      <c r="E449" s="31"/>
      <c r="F449" s="85"/>
      <c r="G449" s="31"/>
    </row>
    <row r="450" spans="1:7" ht="19.5" customHeight="1">
      <c r="A450" s="8"/>
      <c r="B450" s="30"/>
      <c r="C450" s="68"/>
      <c r="D450" s="31"/>
      <c r="E450" s="31"/>
      <c r="F450" s="85"/>
      <c r="G450" s="31"/>
    </row>
    <row r="451" spans="1:7" ht="19.5" customHeight="1">
      <c r="A451" s="8"/>
      <c r="B451" s="30"/>
      <c r="C451" s="68"/>
      <c r="D451" s="31"/>
      <c r="E451" s="31"/>
      <c r="F451" s="85"/>
      <c r="G451" s="31"/>
    </row>
    <row r="452" spans="1:7" ht="19.5" customHeight="1">
      <c r="A452" s="8"/>
      <c r="B452" s="30"/>
      <c r="C452" s="68"/>
      <c r="D452" s="31"/>
      <c r="E452" s="31"/>
      <c r="F452" s="85"/>
      <c r="G452" s="31"/>
    </row>
    <row r="453" spans="1:7" ht="19.5" customHeight="1">
      <c r="A453" s="8"/>
      <c r="B453" s="30"/>
      <c r="C453" s="68"/>
      <c r="D453" s="31"/>
      <c r="E453" s="31"/>
      <c r="F453" s="85"/>
      <c r="G453" s="31"/>
    </row>
    <row r="454" spans="1:7" ht="19.5" customHeight="1">
      <c r="A454" s="8"/>
      <c r="B454" s="30"/>
      <c r="C454" s="68"/>
      <c r="D454" s="31"/>
      <c r="E454" s="31"/>
      <c r="F454" s="85"/>
      <c r="G454" s="31"/>
    </row>
    <row r="455" spans="1:7" ht="19.5" customHeight="1">
      <c r="A455" s="8"/>
      <c r="B455" s="30"/>
      <c r="C455" s="68"/>
      <c r="D455" s="31"/>
      <c r="E455" s="31"/>
      <c r="F455" s="85"/>
      <c r="G455" s="31"/>
    </row>
    <row r="456" spans="1:7" ht="19.5" customHeight="1">
      <c r="A456" s="8"/>
      <c r="B456" s="30"/>
      <c r="C456" s="68"/>
      <c r="D456" s="31"/>
      <c r="E456" s="31"/>
      <c r="F456" s="85"/>
      <c r="G456" s="31"/>
    </row>
    <row r="457" spans="1:7" ht="19.5" customHeight="1">
      <c r="A457" s="8"/>
      <c r="B457" s="30"/>
      <c r="C457" s="68"/>
      <c r="D457" s="31"/>
      <c r="E457" s="31"/>
      <c r="F457" s="85"/>
      <c r="G457" s="31"/>
    </row>
    <row r="458" spans="1:7" ht="19.5" customHeight="1">
      <c r="A458" s="8"/>
      <c r="B458" s="30"/>
      <c r="C458" s="68"/>
      <c r="D458" s="31"/>
      <c r="E458" s="31"/>
      <c r="F458" s="85"/>
      <c r="G458" s="31"/>
    </row>
    <row r="459" spans="1:7" ht="19.5" customHeight="1">
      <c r="A459" s="8"/>
      <c r="B459" s="30"/>
      <c r="C459" s="68"/>
      <c r="D459" s="31"/>
      <c r="E459" s="31"/>
      <c r="F459" s="85"/>
      <c r="G459" s="31"/>
    </row>
    <row r="460" spans="1:7" ht="19.5" customHeight="1">
      <c r="A460" s="8"/>
      <c r="B460" s="30"/>
      <c r="C460" s="68"/>
      <c r="D460" s="31"/>
      <c r="E460" s="31"/>
      <c r="F460" s="85"/>
      <c r="G460" s="31"/>
    </row>
    <row r="461" spans="1:7" ht="19.5" customHeight="1">
      <c r="A461" s="8"/>
      <c r="B461" s="30"/>
      <c r="C461" s="68"/>
      <c r="D461" s="31"/>
      <c r="E461" s="31"/>
      <c r="F461" s="85"/>
      <c r="G461" s="31"/>
    </row>
    <row r="462" spans="1:7" ht="19.5" customHeight="1">
      <c r="A462" s="8"/>
      <c r="B462" s="30"/>
      <c r="C462" s="68"/>
      <c r="D462" s="31"/>
      <c r="E462" s="31"/>
      <c r="F462" s="85"/>
      <c r="G462" s="31"/>
    </row>
    <row r="463" spans="1:7" ht="19.5" customHeight="1">
      <c r="A463" s="8"/>
      <c r="B463" s="30"/>
      <c r="C463" s="68"/>
      <c r="D463" s="31"/>
      <c r="E463" s="31"/>
      <c r="F463" s="85"/>
      <c r="G463" s="31"/>
    </row>
    <row r="464" spans="1:7" ht="19.5" customHeight="1">
      <c r="A464" s="8"/>
      <c r="B464" s="30"/>
      <c r="C464" s="68"/>
      <c r="D464" s="31"/>
      <c r="E464" s="31"/>
      <c r="F464" s="85"/>
      <c r="G464" s="31"/>
    </row>
    <row r="465" spans="1:7" ht="19.5" customHeight="1">
      <c r="A465" s="8"/>
      <c r="B465" s="30"/>
      <c r="C465" s="68"/>
      <c r="D465" s="31"/>
      <c r="E465" s="31"/>
      <c r="F465" s="85"/>
      <c r="G465" s="31"/>
    </row>
    <row r="466" spans="1:7" ht="19.5" customHeight="1">
      <c r="A466" s="8"/>
      <c r="B466" s="30"/>
      <c r="C466" s="68"/>
      <c r="D466" s="31"/>
      <c r="E466" s="31"/>
      <c r="F466" s="85"/>
      <c r="G466" s="31"/>
    </row>
    <row r="467" spans="1:7" ht="19.5" customHeight="1">
      <c r="A467" s="8"/>
      <c r="B467" s="30"/>
      <c r="C467" s="68"/>
      <c r="D467" s="31"/>
      <c r="E467" s="31"/>
      <c r="F467" s="85"/>
      <c r="G467" s="31"/>
    </row>
    <row r="468" spans="1:7" ht="19.5" customHeight="1">
      <c r="A468" s="8"/>
      <c r="B468" s="30"/>
      <c r="C468" s="68"/>
      <c r="D468" s="31"/>
      <c r="E468" s="31"/>
      <c r="F468" s="85"/>
      <c r="G468" s="31"/>
    </row>
    <row r="469" spans="1:7" ht="19.5" customHeight="1">
      <c r="A469" s="8"/>
      <c r="B469" s="30"/>
      <c r="C469" s="68"/>
      <c r="D469" s="31"/>
      <c r="E469" s="31"/>
      <c r="F469" s="85"/>
      <c r="G469" s="31"/>
    </row>
    <row r="470" spans="1:7" ht="19.5" customHeight="1">
      <c r="A470" s="8"/>
      <c r="B470" s="30"/>
      <c r="C470" s="68"/>
      <c r="D470" s="31"/>
      <c r="E470" s="31"/>
      <c r="F470" s="85"/>
      <c r="G470" s="31"/>
    </row>
    <row r="471" spans="1:7" ht="19.5" customHeight="1">
      <c r="A471" s="8"/>
      <c r="B471" s="30"/>
      <c r="C471" s="68"/>
      <c r="D471" s="31"/>
      <c r="E471" s="31"/>
      <c r="F471" s="85"/>
      <c r="G471" s="31"/>
    </row>
    <row r="472" spans="1:7" ht="19.5" customHeight="1">
      <c r="A472" s="8"/>
      <c r="B472" s="30"/>
      <c r="C472" s="68"/>
      <c r="D472" s="31"/>
      <c r="E472" s="31"/>
      <c r="F472" s="85"/>
      <c r="G472" s="31"/>
    </row>
    <row r="473" spans="1:7" ht="19.5" customHeight="1">
      <c r="A473" s="8"/>
      <c r="B473" s="30"/>
      <c r="C473" s="68"/>
      <c r="D473" s="31"/>
      <c r="E473" s="31"/>
      <c r="F473" s="85"/>
      <c r="G473" s="31"/>
    </row>
    <row r="474" spans="1:7" ht="19.5" customHeight="1">
      <c r="A474" s="8"/>
      <c r="B474" s="30"/>
      <c r="C474" s="68"/>
      <c r="D474" s="31"/>
      <c r="E474" s="31"/>
      <c r="F474" s="85"/>
      <c r="G474" s="31"/>
    </row>
    <row r="475" spans="1:7" ht="19.5" customHeight="1">
      <c r="A475" s="8"/>
      <c r="B475" s="30"/>
      <c r="C475" s="68"/>
      <c r="D475" s="31"/>
      <c r="E475" s="31"/>
      <c r="F475" s="85"/>
      <c r="G475" s="31"/>
    </row>
    <row r="476" spans="1:7" ht="19.5" customHeight="1">
      <c r="A476" s="8"/>
      <c r="B476" s="30"/>
      <c r="C476" s="68"/>
      <c r="D476" s="31"/>
      <c r="E476" s="31"/>
      <c r="F476" s="85"/>
      <c r="G476" s="31"/>
    </row>
    <row r="477" spans="1:7" ht="19.5" customHeight="1">
      <c r="A477" s="8"/>
      <c r="B477" s="30"/>
      <c r="C477" s="68"/>
      <c r="D477" s="31"/>
      <c r="E477" s="31"/>
      <c r="F477" s="85"/>
      <c r="G477" s="31"/>
    </row>
    <row r="478" spans="1:7" ht="19.5" customHeight="1">
      <c r="A478" s="8"/>
      <c r="B478" s="30"/>
      <c r="C478" s="68"/>
      <c r="D478" s="31"/>
      <c r="E478" s="31"/>
      <c r="F478" s="85"/>
      <c r="G478" s="31"/>
    </row>
    <row r="479" spans="1:7" ht="19.5" customHeight="1">
      <c r="A479" s="8"/>
      <c r="B479" s="30"/>
      <c r="C479" s="68"/>
      <c r="D479" s="31"/>
      <c r="E479" s="31"/>
      <c r="F479" s="85"/>
      <c r="G479" s="31"/>
    </row>
    <row r="480" spans="1:7" ht="19.5" customHeight="1">
      <c r="A480" s="8"/>
      <c r="B480" s="30"/>
      <c r="C480" s="68"/>
      <c r="D480" s="31"/>
      <c r="E480" s="31"/>
      <c r="F480" s="85"/>
      <c r="G480" s="31"/>
    </row>
  </sheetData>
  <sheetProtection/>
  <mergeCells count="7">
    <mergeCell ref="F1:H1"/>
    <mergeCell ref="B7:H7"/>
    <mergeCell ref="C2:H2"/>
    <mergeCell ref="B8:H8"/>
    <mergeCell ref="C3:H3"/>
    <mergeCell ref="C4:H4"/>
    <mergeCell ref="C5:H5"/>
  </mergeCells>
  <printOptions/>
  <pageMargins left="0.7086614173228347" right="0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Мария Федоровна</cp:lastModifiedBy>
  <cp:lastPrinted>2016-12-26T11:01:32Z</cp:lastPrinted>
  <dcterms:created xsi:type="dcterms:W3CDTF">2007-09-04T08:08:49Z</dcterms:created>
  <dcterms:modified xsi:type="dcterms:W3CDTF">2016-12-26T11:02:15Z</dcterms:modified>
  <cp:category/>
  <cp:version/>
  <cp:contentType/>
  <cp:contentStatus/>
</cp:coreProperties>
</file>