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520" yWindow="65476" windowWidth="12396" windowHeight="7008" tabRatio="440" activeTab="0"/>
  </bookViews>
  <sheets>
    <sheet name="прогр 11" sheetId="1" r:id="rId1"/>
    <sheet name="распр.б.а.13" sheetId="2" r:id="rId2"/>
    <sheet name="вед.15" sheetId="3" r:id="rId3"/>
  </sheets>
  <definedNames>
    <definedName name="_xlnm.Print_Titles" localSheetId="2">'вед.15'!$11:$11</definedName>
    <definedName name="_xlnm.Print_Titles" localSheetId="0">'прогр 11'!$9:$9</definedName>
    <definedName name="_xlnm.Print_Titles" localSheetId="1">'распр.б.а.13'!$11:$11</definedName>
    <definedName name="_xlnm.Print_Area" localSheetId="2">'вед.15'!$B$1:$H$412</definedName>
    <definedName name="_xlnm.Print_Area" localSheetId="0">'прогр 11'!$B$1:$G$407</definedName>
    <definedName name="_xlnm.Print_Area" localSheetId="1">'распр.б.а.13'!$B$1:$G$411</definedName>
  </definedNames>
  <calcPr fullCalcOnLoad="1"/>
</workbook>
</file>

<file path=xl/sharedStrings.xml><?xml version="1.0" encoding="utf-8"?>
<sst xmlns="http://schemas.openxmlformats.org/spreadsheetml/2006/main" count="4657" uniqueCount="489">
  <si>
    <t>Субсидии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</si>
  <si>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Софинансирование капитального ремонта и ремонта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</si>
  <si>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«Совершенствование, модернизация, ремонт улично-дорожной сети и развитие автомобильных дорог МО Аннинское сельское поселение на 2015 год и плановый период 2016-2020 годов»</t>
  </si>
  <si>
    <t xml:space="preserve">Субсидии на обеспечение выплат стимулирующего характера работникам муниципальных учреждений культуры Ленинградской области в рамках подпрограммы "Обеспечение условий реализации государственной программы" государственной программы Ленинградской области "Развитие культуры в Ленинградской области" </t>
  </si>
  <si>
    <t>0310000000</t>
  </si>
  <si>
    <t>0320000000</t>
  </si>
  <si>
    <t>0330000000</t>
  </si>
  <si>
    <t>0400000000</t>
  </si>
  <si>
    <t>0100000000</t>
  </si>
  <si>
    <t>0110000000</t>
  </si>
  <si>
    <t>0310070360</t>
  </si>
  <si>
    <t>0120000000</t>
  </si>
  <si>
    <t>0120070660</t>
  </si>
  <si>
    <t>0200000000</t>
  </si>
  <si>
    <t>0210000000</t>
  </si>
  <si>
    <t>0210070750</t>
  </si>
  <si>
    <t>0240000000</t>
  </si>
  <si>
    <t>0240005100</t>
  </si>
  <si>
    <t>0240095020</t>
  </si>
  <si>
    <t>0240096020</t>
  </si>
  <si>
    <t>0240096030</t>
  </si>
  <si>
    <t>0300000000</t>
  </si>
  <si>
    <t>0320000240</t>
  </si>
  <si>
    <t>0330001010</t>
  </si>
  <si>
    <t>0220000000</t>
  </si>
  <si>
    <t>0230000000</t>
  </si>
  <si>
    <t>0110003340</t>
  </si>
  <si>
    <t>0240090000</t>
  </si>
  <si>
    <t>0310072020</t>
  </si>
  <si>
    <t>0320072020</t>
  </si>
  <si>
    <t>0500000000</t>
  </si>
  <si>
    <t>0510000000</t>
  </si>
  <si>
    <t>0510001060</t>
  </si>
  <si>
    <t>0520000000</t>
  </si>
  <si>
    <t>0520001070</t>
  </si>
  <si>
    <t>0530000000</t>
  </si>
  <si>
    <t>0530001080</t>
  </si>
  <si>
    <t>0540000000</t>
  </si>
  <si>
    <t>0540001090</t>
  </si>
  <si>
    <t>0600000000</t>
  </si>
  <si>
    <t>0610000000</t>
  </si>
  <si>
    <t>0610070880</t>
  </si>
  <si>
    <t>0620000000</t>
  </si>
  <si>
    <t>0620070880</t>
  </si>
  <si>
    <t>0630000000</t>
  </si>
  <si>
    <t>0630070880</t>
  </si>
  <si>
    <t>0700000000</t>
  </si>
  <si>
    <t>0710000000</t>
  </si>
  <si>
    <t>0710001100</t>
  </si>
  <si>
    <t>0800000000</t>
  </si>
  <si>
    <t>0810000000</t>
  </si>
  <si>
    <t>0810001140</t>
  </si>
  <si>
    <t>0810070130</t>
  </si>
  <si>
    <t>0810070140</t>
  </si>
  <si>
    <t>0820000000</t>
  </si>
  <si>
    <t>0820000250</t>
  </si>
  <si>
    <t>0820005110</t>
  </si>
  <si>
    <t>0900000000</t>
  </si>
  <si>
    <t>0910000000</t>
  </si>
  <si>
    <t>0910001150</t>
  </si>
  <si>
    <t>0920000000</t>
  </si>
  <si>
    <t>0920001160</t>
  </si>
  <si>
    <t>0930000000</t>
  </si>
  <si>
    <t>0930001170</t>
  </si>
  <si>
    <t>0940000000</t>
  </si>
  <si>
    <t>0940001180</t>
  </si>
  <si>
    <t>0950000000</t>
  </si>
  <si>
    <t>0950001190</t>
  </si>
  <si>
    <t>0960000000</t>
  </si>
  <si>
    <t>0960001200</t>
  </si>
  <si>
    <t>0970000000</t>
  </si>
  <si>
    <t>0970001210</t>
  </si>
  <si>
    <t>0980000000</t>
  </si>
  <si>
    <t>0980001220</t>
  </si>
  <si>
    <t>0990000000</t>
  </si>
  <si>
    <t>0990001230</t>
  </si>
  <si>
    <t>1000000000</t>
  </si>
  <si>
    <t>1010000000</t>
  </si>
  <si>
    <t>1010000250</t>
  </si>
  <si>
    <t>1010001240</t>
  </si>
  <si>
    <t>1100000000</t>
  </si>
  <si>
    <t>1110000000</t>
  </si>
  <si>
    <t>1110001250</t>
  </si>
  <si>
    <t>9000000000</t>
  </si>
  <si>
    <t>9900000000</t>
  </si>
  <si>
    <t>9900000200</t>
  </si>
  <si>
    <t>9900000210</t>
  </si>
  <si>
    <t>9900000220</t>
  </si>
  <si>
    <t>9900000280</t>
  </si>
  <si>
    <t>9900000290</t>
  </si>
  <si>
    <t>9900005000</t>
  </si>
  <si>
    <t>9900005010</t>
  </si>
  <si>
    <t>9900005030</t>
  </si>
  <si>
    <t>9900051180</t>
  </si>
  <si>
    <t>9900071340</t>
  </si>
  <si>
    <t>0400001030</t>
  </si>
  <si>
    <t>0400001040</t>
  </si>
  <si>
    <t>0400001050</t>
  </si>
  <si>
    <t>0320000250</t>
  </si>
  <si>
    <t>0810001270</t>
  </si>
  <si>
    <t>0710001280</t>
  </si>
  <si>
    <t>0940001260</t>
  </si>
  <si>
    <t>Расходы по переданным отдельным государственным полномочиям, на участие в государственных программах</t>
  </si>
  <si>
    <t>Раходы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</si>
  <si>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Расходы на жилье для молодежи в рамках подпрограммы «Жилье для молодежи» государственной программы ЛО «Обеспечение качественным жильем граждан на территории ЛО»</t>
  </si>
  <si>
    <t>Муниципальная программа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</si>
  <si>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</si>
  <si>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Расходы на капитальный ремонт и ремонт автомобильных дорог общего пользования местного значения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</si>
  <si>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Расходы на проектирование, строительство и реконструкцию объектов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 за счет средств областного бюджета Ленинградской области</t>
  </si>
  <si>
    <t>Иные закупки товаров, работ и услуг для обеспечения государственных(муниципальных) нужд</t>
  </si>
  <si>
    <t>Основное мероприятие "Обеспечение деятельности библиотек в сфере культуры"</t>
  </si>
  <si>
    <t xml:space="preserve">Основное мероприятие "Обеспечение деятельности домов культуры"  </t>
  </si>
  <si>
    <t xml:space="preserve">Основное мероприятие "Обеспечение деятельности ансамбля" </t>
  </si>
  <si>
    <t>0310100000</t>
  </si>
  <si>
    <t>0310100240</t>
  </si>
  <si>
    <t>0310200000</t>
  </si>
  <si>
    <t>0310200240</t>
  </si>
  <si>
    <t>0310300240</t>
  </si>
  <si>
    <t>0310300000</t>
  </si>
  <si>
    <t>01100S0000</t>
  </si>
  <si>
    <t>01100S3340</t>
  </si>
  <si>
    <t>01200S0000</t>
  </si>
  <si>
    <t>01200S0660</t>
  </si>
  <si>
    <t>02100S0000</t>
  </si>
  <si>
    <t>02100S0750</t>
  </si>
  <si>
    <t>02200S0000</t>
  </si>
  <si>
    <t>02200S0740</t>
  </si>
  <si>
    <t>02300S0000</t>
  </si>
  <si>
    <t>02300S0800</t>
  </si>
  <si>
    <t>06100S0000</t>
  </si>
  <si>
    <t>06100S0880</t>
  </si>
  <si>
    <t>06200S0000</t>
  </si>
  <si>
    <t>06200S0880</t>
  </si>
  <si>
    <t>06300S0000</t>
  </si>
  <si>
    <t>06300S0880</t>
  </si>
  <si>
    <t>08100S0000</t>
  </si>
  <si>
    <t>08100S0140</t>
  </si>
  <si>
    <t>08100S0130</t>
  </si>
  <si>
    <t>Расходы на 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государственной программы Ленинградской области «Обеспечение качественным жильем граждан на территории Ленинградской области»</t>
  </si>
  <si>
    <t>0230070800</t>
  </si>
  <si>
    <t>0310272020</t>
  </si>
  <si>
    <t>0310172020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</si>
  <si>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библиотек</t>
  </si>
  <si>
    <t>Наименование</t>
  </si>
  <si>
    <t>Социальное обеспечение населения</t>
  </si>
  <si>
    <t>Жилищно-коммунальное хозяйство</t>
  </si>
  <si>
    <t>Пенсионное обеспечение</t>
  </si>
  <si>
    <t>Физическая культура и спорт</t>
  </si>
  <si>
    <t>Культура</t>
  </si>
  <si>
    <t>Национальная безопасность и правоохранительная деятельность</t>
  </si>
  <si>
    <t>Национальная экономика</t>
  </si>
  <si>
    <t>Иные межбюджетные трансферты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</si>
  <si>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</si>
  <si>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</t>
  </si>
  <si>
    <t>Жилищное хозяйство</t>
  </si>
  <si>
    <t>Коммунальное хозяйство</t>
  </si>
  <si>
    <t>Мероприятия в области социальной политики</t>
  </si>
  <si>
    <t>В С Е Г О   Р А С Х О Д О В</t>
  </si>
  <si>
    <t>МО Аннинское сельское поселение</t>
  </si>
  <si>
    <t>№ п/п</t>
  </si>
  <si>
    <t>ВЕДОМСТВЕННАЯ СТРУКТУРА</t>
  </si>
  <si>
    <t>Бюджетные инвестиции</t>
  </si>
  <si>
    <t>УТВЕРЖДЕНО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</si>
  <si>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</si>
  <si>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</si>
  <si>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Защита населения и территории от чрезвычайных ситуаций природного и техногенного характера, гражданская оборона</t>
  </si>
  <si>
    <t>Администрация МО Аннинское сельское поселение</t>
  </si>
  <si>
    <t>Мобилизационная и вневойсковая подготовка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</si>
  <si>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</si>
  <si>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</si>
  <si>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Образование</t>
  </si>
  <si>
    <t>Молодежная политика и оздоровление детей</t>
  </si>
  <si>
    <t>Средства массовой информации</t>
  </si>
  <si>
    <t>540</t>
  </si>
  <si>
    <t>901</t>
  </si>
  <si>
    <t/>
  </si>
  <si>
    <t>01</t>
  </si>
  <si>
    <t>00</t>
  </si>
  <si>
    <t>03</t>
  </si>
  <si>
    <t>04</t>
  </si>
  <si>
    <t>11</t>
  </si>
  <si>
    <t>02</t>
  </si>
  <si>
    <t>13</t>
  </si>
  <si>
    <t>09</t>
  </si>
  <si>
    <t>10</t>
  </si>
  <si>
    <t>14</t>
  </si>
  <si>
    <t>12</t>
  </si>
  <si>
    <t>05</t>
  </si>
  <si>
    <t>07</t>
  </si>
  <si>
    <t>08</t>
  </si>
  <si>
    <t xml:space="preserve">Решением совета депутатов </t>
  </si>
  <si>
    <t>Иные межбюджетные трансферты по передаче полномочий по исполнению и контролю за исполнением бюджета поселения</t>
  </si>
  <si>
    <t>Общегосударственные  вопросы</t>
  </si>
  <si>
    <t>Функционирование местных администраций</t>
  </si>
  <si>
    <t>Обеспечение деятельности аппаратов органов местного самоуправления</t>
  </si>
  <si>
    <t>Прочая закупка товаров, работ и услуг для обеспечения государственных(муниципальных) нужд</t>
  </si>
  <si>
    <t>Обеспечение деятельности главы муниципального образования, главы местной администрации</t>
  </si>
  <si>
    <t>Расходы на софинансирование переданных отдельных государственных полномочий, софинансирование государственных программ</t>
  </si>
  <si>
    <t>Другие общегосударственные  вопросы</t>
  </si>
  <si>
    <t xml:space="preserve">Расходы на мероприятия в рамках полномочий  органов местного самоуправления </t>
  </si>
  <si>
    <t>810</t>
  </si>
  <si>
    <t>Другие вопросы в области  национальной экономики</t>
  </si>
  <si>
    <t>Социальная  политика</t>
  </si>
  <si>
    <t>Резервные  фонды</t>
  </si>
  <si>
    <t>Резервные средства</t>
  </si>
  <si>
    <t>870</t>
  </si>
  <si>
    <t>Обслуживание государственого и муниципального долга</t>
  </si>
  <si>
    <t>Обслуживание муниципального долга</t>
  </si>
  <si>
    <t>730</t>
  </si>
  <si>
    <t>Осуществление отдельных полномочий Лениградской области с сфере административных правоотношений</t>
  </si>
  <si>
    <t>Обеспечение проведения выборов и референдумов</t>
  </si>
  <si>
    <t>Дорожное хозяйство (дорожные фонды)</t>
  </si>
  <si>
    <t>Капитальный ремонт дорог, ремонт и содержание  автомобильных дорог общего пользования местного значения</t>
  </si>
  <si>
    <t xml:space="preserve">Благоустройство </t>
  </si>
  <si>
    <t>Культура, кинематография</t>
  </si>
  <si>
    <t>Иные выплаты населению</t>
  </si>
  <si>
    <t>360</t>
  </si>
  <si>
    <t>Физическая культура</t>
  </si>
  <si>
    <t>Обслуживание государственного внутреннего и муниципального долга</t>
  </si>
  <si>
    <t>Сумма                     (тысяч рублей)</t>
  </si>
  <si>
    <t>Субсидии юридическим лицам (кроме некоммерческих организаций), индивидуальным предпринимателям, физическим лицам</t>
  </si>
  <si>
    <t>Иные межбюджетные трансферты по передаче полномочий по осуществлению внешнего муниципального контроля</t>
  </si>
  <si>
    <t>УТВЕРЖДЕНА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</si>
  <si>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домов культуры</t>
  </si>
  <si>
    <t>Поддержка муниципальных образований Ленинградской области по развитию общественной инфраструктуры муниципального значения в Ленинградской области в рамках обеспечения деятельности по молодежной политике и физической культуре</t>
  </si>
  <si>
    <t>Расходы на 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подпрограммы "Поддержание существующей сети автомобильных дорог общего пользования" государственной программы Ленинградской области "Развитие автомобильных дорог Ленинградской области"</t>
  </si>
  <si>
    <t>РАСПРЕДЕЛЕНИЕ</t>
  </si>
  <si>
    <t>Непрограммные направления деятельности органов местного самоуправления</t>
  </si>
  <si>
    <t xml:space="preserve"> Приложение 13</t>
  </si>
  <si>
    <t>Расходы на выплаты персоналу государственных (муниципальных) органов</t>
  </si>
  <si>
    <t>120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</si>
  <si>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</si>
  <si>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</si>
  <si>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</si>
  <si>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</si>
  <si>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Прочие расходы в рамках полномочий органов  местного самоуправления </t>
  </si>
  <si>
    <t>Муниципальная программа "Безопасность"</t>
  </si>
  <si>
    <t>ПР</t>
  </si>
  <si>
    <t>ВР</t>
  </si>
  <si>
    <t>Реализация функций и полномочий  органов местного самоуправления в рамках непрограммных направлений деятельности</t>
  </si>
  <si>
    <t>410</t>
  </si>
  <si>
    <t>Субсидии бюджетным учреждениям</t>
  </si>
  <si>
    <t>610</t>
  </si>
  <si>
    <t>Публичные нормативные социальные выплаты гражданам</t>
  </si>
  <si>
    <t>310</t>
  </si>
  <si>
    <t xml:space="preserve">Пенсионное обеспечение муниципальных служащих </t>
  </si>
  <si>
    <t>Социальные выплаты гражданам, кроме публичных нормативных социальных выплат</t>
  </si>
  <si>
    <t>320</t>
  </si>
  <si>
    <t>Улучшение жилищных условий граждан, проживающих в сельской местности, в рамках подпрограммы "Устойчивое развитие сельских территорий Ленинградской области" государственной программы Ленинградской области "Развитие сельского хозяйства Ленинградской области"</t>
  </si>
  <si>
    <t>Муниципальная программа «Социальная политика»</t>
  </si>
  <si>
    <t xml:space="preserve"> Приложение 11</t>
  </si>
  <si>
    <t xml:space="preserve">Бюджетные инвестиции </t>
  </si>
  <si>
    <t>Г</t>
  </si>
  <si>
    <t>Рз</t>
  </si>
  <si>
    <t>ЦСР</t>
  </si>
  <si>
    <t>Благоустройство</t>
  </si>
  <si>
    <t>Резервные фонды</t>
  </si>
  <si>
    <t xml:space="preserve"> Приложение 15</t>
  </si>
  <si>
    <t>Подпрограмма «Переселение граждан из аварийного жилищного фонда на территории МО Аннинское сельское поселение МО Ломоносовский муниципальный район Ленинградской области в 2015-2019 годах» 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области» на 2014-2016 годы"</t>
  </si>
  <si>
    <t>Прочие мероприятия в области социальной политики в рамках муниципальной программы "Социальная политика"</t>
  </si>
  <si>
    <t>Обеспечение деятельности депутатов представительного органа  муниципального образования</t>
  </si>
  <si>
    <t>Функционирование законодательных (представительных) органов государственной власти и пред- ставительных органов муниципальных образований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</si>
  <si>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</si>
  <si>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областного бюджета Ленинградской области)</t>
  </si>
  <si>
    <t>Обеспечение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Фонда содействия реформированию ЖКХ)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</si>
  <si>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бюджета)</t>
  </si>
  <si>
    <t>Предоставление муниципальным бюджетным и автономным учреждениям субсидий в рамках обеспечения деятельности ансамбля подпрограммы 1 "Развитие культуры"</t>
  </si>
  <si>
    <t>Мероприятия, направленные на реализацию указа Президента Российской Федерации от 07.05.2012 № 600 «О мерах по обеспечению граждан Российской Федерации доступным и комфортным жильем и повышение качества жилищно-коммунальных услуг» (за счет средств МО Ломоносовский муниципальный район)</t>
  </si>
  <si>
    <t>Мероприятия, направленные на улучшение уличного освещения</t>
  </si>
  <si>
    <t>Мероприятия по благоустройству, содержанию и обеспечению санитарного состояния территории</t>
  </si>
  <si>
    <t>Софинансирование обеспечения мероприятий по переселению граждан из аварийного жилищного фонда в рамках подпрограммы "Переселение граждан из аварийного жилищного фонда на территории Ленинградской области" государственной программы Ленинградской области "Обеспечение качественным жильем граждан на территории Ленинградской области" (Средства местного бюджета, доп.метры)</t>
  </si>
  <si>
    <t>Софинансирование расходных обязательств муниципальных образований, возникающих при осуществлении ими полномочий в сфере дорожной деятельности на реконструкцию, строительство и ремонт автомобильных дорог общего пользования местного значения в границах населенных пунктов, образующих подъезды к строящимся зданиям дошкольных образовательных организаций</t>
  </si>
  <si>
    <t>0810005060</t>
  </si>
  <si>
    <t>Топливно-энергетический комплекс</t>
  </si>
  <si>
    <t>бюджетных ассигнований по разделам, подразделам, целевым статьям (муниципальным программам муниципального образования Аннинское сельское поселение и непрограммным направлениям деятельности), группам и подгруппам видов расходов классификации расходов бюджетов на 2017 год</t>
  </si>
  <si>
    <t>расходов местного бюджета МО Аннинское сельское поселение на 2017 год</t>
  </si>
  <si>
    <t>РАСПРЕДЕЛЕНИЕ
бюджетных ассигнований по целевым статьям (муниципальным программам муниципального образования Аннинское сельское поселение  и непрограммным направлениям деятельности), группам и подгруппам видов расходов классификации расходов бюджетов, по разделам и подразделам классификации расходов бюджетов
на 2017 год</t>
  </si>
  <si>
    <t>630</t>
  </si>
  <si>
    <t>Субсидии некоммерческим организациям (за иключением государственных (муниципальных) учреждений)</t>
  </si>
  <si>
    <t>Расходы на обеспечение выплат стимулирующего характера работникам муниципальных учреждений культуры Ленинградской области в рамках подпрограммы «Обеспечение условий реализации Программы» государственной программы Ленинградской области «Развитие культуры в Ленинградской области»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</si>
  <si>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фонда»муниципальной программы «Обеспечение жильем граждан на территории МО Аннинское сельское поселение МО Ломоносовский муниципальный район Ленинградской области на 2014-2016 годы и на период до 2020 года"</t>
  </si>
  <si>
    <t>0640000000</t>
  </si>
  <si>
    <t>Мероприятия по строительству и содержанию объектов благоустройства</t>
  </si>
  <si>
    <t>06400S0000</t>
  </si>
  <si>
    <t>06400S0880</t>
  </si>
  <si>
    <t>0640070880</t>
  </si>
  <si>
    <t>Мероприятия по обеспечению первичных мер пожарной безопасности</t>
  </si>
  <si>
    <t>0650000000</t>
  </si>
  <si>
    <t>0650070880</t>
  </si>
  <si>
    <t>06500S0000</t>
  </si>
  <si>
    <t>06500S0880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</si>
  <si>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Капитальный ремонт, ремонт и содержание  автомобильных дорог.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</si>
  <si>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Улучшение уличного освещения.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</si>
  <si>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Мероприятия по благоустройству, содержанию и обеспечению санитарного состояния территории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</si>
  <si>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 МО Аннинское сельское поселение МО Ломоносовский муниципальный район Ленинградской области». Благоустройство, содержание и обеспечение санитарного состояния территории.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</si>
  <si>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Строительство и содержание объектов благоустройства.</t>
  </si>
  <si>
    <t>Расходы на реализацию проектов местных инициатив граждан, получивших грантовую поддержку, в рамках подпрограммы "Создание условий для эффективного выполнения органами местного самоуправления своих полномочий" государственной программы Ленинградской области "Устойчивое общественное развитие в Ленинградской области". Обеспечение первичных мер пожарной безопасности.</t>
  </si>
  <si>
    <t>Мероприятия, направленные на устройство комфортного совместного проживания человека и животных, в рамках подпрограммы «Содержание и обеспечение санитарного состояния территории» муниципальной программы "Благоустройство МО Аннинское сельское поселение"</t>
  </si>
  <si>
    <t>Подпрограмма «Установка объектов ориентирующей информации» муниципальной программы "Благоустройство МО Аннинское сельское поселение"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</si>
  <si>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 МО Аннинское сельское поселение"</t>
  </si>
  <si>
    <t>Подпрограмма «Повышение безопасности дорожного движения» муниципальной программы "Безопасность"</t>
  </si>
  <si>
    <t>1200000000</t>
  </si>
  <si>
    <t>Муниципальная программа "Создание условий для развития малого и среднего предпринимательства"</t>
  </si>
  <si>
    <t>2100000000</t>
  </si>
  <si>
    <t>2000000000</t>
  </si>
  <si>
    <t>Муниципальная программа "Организация ритуальных услуг и содержание мест захоронения"</t>
  </si>
  <si>
    <t>1900000000</t>
  </si>
  <si>
    <t>1800000000</t>
  </si>
  <si>
    <t>1820001460</t>
  </si>
  <si>
    <t>0740001450</t>
  </si>
  <si>
    <t>0750001460</t>
  </si>
  <si>
    <t>Муниципальная программа «Муниципальное имущество»</t>
  </si>
  <si>
    <t>1600000000</t>
  </si>
  <si>
    <t>1610001410</t>
  </si>
  <si>
    <t>Муниципальная программа "Переселение граждан из аварийного жилищного фонда"</t>
  </si>
  <si>
    <t>1500000000</t>
  </si>
  <si>
    <t>Подпрограмма «Строительство и содержание объектов благоустройства» муниципальной программы "Благоустройство"</t>
  </si>
  <si>
    <t>Муниципальная программа «Устойчивое развитие сельских территорий»</t>
  </si>
  <si>
    <t>Расходы на приобретение жилья для граждан, проживающих в сельской местности, молодых семей и молодых специалистов в рамках муниципальной программы «Устойчивое развитие сельских территорий»</t>
  </si>
  <si>
    <t>Улучшение жилищных условий граждан, проживающих в сельской местности, в рамках муниципальной программы «Устойчивое развитие сельских территорий»</t>
  </si>
  <si>
    <t>Проектирование и строительство дома культуры в рамках муниципальной программы «Устойчивое развитие сельских территорий»</t>
  </si>
  <si>
    <t>Проектирование, строительство и реконструкция объектов в рамках муниципальной программы «Устойчивое развитие сельских территорий»</t>
  </si>
  <si>
    <t>Муниципальная программа "Благоустройство"</t>
  </si>
  <si>
    <t>Мероприятия в рамках подпрограммы «Строительство и содержание объектов благоустройства» муниципальной программы "Благоустройство"</t>
  </si>
  <si>
    <t>Подпрограмма «Проведение озеленительных работ» муниципальной программы "Благоустройство"</t>
  </si>
  <si>
    <t>Подпрограмма «Водоотвод ливневых стоков и талых вод от жилых микрорайонов» муниципальной программы "Благоустройство"</t>
  </si>
  <si>
    <t>Обеспечение водоотвода ливневых стоков и талых вод от жилых микрорайонов в рамках подпрограммы «Водоотвод ливневых стоков и талых вод от жилых микрорайонов» муниципальной программы "Благоустройство"</t>
  </si>
  <si>
    <t>Подпрограмма «Установка объектов ориентирующей информации» муниципальной программы "Благоустройство"</t>
  </si>
  <si>
    <t>Мероприятия по установке объектов ориентирующей информации в рамках подпрограммы «Установка объектов ориентирующей информации» муниципальной программы "Благоустройство"</t>
  </si>
  <si>
    <t>Подпрограмма «Праздничное благоустройство территории» муниципальной программы "Благоустройство"</t>
  </si>
  <si>
    <t>Обеспечение праздничного благоустройства территории в рамках подпрограммы «Праздничное благоустройство территории» муниципальной программы "Благоустройство"</t>
  </si>
  <si>
    <t xml:space="preserve"> Подпрограмма «Содержание и уборка мест воинских захоронений» муниципальной программы "Благоустройство"</t>
  </si>
  <si>
    <t>Мероприятия по содержанию и уборке мест воинских захоронений в рамках подпрограммы «Содержание и уборка мест воинских захоронений» муниципальной программы "Благоустройство"</t>
  </si>
  <si>
    <t>Муниципальная программа «Развитие газификации»</t>
  </si>
  <si>
    <t>Развитие газификации в рамках муниципальной программы «Развитие газификации»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</si>
  <si>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газификации»</t>
  </si>
  <si>
    <t>Прочие мероприятия в рамках муниципальной программы «Развитие газификации»</t>
  </si>
  <si>
    <t>Обеспечение деятельности муниципальных казенных учреждений в рамках полномочий  органов местного самоуправления</t>
  </si>
  <si>
    <t>Расходы на выплаты персоналу казенных учреждений</t>
  </si>
  <si>
    <t>110</t>
  </si>
  <si>
    <t>Подпрограмма «Профилактика терроризма и экстремизма» муниципальной программы "Безопасность"</t>
  </si>
  <si>
    <t>Мероприятия по профилактике терроризма и экстремизма в рамках подпрограммы "Профилактика терроризма и экстремизма" муниципальной программы "Безопасность"</t>
  </si>
  <si>
    <t>Мероприятия в области повышения безопасности дорожного движения в рамках подпрограммы «Повышение безопасности дорожного движения» муниципальной программы "Безопасность"</t>
  </si>
  <si>
    <t>Подпрограмма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</si>
  <si>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Улучшение жилищных условий граждан, нуждающихся в улучшении жилищных условий,  на основе принципов ипотечного кредитования в рамках подпрограммы «Поддержка граждан, нуждающихся в улучшении жилищных условий, на основе принципов ипотечного кредитования в Ленинградской области» муниципальной программы «Обеспечение жильем граждан"</t>
  </si>
  <si>
    <t>от 13 февраля 2017  № 10</t>
  </si>
  <si>
    <t>Подпрограмма «Обеспечение первичных мер пожарной безопасности и безопасности людей на водных объектах» муниципальной программы "Безопасность"</t>
  </si>
  <si>
    <t>Мероприятия в области обеспечения первичных мер пожарной безопасности и безопасности людей на водных объектах в рамках подпрограммы «Обеспечение первичных мер пожарной безопасности и безопасности людей на водных объектах» муниципальной программы "Безопасность"</t>
  </si>
  <si>
    <t>Подпрограмма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</si>
  <si>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Мероприятия по гражданской обороне, предупреждению и защите населения от чрезвычайных ситуаций в рамках подпрограммы «Совершенствование ведения гражданской обороны, осуществление мероприятий по предупреждению и защите населения от чрезвычайных ситуаций" муниципальной программы "Безопасность"</t>
  </si>
  <si>
    <t>Муниципальная программа «Развитие автомобильных дорог"</t>
  </si>
  <si>
    <t>Капитальный ремонт дорог, ремонт и содержание  автомобильных дорог общего пользования местного значения, 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муниципальной программы «Развитие автомобильных дорог»</t>
  </si>
  <si>
    <t>Обеспечение капитального ремонта дорог, ремонт и содержание  автомобильных дорог общего пользования местного значения в рамках муниципальной программы «Развитие автомобильных дорог»</t>
  </si>
  <si>
    <t>Проектирование дорог общего пользования местного значения в рамках муниципальной программы «Развитие автомобильных дорог»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</si>
  <si>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Ленинградской области в рамках муниципальной программы «Развитие автомобильных дорог»</t>
  </si>
  <si>
    <t>Капитальный ремонт и ремонт автомобильных дорог общего пользования местного значения в рамках муниципальной программы «Развитие автомобильных дорог»</t>
  </si>
  <si>
    <t>Строительство автомобильных дорог общего пользования местного значения в рамках муниципальной программы «Развитие автомобильных дорог»</t>
  </si>
  <si>
    <t>Бюджетные инвестиции на проектирование, строительство, реконструкцию объектов муниципальной собственности в рамках муниципальной программы «Развитие автомобильных дорог»</t>
  </si>
  <si>
    <t>Муниципальная программа «Обеспечение жильем граждан"</t>
  </si>
  <si>
    <t>Подпрограмма "Жилье для молодежи" муниципальной программы «Обеспечение жильем граждан"</t>
  </si>
  <si>
    <t>Улучшение жилищных условий молодежи, проживающей в сельской местности в рамках подпрограммы "Жилье для молодежи" муниципальной программы «Обеспечение жильем граждан"</t>
  </si>
  <si>
    <t>Подпрограмма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</si>
  <si>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Оказание поддержки гражданам, пострадавшим в результате пожара муниципального жилищного фонда в рамках подпрограммы «Оказание поддержки гражданам, пострадавшим в результате пожара муниципального жилищного фонда» муниципальной программы «Обеспечение жильем граждан"</t>
  </si>
  <si>
    <t>Муниципальная программа «Развитие молодежной политики, культуры, физической культуры, спорта и туризма»</t>
  </si>
  <si>
    <t>Подпрограмма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</si>
  <si>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библиотек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</si>
  <si>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обеспечения деятельности домов культуры подпрограммы «Развитие культуры» муниципальной программы «Развитие молодежной политики, культуры, физической культуры, спорта и туризма»</t>
  </si>
  <si>
    <t>Подпрограмма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</si>
  <si>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Предоставление муниципальным бюджетным и автономным учреждениям субсидий в рамках подпрограммы 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</si>
  <si>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Бюджетные инвестиции на проектирование, строительство, реконструкцию объектов физической культуры и спорта в рамках подпрограммы «Развитие массовой физической культуры и спорта» муниципальной программы «Развитие молодежной политики, культуры, физической культуры, спорта и туризма»</t>
  </si>
  <si>
    <t>Подпрограмма «Молодежная политика» муниципальной программы «Развитие молодежной политики, культуры, физической культуры, спорта и туризма»</t>
  </si>
  <si>
    <t>Мероприятия по реализации творческого потенциала молодежи. Организация и проведение культурно-массовых молодежных мероприятий в рамках подпрограммы «Молодежная политика» муниципальной программы «Развитие молодежной политики, культуры, физической культуры, спорта и туризма»</t>
  </si>
  <si>
    <t>Муниципальная программа «Развитие части территорий»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</si>
  <si>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Капитальный ремонт, ремонт и содержание  автомобильных дорог.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</si>
  <si>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Улучшение уличного освещения.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</si>
  <si>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Благоустройство, содержание и обеспечение санитарного состояния территории.</t>
  </si>
  <si>
    <t xml:space="preserve"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территорий». Строительство и содержание объектов благоустройства. </t>
  </si>
  <si>
    <t>Мероприятия, направленные на реализацию проектов местных инициатив граждан, получивших грантовую поддержку, в рамках муниципальной программы «Развитие части территорий". Обеспечение первичных мер пожарной безопасности.</t>
  </si>
  <si>
    <t>Подпрограмма «Замена внутриквартирного оборудования в жилищном фонде" муниципальной программы "Муниципальное имущество"</t>
  </si>
  <si>
    <t>Мероприятия по замене газовых, электрических плит и радиаторов отопления в рамках подпрограммы «Замена внутриквартирного оборудования в жилищном фонде" муниципальной программы "Муниципальное имущество"</t>
  </si>
  <si>
    <t>Подпрограмма «Ремонт и реконструкция муниципального имущества» муниципальной программы «Муниципальное имущество»</t>
  </si>
  <si>
    <t>Обеспечение ремонта и реконструкции муниципального имущества в рамках подпрограммы «Ремонт и реконструкция муниципального имущества» муниципальной программы «Муниципальное имущество»</t>
  </si>
  <si>
    <t>0740000000</t>
  </si>
  <si>
    <t>Подпрограмма «Ремонт и капитальный ремонт муниципального жилищного фонда» муниципальной программы «Муниципальное имущество»</t>
  </si>
  <si>
    <t>0750000000</t>
  </si>
  <si>
    <t>Обеспечение ремонта и капитального ремонта объектов муниципального жилищного фонда в рамках подпрограммы  «Ремонт и капитальный ремонт муниципального жилищного фонда» муниципальной программы «Муниципальное имущество»</t>
  </si>
  <si>
    <t>Подпрограмма «Содержание улично-дорожной сети» муниципальной программы "Благоустройство"</t>
  </si>
  <si>
    <t>Мероприятия по содержанию улично-дорожной сети в рамках подпрограммы «Содержание улично-дорожной сети» муниципальной программы "Благоустройство"</t>
  </si>
  <si>
    <t>Мероприятия по озеленению в рамках подпрограммы «Проведение озеленительных работ» муниципальной программы "Благоустройство"</t>
  </si>
  <si>
    <t xml:space="preserve"> Подпрограмма «Комфортное совместное проживание человека и животных» муниципальной программы "Благоустройство"</t>
  </si>
  <si>
    <t>Мероприятия, направленные на устройство комфортного совместного проживания человека и животных, в рамках подпрограммы«Комфортное совместное проживание человека и животных» муниципальной программы "Благоустройство"</t>
  </si>
  <si>
    <t>Муниципальная программа "Развитие информатизации и защиты информации в органах местного самоуправления"</t>
  </si>
  <si>
    <t>Развитие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</si>
  <si>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Мероприятия в области развития информатизации и защиты информации в органах местного самоуправления в рамках муниципальной программы"Развитие информатизации и защиты информации в органах местного самоуправления"</t>
  </si>
  <si>
    <t>Муниципальная программа "Комплексное развитие систем коммунальной инфраструктуры"</t>
  </si>
  <si>
    <t>Подпрограмма "Развитие систем водоснабжения" муниципальной программы "Комплексное развитие систем коммунальной инфраструктуры"</t>
  </si>
  <si>
    <t>1220000000</t>
  </si>
  <si>
    <t>1210000000</t>
  </si>
  <si>
    <t>Подпрограмма "Развитие систем водоотведения" муниципальной программы "Комплексное развитие систем коммунальной инфраструктуры"</t>
  </si>
  <si>
    <t>Мероприятия в области развития систем водоотведения в рамках подпрограммы "Развитие систем водоотведения" муниципальной программы "Комплексное развитие систем коммунальной инфраструктуры"</t>
  </si>
  <si>
    <t>1230000000</t>
  </si>
  <si>
    <t>Подпрограмма "Развитие систем теплоснабжения" муниципальной программы "Комплексное развитие систем коммунальной инфраструктуры"</t>
  </si>
  <si>
    <t>1240000000</t>
  </si>
  <si>
    <t>Подпрограмма "Развитие систем электроснабжения" муниципальной программы "Комплексное развитие систем коммунальной инфраструктуры"</t>
  </si>
  <si>
    <t>Мероприятия в области развития систем электроснабжения в рамках подпрограммы "Развитие систем электроснабжения" муниципальной программы "Комплексное развитие систем коммунальной инфраструктуры"</t>
  </si>
  <si>
    <t>Муниципальная программа "Энергосбережение и повышение энергетической эффективности"</t>
  </si>
  <si>
    <t>Подпрограмма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</si>
  <si>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бюджетной сфере в рамках подпрограммы  "Энергосбережение и повышение энергетической эффективности в бюджетной сфере" муниципальной программы  "Энергосбережение и повышение энергетической эффективности"</t>
  </si>
  <si>
    <t>1300000000</t>
  </si>
  <si>
    <t>1310000000</t>
  </si>
  <si>
    <t>1310001370</t>
  </si>
  <si>
    <t>Подпрограмма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</si>
  <si>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жилищной сфере в рамках подпрограммы  "Энергосбережение и повышение энергетической эффективности в жилищной сфере" муниципальной программы  "Энергосбережение и повышение энергетической эффективности"</t>
  </si>
  <si>
    <t>1320000000</t>
  </si>
  <si>
    <t>1320001380</t>
  </si>
  <si>
    <t>Подпрограмма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</si>
  <si>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Мероприятия в области  энергосбережения и повышения энергетической эффективности в системах уличного освещения в рамках подпрограммы  "Энергосбережение и повышение энергетической эффективности в системах уличного освещения" муниципальной программы  "Энергосбережение и повышение энергетической эффективности"</t>
  </si>
  <si>
    <t>1330000000</t>
  </si>
  <si>
    <t>1330001390</t>
  </si>
  <si>
    <t>Муниципальная программа "Капитальный ремонт в многоквартирных домах"</t>
  </si>
  <si>
    <t>Подпрограмма «Чистые дворы: содержание и обеспечение санитарного состояния территории» муниципальной программы "Благоустройство"</t>
  </si>
  <si>
    <t>Мероприятия по содержанию и обеспечению санитарного состояния территории в рамках подпрограммы «Чистые дворы: содержание и обеспечение санитарного состояния территории» муниципальной программы "Благоустройство"</t>
  </si>
  <si>
    <t>Подпрограмма «Светлые дворы: уличное освещение» муниципальной программы "Благоустройство"</t>
  </si>
  <si>
    <t>Мероприятия, направленные на оказание услуг уличного освещения, в рамках подпрограммы «Светлые дворы: уличное освещение» муниципальной программы "Благоустройство"</t>
  </si>
  <si>
    <t>1400000000</t>
  </si>
  <si>
    <t>Взносы на капитальный ремонт муниципального жилищного фонда в рамках муниципальной программы "Капитальный ремонт в многоквартирных домах"</t>
  </si>
  <si>
    <t>Муниципальная программа "Управление градостроительной деятельностью"</t>
  </si>
  <si>
    <t>Подпрограмма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</si>
  <si>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1610000000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</si>
  <si>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территориального планирования" муниципальной программы "Управление градостроительной деятельностью"</t>
  </si>
  <si>
    <t>1400101120</t>
  </si>
  <si>
    <t>1400201130</t>
  </si>
  <si>
    <t>09Б0000000</t>
  </si>
  <si>
    <t>09Б0001510</t>
  </si>
  <si>
    <t>Основное мероприятие "Капитальный ремонт муниципального жилищного фонда" в рамках муниципальной программы "Капитальный ремонт в многоквартирных домах"</t>
  </si>
  <si>
    <t>1400100000</t>
  </si>
  <si>
    <t>Основное мероприятие "Капитальный ремонт общего имущества в многоквартирных домах" в рамках муниципальной программы "Капитальный ремонт в многоквартирных домах"</t>
  </si>
  <si>
    <t>Меры финансовой поддержки на капитальный ремонт общего имущества в многоквартирных домах в рамках муниципальной программы "Капитальный ремонт в многоквартирных домах"</t>
  </si>
  <si>
    <t>1400200000</t>
  </si>
  <si>
    <t>Основное мероприятие "Переселение граждан из аварийного жилищного фонда в рамках муниципальной программы "Переселение граждан из аварийного жилищного фонда"</t>
  </si>
  <si>
    <t>1500100000</t>
  </si>
  <si>
    <t>1500101400</t>
  </si>
  <si>
    <t>Переселение граждан из аварийного жилищного фонда в рамках муниципальной программы "Переселение граждан из аварийного жилищного фонда"</t>
  </si>
  <si>
    <t>Подпрограмма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</si>
  <si>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Мероприятия в сфере регулирования градостроительной деятельности  в рамках подпрограммы "Регулирование градостроительной деятельности в области архитектуры и градостроительства" муниципальной программы "Управление градостроительной деятельностью"</t>
  </si>
  <si>
    <t>1620000000</t>
  </si>
  <si>
    <t>1620001420</t>
  </si>
  <si>
    <t>1700000000</t>
  </si>
  <si>
    <t>1700100000</t>
  </si>
  <si>
    <t>1700101440</t>
  </si>
  <si>
    <t>1810000000</t>
  </si>
  <si>
    <t>1810001450</t>
  </si>
  <si>
    <t>1820000000</t>
  </si>
  <si>
    <t>Основное мероприятие "Организация ритуальных услуг и содержание мест захоронения"</t>
  </si>
  <si>
    <t>Мероприятия в сфере организации ритуальных услуг и содержания мест захоронения в рамках муниципальной программы "Организация ритуальных услуг и содержание мест захоронения"</t>
  </si>
  <si>
    <t>1900100000</t>
  </si>
  <si>
    <t>1900101470</t>
  </si>
  <si>
    <t>Муниципальная программа "Содействие развитию и поддержка общественных объединений, некоммерческих организаций и инициатив гражданского общества"</t>
  </si>
  <si>
    <t>Основное мероприятие "Поддержка общественных объединений, некоммерческих организаций и инициатив гражданского общества"</t>
  </si>
  <si>
    <t>Мероприятия в области поддержки общественных объединений, некоммерческих организаций и инициатив гражданского общества в рамках муниципальной программы "Содействие развитию и поддержка общественных объединений, некоммерческих организаций и инициатив гражданского общества"</t>
  </si>
  <si>
    <t>2000100000</t>
  </si>
  <si>
    <t>2000101480</t>
  </si>
  <si>
    <t>Основное мероприятие "Создание условий для развития малого и среднего предпринимательства"</t>
  </si>
  <si>
    <t>Мероприятия в области поддержки малого и среднего предпринимательства в рамках муниципальной программы "Создание условий для развития малого и среднего предпринимательства"</t>
  </si>
  <si>
    <t>2100100000</t>
  </si>
  <si>
    <t>2100101490</t>
  </si>
  <si>
    <t>2200000000</t>
  </si>
  <si>
    <t>2200100000</t>
  </si>
  <si>
    <t>2200100230</t>
  </si>
  <si>
    <t>Основное мероприятие "Обеспечение деятельности муниципальных казенных учреждений"</t>
  </si>
  <si>
    <t>Муниципальная программа "Обеспечение деятельности муниципальных казенных учреждений"</t>
  </si>
  <si>
    <t>Бюджетные инвестиции на проектирование, строительство, реконструкцию систем водоснабжения в рамках подпрограммы "Развитие систем водоснабжения" муниципальной программы "Комплексное развитие систем коммунальной инфраструктуры"</t>
  </si>
  <si>
    <t>Бюджетные инвестиции на проектирование, строительство, реконструкцию систем теплоснабжения в рамках подпрограммы "Развитие систем теплоснабжения" муниципальной программы "Комплексное развитие систем коммунальной инфраструктуры"</t>
  </si>
  <si>
    <t>1210000250</t>
  </si>
  <si>
    <t>1220001300</t>
  </si>
  <si>
    <t>1230000250</t>
  </si>
  <si>
    <t>1240001310</t>
  </si>
  <si>
    <t>Подпрограмма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</si>
  <si>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развития средств массовой информации в рамках подпрограммы "Развитие средств массовой информации" муниципальной программы "Создание условий для развития средств массовой информации и формирования положительного имиджа"</t>
  </si>
  <si>
    <t>Подпрограмма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</si>
  <si>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Мероприятия в области формирования положительного имиджа поселения в рамках подпрограммы "Создание условий для формирования положительного имиджа поселения" муниципальной программы "Создание условий для развития средств массовой информации и формирования положительного имиджа"</t>
  </si>
  <si>
    <t>Муниципальная программа "Создание условий для развития средств массовой информации и формирования положительного имиджа"</t>
  </si>
  <si>
    <t>Мероприятия по установке и замене индивидуальных узлов учета, замене покрытия ванн в рамках подпрограммы «Замена внутриквартирного оборудования в жилищном фонде" муниципальной программы "Муниципальное имущество"</t>
  </si>
  <si>
    <t>Муниципальная программа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</si>
  <si>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Развитие землеустройства в рамках муниципальной программы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</si>
  <si>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Основное мероприятие "Развитие землеустройства для рационального и эффективного использования и вовлечения в оборот объектов недвижимого имущества (зданий, сооружений, помещений, земельных участков)"</t>
  </si>
  <si>
    <t>Муниципальная программа "Устойчивое развитие сельских территорий"</t>
  </si>
  <si>
    <t>Мероприятия в области социальной поддержки семей в рамках муниципальной программы "Социальная политика"</t>
  </si>
  <si>
    <t>Мероприятия в области социальной поддержки ветеранов Великой отечественной войны, ветеранов труда  в рамках муниципальной программы "Социальная политика"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</si>
</sst>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dd\,\ mmmm\ dd\,\ yyyy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000"/>
    <numFmt numFmtId="187" formatCode="0.0"/>
    <numFmt numFmtId="188" formatCode="0000"/>
    <numFmt numFmtId="189" formatCode="0000000"/>
    <numFmt numFmtId="190" formatCode="000"/>
    <numFmt numFmtId="191" formatCode="?"/>
  </numFmts>
  <fonts count="54">
    <font>
      <sz val="10"/>
      <color indexed="8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Arial Cyr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1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49" fontId="6" fillId="33" borderId="10" xfId="54" applyNumberFormat="1" applyFont="1" applyFill="1" applyBorder="1" applyAlignment="1">
      <alignment horizontal="center"/>
      <protection/>
    </xf>
    <xf numFmtId="0" fontId="6" fillId="33" borderId="11" xfId="54" applyFont="1" applyFill="1" applyBorder="1" applyAlignment="1">
      <alignment/>
      <protection/>
    </xf>
    <xf numFmtId="0" fontId="11" fillId="33" borderId="10" xfId="0" applyFont="1" applyFill="1" applyBorder="1" applyAlignment="1">
      <alignment wrapText="1"/>
    </xf>
    <xf numFmtId="0" fontId="6" fillId="33" borderId="0" xfId="54" applyFont="1" applyFill="1" applyAlignment="1">
      <alignment/>
      <protection/>
    </xf>
    <xf numFmtId="0" fontId="10" fillId="33" borderId="0" xfId="0" applyFont="1" applyFill="1" applyBorder="1" applyAlignment="1">
      <alignment horizontal="left" wrapText="1"/>
    </xf>
    <xf numFmtId="2" fontId="4" fillId="33" borderId="0" xfId="0" applyNumberFormat="1" applyFont="1" applyFill="1" applyAlignment="1">
      <alignment horizontal="left"/>
    </xf>
    <xf numFmtId="190" fontId="4" fillId="33" borderId="0" xfId="0" applyNumberFormat="1" applyFont="1" applyFill="1" applyBorder="1" applyAlignment="1">
      <alignment wrapText="1"/>
    </xf>
    <xf numFmtId="188" fontId="4" fillId="33" borderId="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2" fontId="6" fillId="33" borderId="0" xfId="0" applyNumberFormat="1" applyFont="1" applyFill="1" applyAlignment="1">
      <alignment horizontal="left"/>
    </xf>
    <xf numFmtId="0" fontId="4" fillId="33" borderId="0" xfId="0" applyFont="1" applyFill="1" applyBorder="1" applyAlignment="1">
      <alignment/>
    </xf>
    <xf numFmtId="2" fontId="4" fillId="33" borderId="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wrapText="1"/>
    </xf>
    <xf numFmtId="49" fontId="15" fillId="33" borderId="10" xfId="54" applyNumberFormat="1" applyFont="1" applyFill="1" applyBorder="1" applyAlignment="1">
      <alignment horizontal="center"/>
      <protection/>
    </xf>
    <xf numFmtId="0" fontId="10" fillId="33" borderId="0" xfId="0" applyFont="1" applyFill="1" applyBorder="1" applyAlignment="1">
      <alignment wrapText="1"/>
    </xf>
    <xf numFmtId="0" fontId="4" fillId="33" borderId="0" xfId="0" applyFont="1" applyFill="1" applyAlignment="1">
      <alignment/>
    </xf>
    <xf numFmtId="0" fontId="4" fillId="33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wrapText="1"/>
    </xf>
    <xf numFmtId="49" fontId="14" fillId="33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 horizontal="left"/>
    </xf>
    <xf numFmtId="0" fontId="4" fillId="34" borderId="0" xfId="0" applyFont="1" applyFill="1" applyBorder="1" applyAlignment="1">
      <alignment horizontal="left" wrapText="1"/>
    </xf>
    <xf numFmtId="190" fontId="4" fillId="34" borderId="0" xfId="0" applyNumberFormat="1" applyFont="1" applyFill="1" applyBorder="1" applyAlignment="1">
      <alignment wrapText="1"/>
    </xf>
    <xf numFmtId="188" fontId="4" fillId="34" borderId="0" xfId="0" applyNumberFormat="1" applyFont="1" applyFill="1" applyBorder="1" applyAlignment="1">
      <alignment horizontal="center" wrapText="1"/>
    </xf>
    <xf numFmtId="49" fontId="4" fillId="34" borderId="0" xfId="0" applyNumberFormat="1" applyFont="1" applyFill="1" applyBorder="1" applyAlignment="1">
      <alignment horizontal="center" wrapText="1"/>
    </xf>
    <xf numFmtId="2" fontId="4" fillId="34" borderId="0" xfId="0" applyNumberFormat="1" applyFont="1" applyFill="1" applyAlignment="1">
      <alignment/>
    </xf>
    <xf numFmtId="0" fontId="6" fillId="34" borderId="0" xfId="0" applyFont="1" applyFill="1" applyAlignment="1">
      <alignment/>
    </xf>
    <xf numFmtId="2" fontId="6" fillId="34" borderId="0" xfId="0" applyNumberFormat="1" applyFont="1" applyFill="1" applyAlignment="1">
      <alignment horizontal="left"/>
    </xf>
    <xf numFmtId="0" fontId="4" fillId="34" borderId="0" xfId="54" applyFont="1" applyFill="1" applyAlignment="1">
      <alignment/>
      <protection/>
    </xf>
    <xf numFmtId="0" fontId="4" fillId="34" borderId="0" xfId="54" applyFont="1" applyFill="1" applyAlignment="1">
      <alignment wrapText="1" shrinkToFit="1"/>
      <protection/>
    </xf>
    <xf numFmtId="49" fontId="4" fillId="34" borderId="0" xfId="54" applyNumberFormat="1" applyFont="1" applyFill="1" applyAlignment="1">
      <alignment/>
      <protection/>
    </xf>
    <xf numFmtId="0" fontId="6" fillId="34" borderId="12" xfId="54" applyFont="1" applyFill="1" applyBorder="1" applyAlignment="1">
      <alignment horizontal="center" wrapText="1"/>
      <protection/>
    </xf>
    <xf numFmtId="0" fontId="4" fillId="34" borderId="10" xfId="0" applyFont="1" applyFill="1" applyBorder="1" applyAlignment="1">
      <alignment horizontal="center" wrapText="1"/>
    </xf>
    <xf numFmtId="49" fontId="6" fillId="34" borderId="10" xfId="0" applyNumberFormat="1" applyFont="1" applyFill="1" applyBorder="1" applyAlignment="1">
      <alignment horizontal="center" wrapText="1"/>
    </xf>
    <xf numFmtId="181" fontId="6" fillId="34" borderId="10" xfId="62" applyNumberFormat="1" applyFont="1" applyFill="1" applyBorder="1" applyAlignment="1">
      <alignment horizontal="center" wrapText="1"/>
    </xf>
    <xf numFmtId="0" fontId="6" fillId="34" borderId="13" xfId="54" applyFont="1" applyFill="1" applyBorder="1" applyAlignment="1">
      <alignment/>
      <protection/>
    </xf>
    <xf numFmtId="49" fontId="6" fillId="34" borderId="10" xfId="54" applyNumberFormat="1" applyFont="1" applyFill="1" applyBorder="1" applyAlignment="1">
      <alignment horizontal="center"/>
      <protection/>
    </xf>
    <xf numFmtId="0" fontId="6" fillId="34" borderId="0" xfId="54" applyFont="1" applyFill="1" applyAlignment="1">
      <alignment/>
      <protection/>
    </xf>
    <xf numFmtId="49" fontId="6" fillId="34" borderId="11" xfId="54" applyNumberFormat="1" applyFont="1" applyFill="1" applyBorder="1" applyAlignment="1">
      <alignment/>
      <protection/>
    </xf>
    <xf numFmtId="0" fontId="4" fillId="34" borderId="10" xfId="54" applyFont="1" applyFill="1" applyBorder="1" applyAlignment="1">
      <alignment horizontal="left" wrapText="1" shrinkToFit="1"/>
      <protection/>
    </xf>
    <xf numFmtId="49" fontId="4" fillId="34" borderId="10" xfId="54" applyNumberFormat="1" applyFont="1" applyFill="1" applyBorder="1" applyAlignment="1">
      <alignment horizontal="center"/>
      <protection/>
    </xf>
    <xf numFmtId="0" fontId="4" fillId="34" borderId="10" xfId="0" applyFont="1" applyFill="1" applyBorder="1" applyAlignment="1">
      <alignment horizontal="left" wrapText="1"/>
    </xf>
    <xf numFmtId="49" fontId="4" fillId="34" borderId="10" xfId="0" applyNumberFormat="1" applyFont="1" applyFill="1" applyBorder="1" applyAlignment="1">
      <alignment horizontal="center" wrapText="1"/>
    </xf>
    <xf numFmtId="0" fontId="7" fillId="34" borderId="11" xfId="54" applyFont="1" applyFill="1" applyBorder="1" applyAlignment="1">
      <alignment/>
      <protection/>
    </xf>
    <xf numFmtId="0" fontId="7" fillId="34" borderId="0" xfId="54" applyFont="1" applyFill="1" applyAlignment="1">
      <alignment/>
      <protection/>
    </xf>
    <xf numFmtId="0" fontId="6" fillId="34" borderId="11" xfId="54" applyFont="1" applyFill="1" applyBorder="1" applyAlignment="1">
      <alignment/>
      <protection/>
    </xf>
    <xf numFmtId="0" fontId="4" fillId="34" borderId="10" xfId="0" applyFont="1" applyFill="1" applyBorder="1" applyAlignment="1">
      <alignment wrapText="1"/>
    </xf>
    <xf numFmtId="0" fontId="4" fillId="34" borderId="0" xfId="54" applyFont="1" applyFill="1" applyBorder="1" applyAlignment="1">
      <alignment/>
      <protection/>
    </xf>
    <xf numFmtId="0" fontId="6" fillId="34" borderId="0" xfId="54" applyFont="1" applyFill="1" applyBorder="1" applyAlignment="1">
      <alignment/>
      <protection/>
    </xf>
    <xf numFmtId="0" fontId="8" fillId="34" borderId="0" xfId="54" applyFont="1" applyFill="1" applyAlignment="1">
      <alignment/>
      <protection/>
    </xf>
    <xf numFmtId="0" fontId="8" fillId="34" borderId="11" xfId="54" applyFont="1" applyFill="1" applyBorder="1" applyAlignment="1">
      <alignment/>
      <protection/>
    </xf>
    <xf numFmtId="0" fontId="4" fillId="34" borderId="11" xfId="54" applyFont="1" applyFill="1" applyBorder="1" applyAlignment="1">
      <alignment/>
      <protection/>
    </xf>
    <xf numFmtId="0" fontId="4" fillId="34" borderId="10" xfId="0" applyNumberFormat="1" applyFont="1" applyFill="1" applyBorder="1" applyAlignment="1">
      <alignment wrapText="1"/>
    </xf>
    <xf numFmtId="190" fontId="6" fillId="34" borderId="10" xfId="0" applyNumberFormat="1" applyFont="1" applyFill="1" applyBorder="1" applyAlignment="1">
      <alignment horizontal="center" wrapText="1"/>
    </xf>
    <xf numFmtId="0" fontId="7" fillId="34" borderId="0" xfId="54" applyFont="1" applyFill="1" applyBorder="1" applyAlignment="1">
      <alignment/>
      <protection/>
    </xf>
    <xf numFmtId="190" fontId="4" fillId="34" borderId="10" xfId="0" applyNumberFormat="1" applyFont="1" applyFill="1" applyBorder="1" applyAlignment="1">
      <alignment horizontal="center" wrapText="1"/>
    </xf>
    <xf numFmtId="2" fontId="4" fillId="34" borderId="10" xfId="54" applyNumberFormat="1" applyFont="1" applyFill="1" applyBorder="1" applyAlignment="1">
      <alignment horizontal="left" wrapText="1" shrinkToFit="1"/>
      <protection/>
    </xf>
    <xf numFmtId="0" fontId="4" fillId="34" borderId="14" xfId="0" applyNumberFormat="1" applyFont="1" applyFill="1" applyBorder="1" applyAlignment="1">
      <alignment horizontal="left" wrapText="1"/>
    </xf>
    <xf numFmtId="191" fontId="4" fillId="34" borderId="10" xfId="0" applyNumberFormat="1" applyFont="1" applyFill="1" applyBorder="1" applyAlignment="1">
      <alignment horizontal="left" wrapText="1"/>
    </xf>
    <xf numFmtId="191" fontId="5" fillId="34" borderId="14" xfId="0" applyNumberFormat="1" applyFont="1" applyFill="1" applyBorder="1" applyAlignment="1">
      <alignment horizontal="left" wrapText="1"/>
    </xf>
    <xf numFmtId="0" fontId="4" fillId="34" borderId="10" xfId="54" applyFont="1" applyFill="1" applyBorder="1" applyAlignment="1">
      <alignment/>
      <protection/>
    </xf>
    <xf numFmtId="0" fontId="4" fillId="34" borderId="15" xfId="54" applyFont="1" applyFill="1" applyBorder="1" applyAlignment="1">
      <alignment/>
      <protection/>
    </xf>
    <xf numFmtId="0" fontId="4" fillId="34" borderId="0" xfId="54" applyFont="1" applyFill="1" applyBorder="1" applyAlignment="1">
      <alignment horizontal="left" wrapText="1" shrinkToFit="1"/>
      <protection/>
    </xf>
    <xf numFmtId="49" fontId="4" fillId="34" borderId="0" xfId="54" applyNumberFormat="1" applyFont="1" applyFill="1" applyBorder="1" applyAlignment="1">
      <alignment horizontal="center"/>
      <protection/>
    </xf>
    <xf numFmtId="0" fontId="4" fillId="34" borderId="0" xfId="54" applyFont="1" applyFill="1" applyBorder="1" applyAlignment="1">
      <alignment wrapText="1" shrinkToFit="1"/>
      <protection/>
    </xf>
    <xf numFmtId="49" fontId="4" fillId="34" borderId="0" xfId="54" applyNumberFormat="1" applyFont="1" applyFill="1" applyBorder="1" applyAlignment="1">
      <alignment/>
      <protection/>
    </xf>
    <xf numFmtId="49" fontId="6" fillId="34" borderId="0" xfId="54" applyNumberFormat="1" applyFont="1" applyFill="1" applyBorder="1" applyAlignment="1">
      <alignment horizontal="center"/>
      <protection/>
    </xf>
    <xf numFmtId="0" fontId="9" fillId="34" borderId="0" xfId="0" applyFont="1" applyFill="1" applyAlignment="1">
      <alignment wrapText="1"/>
    </xf>
    <xf numFmtId="2" fontId="9" fillId="34" borderId="0" xfId="0" applyNumberFormat="1" applyFont="1" applyFill="1" applyAlignment="1">
      <alignment horizontal="left" wrapText="1"/>
    </xf>
    <xf numFmtId="0" fontId="10" fillId="34" borderId="0" xfId="0" applyFont="1" applyFill="1" applyBorder="1" applyAlignment="1">
      <alignment horizontal="left" wrapText="1"/>
    </xf>
    <xf numFmtId="189" fontId="4" fillId="34" borderId="0" xfId="0" applyNumberFormat="1" applyFont="1" applyFill="1" applyBorder="1" applyAlignment="1">
      <alignment horizontal="center" wrapText="1"/>
    </xf>
    <xf numFmtId="0" fontId="13" fillId="34" borderId="0" xfId="0" applyFont="1" applyFill="1" applyAlignment="1">
      <alignment wrapText="1"/>
    </xf>
    <xf numFmtId="2" fontId="13" fillId="34" borderId="0" xfId="0" applyNumberFormat="1" applyFont="1" applyFill="1" applyAlignment="1">
      <alignment horizontal="left" wrapText="1"/>
    </xf>
    <xf numFmtId="0" fontId="10" fillId="34" borderId="0" xfId="54" applyFont="1" applyFill="1" applyAlignment="1">
      <alignment/>
      <protection/>
    </xf>
    <xf numFmtId="0" fontId="10" fillId="34" borderId="0" xfId="54" applyFont="1" applyFill="1" applyAlignment="1">
      <alignment wrapText="1" shrinkToFit="1"/>
      <protection/>
    </xf>
    <xf numFmtId="0" fontId="11" fillId="34" borderId="12" xfId="54" applyFont="1" applyFill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center" wrapText="1"/>
    </xf>
    <xf numFmtId="0" fontId="11" fillId="34" borderId="13" xfId="54" applyFont="1" applyFill="1" applyBorder="1" applyAlignment="1">
      <alignment/>
      <protection/>
    </xf>
    <xf numFmtId="0" fontId="11" fillId="34" borderId="10" xfId="0" applyFont="1" applyFill="1" applyBorder="1" applyAlignment="1">
      <alignment horizontal="left" wrapText="1"/>
    </xf>
    <xf numFmtId="0" fontId="11" fillId="34" borderId="0" xfId="54" applyFont="1" applyFill="1" applyAlignment="1">
      <alignment/>
      <protection/>
    </xf>
    <xf numFmtId="0" fontId="11" fillId="34" borderId="11" xfId="54" applyFont="1" applyFill="1" applyBorder="1" applyAlignment="1">
      <alignment/>
      <protection/>
    </xf>
    <xf numFmtId="0" fontId="11" fillId="34" borderId="10" xfId="0" applyFont="1" applyFill="1" applyBorder="1" applyAlignment="1">
      <alignment wrapText="1"/>
    </xf>
    <xf numFmtId="0" fontId="12" fillId="34" borderId="11" xfId="54" applyFont="1" applyFill="1" applyBorder="1" applyAlignment="1">
      <alignment/>
      <protection/>
    </xf>
    <xf numFmtId="0" fontId="12" fillId="34" borderId="16" xfId="0" applyFont="1" applyFill="1" applyBorder="1" applyAlignment="1">
      <alignment wrapText="1"/>
    </xf>
    <xf numFmtId="49" fontId="7" fillId="34" borderId="10" xfId="54" applyNumberFormat="1" applyFont="1" applyFill="1" applyBorder="1" applyAlignment="1">
      <alignment horizontal="center"/>
      <protection/>
    </xf>
    <xf numFmtId="0" fontId="12" fillId="34" borderId="0" xfId="54" applyFont="1" applyFill="1" applyAlignment="1">
      <alignment/>
      <protection/>
    </xf>
    <xf numFmtId="0" fontId="10" fillId="34" borderId="11" xfId="54" applyFont="1" applyFill="1" applyBorder="1" applyAlignment="1">
      <alignment/>
      <protection/>
    </xf>
    <xf numFmtId="191" fontId="10" fillId="34" borderId="10" xfId="0" applyNumberFormat="1" applyFont="1" applyFill="1" applyBorder="1" applyAlignment="1">
      <alignment horizontal="left" wrapText="1"/>
    </xf>
    <xf numFmtId="0" fontId="10" fillId="34" borderId="10" xfId="54" applyFont="1" applyFill="1" applyBorder="1" applyAlignment="1">
      <alignment horizontal="left" wrapText="1" shrinkToFit="1"/>
      <protection/>
    </xf>
    <xf numFmtId="191" fontId="9" fillId="34" borderId="14" xfId="0" applyNumberFormat="1" applyFont="1" applyFill="1" applyBorder="1" applyAlignment="1">
      <alignment horizontal="left" wrapText="1"/>
    </xf>
    <xf numFmtId="0" fontId="12" fillId="34" borderId="10" xfId="0" applyFont="1" applyFill="1" applyBorder="1" applyAlignment="1">
      <alignment horizontal="left" wrapText="1"/>
    </xf>
    <xf numFmtId="0" fontId="12" fillId="34" borderId="0" xfId="54" applyFont="1" applyFill="1" applyBorder="1" applyAlignment="1">
      <alignment/>
      <protection/>
    </xf>
    <xf numFmtId="0" fontId="10" fillId="34" borderId="0" xfId="0" applyFont="1" applyFill="1" applyAlignment="1">
      <alignment wrapText="1"/>
    </xf>
    <xf numFmtId="0" fontId="10" fillId="34" borderId="14" xfId="0" applyNumberFormat="1" applyFont="1" applyFill="1" applyBorder="1" applyAlignment="1">
      <alignment horizontal="left" wrapText="1"/>
    </xf>
    <xf numFmtId="0" fontId="9" fillId="34" borderId="0" xfId="0" applyNumberFormat="1" applyFont="1" applyFill="1" applyBorder="1" applyAlignment="1">
      <alignment horizontal="left" vertical="top" wrapText="1"/>
    </xf>
    <xf numFmtId="49" fontId="9" fillId="34" borderId="0" xfId="0" applyNumberFormat="1" applyFont="1" applyFill="1" applyBorder="1" applyAlignment="1">
      <alignment horizontal="center" vertical="top" wrapText="1"/>
    </xf>
    <xf numFmtId="0" fontId="10" fillId="34" borderId="0" xfId="54" applyFont="1" applyFill="1" applyBorder="1" applyAlignment="1">
      <alignment/>
      <protection/>
    </xf>
    <xf numFmtId="0" fontId="11" fillId="34" borderId="0" xfId="54" applyFont="1" applyFill="1" applyBorder="1" applyAlignment="1">
      <alignment/>
      <protection/>
    </xf>
    <xf numFmtId="0" fontId="12" fillId="34" borderId="10" xfId="0" applyFont="1" applyFill="1" applyBorder="1" applyAlignment="1">
      <alignment wrapText="1"/>
    </xf>
    <xf numFmtId="49" fontId="7" fillId="34" borderId="10" xfId="0" applyNumberFormat="1" applyFont="1" applyFill="1" applyBorder="1" applyAlignment="1">
      <alignment horizontal="center" wrapText="1"/>
    </xf>
    <xf numFmtId="0" fontId="10" fillId="34" borderId="10" xfId="0" applyFont="1" applyFill="1" applyBorder="1" applyAlignment="1">
      <alignment wrapText="1"/>
    </xf>
    <xf numFmtId="0" fontId="12" fillId="34" borderId="10" xfId="54" applyFont="1" applyFill="1" applyBorder="1" applyAlignment="1">
      <alignment horizontal="left" wrapText="1" shrinkToFit="1"/>
      <protection/>
    </xf>
    <xf numFmtId="0" fontId="16" fillId="34" borderId="11" xfId="54" applyFont="1" applyFill="1" applyBorder="1" applyAlignment="1">
      <alignment/>
      <protection/>
    </xf>
    <xf numFmtId="0" fontId="10" fillId="34" borderId="10" xfId="0" applyFont="1" applyFill="1" applyBorder="1" applyAlignment="1">
      <alignment horizontal="left" wrapText="1" shrinkToFit="1"/>
    </xf>
    <xf numFmtId="0" fontId="16" fillId="34" borderId="0" xfId="54" applyFont="1" applyFill="1" applyBorder="1" applyAlignment="1">
      <alignment/>
      <protection/>
    </xf>
    <xf numFmtId="0" fontId="10" fillId="34" borderId="10" xfId="0" applyNumberFormat="1" applyFont="1" applyFill="1" applyBorder="1" applyAlignment="1">
      <alignment wrapText="1"/>
    </xf>
    <xf numFmtId="0" fontId="10" fillId="34" borderId="10" xfId="0" applyFont="1" applyFill="1" applyBorder="1" applyAlignment="1">
      <alignment horizontal="left" wrapText="1"/>
    </xf>
    <xf numFmtId="0" fontId="11" fillId="34" borderId="10" xfId="42" applyFont="1" applyFill="1" applyBorder="1" applyAlignment="1" applyProtection="1">
      <alignment wrapText="1"/>
      <protection/>
    </xf>
    <xf numFmtId="2" fontId="10" fillId="34" borderId="10" xfId="54" applyNumberFormat="1" applyFont="1" applyFill="1" applyBorder="1" applyAlignment="1">
      <alignment horizontal="left" wrapText="1" shrinkToFit="1"/>
      <protection/>
    </xf>
    <xf numFmtId="0" fontId="10" fillId="34" borderId="10" xfId="54" applyNumberFormat="1" applyFont="1" applyFill="1" applyBorder="1" applyAlignment="1">
      <alignment horizontal="left" wrapText="1" shrinkToFit="1"/>
      <protection/>
    </xf>
    <xf numFmtId="0" fontId="11" fillId="34" borderId="10" xfId="54" applyFont="1" applyFill="1" applyBorder="1" applyAlignment="1">
      <alignment horizontal="left" wrapText="1" shrinkToFit="1"/>
      <protection/>
    </xf>
    <xf numFmtId="49" fontId="11" fillId="34" borderId="11" xfId="54" applyNumberFormat="1" applyFont="1" applyFill="1" applyBorder="1" applyAlignment="1">
      <alignment/>
      <protection/>
    </xf>
    <xf numFmtId="2" fontId="9" fillId="34" borderId="17" xfId="54" applyNumberFormat="1" applyFont="1" applyFill="1" applyBorder="1" applyAlignment="1">
      <alignment horizontal="left" wrapText="1" shrinkToFit="1"/>
      <protection/>
    </xf>
    <xf numFmtId="0" fontId="10" fillId="34" borderId="15" xfId="54" applyFont="1" applyFill="1" applyBorder="1" applyAlignment="1">
      <alignment/>
      <protection/>
    </xf>
    <xf numFmtId="0" fontId="10" fillId="34" borderId="10" xfId="54" applyFont="1" applyFill="1" applyBorder="1" applyAlignment="1">
      <alignment wrapText="1" shrinkToFit="1"/>
      <protection/>
    </xf>
    <xf numFmtId="0" fontId="10" fillId="34" borderId="0" xfId="54" applyFont="1" applyFill="1" applyBorder="1" applyAlignment="1">
      <alignment wrapText="1" shrinkToFit="1"/>
      <protection/>
    </xf>
    <xf numFmtId="2" fontId="53" fillId="34" borderId="0" xfId="54" applyNumberFormat="1" applyFont="1" applyFill="1" applyBorder="1" applyAlignment="1">
      <alignment horizontal="left" wrapText="1" shrinkToFit="1"/>
      <protection/>
    </xf>
    <xf numFmtId="0" fontId="53" fillId="34" borderId="0" xfId="54" applyFont="1" applyFill="1" applyBorder="1" applyAlignment="1">
      <alignment horizontal="left" wrapText="1" shrinkToFit="1"/>
      <protection/>
    </xf>
    <xf numFmtId="0" fontId="10" fillId="34" borderId="16" xfId="54" applyFont="1" applyFill="1" applyBorder="1" applyAlignment="1">
      <alignment horizontal="left" wrapText="1" shrinkToFit="1"/>
      <protection/>
    </xf>
    <xf numFmtId="0" fontId="4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/>
    </xf>
    <xf numFmtId="0" fontId="5" fillId="34" borderId="0" xfId="0" applyFont="1" applyFill="1" applyBorder="1" applyAlignment="1">
      <alignment/>
    </xf>
    <xf numFmtId="181" fontId="6" fillId="34" borderId="10" xfId="54" applyNumberFormat="1" applyFont="1" applyFill="1" applyBorder="1" applyAlignment="1">
      <alignment/>
      <protection/>
    </xf>
    <xf numFmtId="181" fontId="7" fillId="34" borderId="10" xfId="54" applyNumberFormat="1" applyFont="1" applyFill="1" applyBorder="1" applyAlignment="1">
      <alignment/>
      <protection/>
    </xf>
    <xf numFmtId="181" fontId="4" fillId="34" borderId="10" xfId="54" applyNumberFormat="1" applyFont="1" applyFill="1" applyBorder="1" applyAlignment="1">
      <alignment/>
      <protection/>
    </xf>
    <xf numFmtId="0" fontId="4" fillId="34" borderId="16" xfId="0" applyFont="1" applyFill="1" applyBorder="1" applyAlignment="1">
      <alignment wrapText="1"/>
    </xf>
    <xf numFmtId="0" fontId="6" fillId="34" borderId="10" xfId="0" applyFont="1" applyFill="1" applyBorder="1" applyAlignment="1">
      <alignment wrapText="1"/>
    </xf>
    <xf numFmtId="0" fontId="6" fillId="34" borderId="10" xfId="54" applyFont="1" applyFill="1" applyBorder="1" applyAlignment="1">
      <alignment horizontal="left" wrapText="1" shrinkToFit="1"/>
      <protection/>
    </xf>
    <xf numFmtId="0" fontId="4" fillId="34" borderId="16" xfId="54" applyFont="1" applyFill="1" applyBorder="1" applyAlignment="1">
      <alignment horizontal="left" wrapText="1" shrinkToFit="1"/>
      <protection/>
    </xf>
    <xf numFmtId="49" fontId="6" fillId="34" borderId="10" xfId="54" applyNumberFormat="1" applyFont="1" applyFill="1" applyBorder="1" applyAlignment="1">
      <alignment horizontal="left" wrapText="1" shrinkToFit="1"/>
      <protection/>
    </xf>
    <xf numFmtId="2" fontId="4" fillId="34" borderId="17" xfId="54" applyNumberFormat="1" applyFont="1" applyFill="1" applyBorder="1" applyAlignment="1">
      <alignment horizontal="left" wrapText="1" shrinkToFit="1"/>
      <protection/>
    </xf>
    <xf numFmtId="0" fontId="4" fillId="34" borderId="10" xfId="42" applyFont="1" applyFill="1" applyBorder="1" applyAlignment="1" applyProtection="1">
      <alignment wrapText="1"/>
      <protection/>
    </xf>
    <xf numFmtId="0" fontId="4" fillId="34" borderId="10" xfId="54" applyNumberFormat="1" applyFont="1" applyFill="1" applyBorder="1" applyAlignment="1">
      <alignment horizontal="left" wrapText="1" shrinkToFit="1"/>
      <protection/>
    </xf>
    <xf numFmtId="0" fontId="4" fillId="34" borderId="10" xfId="0" applyFont="1" applyFill="1" applyBorder="1" applyAlignment="1">
      <alignment horizontal="left" wrapText="1" shrinkToFit="1"/>
    </xf>
    <xf numFmtId="191" fontId="4" fillId="34" borderId="14" xfId="0" applyNumberFormat="1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 shrinkToFit="1"/>
    </xf>
    <xf numFmtId="0" fontId="6" fillId="34" borderId="10" xfId="54" applyFont="1" applyFill="1" applyBorder="1" applyAlignment="1">
      <alignment wrapText="1" shrinkToFit="1"/>
      <protection/>
    </xf>
    <xf numFmtId="0" fontId="4" fillId="34" borderId="0" xfId="54" applyFont="1" applyFill="1" applyAlignment="1">
      <alignment horizontal="center" wrapText="1" shrinkToFit="1"/>
      <protection/>
    </xf>
    <xf numFmtId="49" fontId="6" fillId="34" borderId="10" xfId="54" applyNumberFormat="1" applyFont="1" applyFill="1" applyBorder="1" applyAlignment="1">
      <alignment horizontal="center" wrapText="1" shrinkToFit="1"/>
      <protection/>
    </xf>
    <xf numFmtId="0" fontId="6" fillId="34" borderId="10" xfId="54" applyFont="1" applyFill="1" applyBorder="1" applyAlignment="1">
      <alignment horizontal="center" wrapText="1" shrinkToFit="1"/>
      <protection/>
    </xf>
    <xf numFmtId="0" fontId="4" fillId="34" borderId="10" xfId="54" applyFont="1" applyFill="1" applyBorder="1" applyAlignment="1">
      <alignment horizontal="center" wrapText="1" shrinkToFit="1"/>
      <protection/>
    </xf>
    <xf numFmtId="0" fontId="4" fillId="34" borderId="0" xfId="54" applyFont="1" applyFill="1" applyBorder="1" applyAlignment="1">
      <alignment horizontal="center" wrapText="1" shrinkToFit="1"/>
      <protection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 wrapText="1"/>
    </xf>
    <xf numFmtId="0" fontId="11" fillId="34" borderId="16" xfId="54" applyFont="1" applyFill="1" applyBorder="1" applyAlignment="1">
      <alignment horizontal="left" wrapText="1" shrinkToFit="1"/>
      <protection/>
    </xf>
    <xf numFmtId="190" fontId="4" fillId="34" borderId="0" xfId="0" applyNumberFormat="1" applyFont="1" applyFill="1" applyBorder="1" applyAlignment="1">
      <alignment horizontal="right" wrapText="1"/>
    </xf>
    <xf numFmtId="0" fontId="5" fillId="34" borderId="0" xfId="0" applyFont="1" applyFill="1" applyAlignment="1">
      <alignment wrapText="1"/>
    </xf>
    <xf numFmtId="0" fontId="13" fillId="34" borderId="0" xfId="0" applyFont="1" applyFill="1" applyAlignment="1">
      <alignment horizontal="center" wrapText="1"/>
    </xf>
    <xf numFmtId="0" fontId="4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 wrapText="1"/>
    </xf>
    <xf numFmtId="190" fontId="4" fillId="34" borderId="0" xfId="0" applyNumberFormat="1" applyFont="1" applyFill="1" applyBorder="1" applyAlignment="1">
      <alignment horizontal="center" wrapText="1"/>
    </xf>
    <xf numFmtId="0" fontId="6" fillId="34" borderId="0" xfId="0" applyFont="1" applyFill="1" applyAlignment="1">
      <alignment horizontal="center" wrapText="1"/>
    </xf>
    <xf numFmtId="0" fontId="4" fillId="34" borderId="0" xfId="0" applyFont="1" applyFill="1" applyAlignment="1">
      <alignment wrapText="1"/>
    </xf>
    <xf numFmtId="0" fontId="4" fillId="34" borderId="0" xfId="0" applyFont="1" applyFill="1" applyAlignment="1">
      <alignment horizontal="right" wrapText="1"/>
    </xf>
    <xf numFmtId="0" fontId="4" fillId="34" borderId="0" xfId="0" applyFont="1" applyFill="1" applyAlignment="1">
      <alignment horizontal="center"/>
    </xf>
    <xf numFmtId="0" fontId="4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/>
    </xf>
    <xf numFmtId="0" fontId="4" fillId="34" borderId="0" xfId="0" applyFont="1" applyFill="1" applyBorder="1" applyAlignment="1">
      <alignment horizontal="center" wrapText="1"/>
    </xf>
    <xf numFmtId="0" fontId="4" fillId="33" borderId="0" xfId="0" applyFont="1" applyFill="1" applyBorder="1" applyAlignment="1">
      <alignment horizontal="right" wrapText="1"/>
    </xf>
    <xf numFmtId="0" fontId="4" fillId="33" borderId="0" xfId="0" applyFont="1" applyFill="1" applyBorder="1" applyAlignment="1">
      <alignment wrapText="1"/>
    </xf>
    <xf numFmtId="0" fontId="6" fillId="33" borderId="0" xfId="0" applyFont="1" applyFill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ИзмПрил 3-4-2006-н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1"/>
  <sheetViews>
    <sheetView tabSelected="1" zoomScalePageLayoutView="0" workbookViewId="0" topLeftCell="B1">
      <selection activeCell="C9" sqref="C9"/>
    </sheetView>
  </sheetViews>
  <sheetFormatPr defaultColWidth="8.7109375" defaultRowHeight="19.5" customHeight="1"/>
  <cols>
    <col min="1" max="1" width="4.8515625" style="73" hidden="1" customWidth="1"/>
    <col min="2" max="2" width="54.28125" style="74" customWidth="1"/>
    <col min="3" max="3" width="12.28125" style="30" customWidth="1"/>
    <col min="4" max="4" width="5.28125" style="30" customWidth="1"/>
    <col min="5" max="5" width="5.8515625" style="30" customWidth="1"/>
    <col min="6" max="6" width="6.28125" style="30" customWidth="1"/>
    <col min="7" max="7" width="12.00390625" style="28" customWidth="1"/>
    <col min="8" max="8" width="11.28125" style="73" customWidth="1"/>
    <col min="9" max="16384" width="8.7109375" style="73" customWidth="1"/>
  </cols>
  <sheetData>
    <row r="1" spans="3:8" s="67" customFormat="1" ht="15" customHeight="1">
      <c r="C1" s="144"/>
      <c r="D1" s="143"/>
      <c r="E1" s="148" t="s">
        <v>250</v>
      </c>
      <c r="F1" s="149"/>
      <c r="G1" s="149"/>
      <c r="H1" s="68"/>
    </row>
    <row r="2" spans="2:8" s="67" customFormat="1" ht="27.75" customHeight="1">
      <c r="B2" s="69" t="s">
        <v>153</v>
      </c>
      <c r="C2" s="151" t="s">
        <v>162</v>
      </c>
      <c r="D2" s="152"/>
      <c r="E2" s="152"/>
      <c r="F2" s="152"/>
      <c r="G2" s="152"/>
      <c r="H2" s="68"/>
    </row>
    <row r="3" spans="2:8" s="67" customFormat="1" ht="15" customHeight="1">
      <c r="B3" s="69"/>
      <c r="C3" s="151" t="s">
        <v>190</v>
      </c>
      <c r="D3" s="152"/>
      <c r="E3" s="152"/>
      <c r="F3" s="152"/>
      <c r="G3" s="152"/>
      <c r="H3" s="68"/>
    </row>
    <row r="4" spans="2:8" s="67" customFormat="1" ht="15" customHeight="1">
      <c r="B4" s="69"/>
      <c r="C4" s="152" t="s">
        <v>158</v>
      </c>
      <c r="D4" s="152"/>
      <c r="E4" s="152"/>
      <c r="F4" s="152"/>
      <c r="G4" s="152"/>
      <c r="H4" s="68"/>
    </row>
    <row r="5" spans="2:8" s="67" customFormat="1" ht="15" customHeight="1">
      <c r="B5" s="69"/>
      <c r="C5" s="153" t="s">
        <v>345</v>
      </c>
      <c r="D5" s="153"/>
      <c r="E5" s="153"/>
      <c r="F5" s="153"/>
      <c r="G5" s="153"/>
      <c r="H5" s="68"/>
    </row>
    <row r="6" spans="2:8" s="67" customFormat="1" ht="15" customHeight="1">
      <c r="B6" s="69"/>
      <c r="C6" s="146"/>
      <c r="D6" s="145"/>
      <c r="E6" s="23"/>
      <c r="F6" s="70"/>
      <c r="G6" s="143"/>
      <c r="H6" s="68"/>
    </row>
    <row r="7" spans="2:8" s="71" customFormat="1" ht="85.5" customHeight="1">
      <c r="B7" s="150" t="s">
        <v>276</v>
      </c>
      <c r="C7" s="150"/>
      <c r="D7" s="150"/>
      <c r="E7" s="150"/>
      <c r="F7" s="150"/>
      <c r="G7" s="150"/>
      <c r="H7" s="72"/>
    </row>
    <row r="8" ht="5.25" customHeight="1" thickBot="1"/>
    <row r="9" spans="1:7" ht="49.5" customHeight="1" thickBot="1">
      <c r="A9" s="75" t="s">
        <v>159</v>
      </c>
      <c r="B9" s="76" t="s">
        <v>143</v>
      </c>
      <c r="C9" s="33" t="s">
        <v>254</v>
      </c>
      <c r="D9" s="33" t="s">
        <v>238</v>
      </c>
      <c r="E9" s="33" t="s">
        <v>253</v>
      </c>
      <c r="F9" s="33" t="s">
        <v>237</v>
      </c>
      <c r="G9" s="34" t="s">
        <v>219</v>
      </c>
    </row>
    <row r="10" spans="1:7" s="79" customFormat="1" ht="19.5" customHeight="1" thickBot="1">
      <c r="A10" s="77">
        <v>1</v>
      </c>
      <c r="B10" s="78" t="s">
        <v>157</v>
      </c>
      <c r="C10" s="36"/>
      <c r="D10" s="36"/>
      <c r="E10" s="36"/>
      <c r="F10" s="36"/>
      <c r="G10" s="123">
        <f>SUM(G11+G28+G50+G86+G97+G114+G155+G171+G202+G247+G255+G260+G277+G291+G300+G305+G314+G319+G328+G333+G338+G343+G358)</f>
        <v>193052.8</v>
      </c>
    </row>
    <row r="11" spans="1:7" s="79" customFormat="1" ht="39" customHeight="1">
      <c r="A11" s="80"/>
      <c r="B11" s="81" t="s">
        <v>317</v>
      </c>
      <c r="C11" s="36" t="s">
        <v>8</v>
      </c>
      <c r="D11" s="36"/>
      <c r="E11" s="36"/>
      <c r="F11" s="36"/>
      <c r="G11" s="123">
        <f>SUM(G12+G20)</f>
        <v>5713.9</v>
      </c>
    </row>
    <row r="12" spans="1:7" s="85" customFormat="1" ht="63" customHeight="1">
      <c r="A12" s="82"/>
      <c r="B12" s="83" t="s">
        <v>318</v>
      </c>
      <c r="C12" s="84" t="s">
        <v>9</v>
      </c>
      <c r="D12" s="84"/>
      <c r="E12" s="84"/>
      <c r="F12" s="84"/>
      <c r="G12" s="124">
        <f>SUM(G13+G16)</f>
        <v>413.9</v>
      </c>
    </row>
    <row r="13" spans="1:7" ht="80.25" customHeight="1" hidden="1">
      <c r="A13" s="86"/>
      <c r="B13" s="87" t="s">
        <v>248</v>
      </c>
      <c r="C13" s="42" t="s">
        <v>26</v>
      </c>
      <c r="D13" s="42"/>
      <c r="E13" s="42"/>
      <c r="F13" s="42"/>
      <c r="G13" s="125">
        <f>SUM(G14)</f>
        <v>0</v>
      </c>
    </row>
    <row r="14" spans="1:7" ht="39.75" customHeight="1" hidden="1">
      <c r="A14" s="86"/>
      <c r="B14" s="88" t="s">
        <v>246</v>
      </c>
      <c r="C14" s="42" t="s">
        <v>26</v>
      </c>
      <c r="D14" s="42" t="s">
        <v>247</v>
      </c>
      <c r="E14" s="42"/>
      <c r="F14" s="42"/>
      <c r="G14" s="125">
        <f>SUM(G15)</f>
        <v>0</v>
      </c>
    </row>
    <row r="15" spans="1:7" ht="19.5" customHeight="1" hidden="1">
      <c r="A15" s="86"/>
      <c r="B15" s="88" t="s">
        <v>144</v>
      </c>
      <c r="C15" s="42" t="s">
        <v>26</v>
      </c>
      <c r="D15" s="42" t="s">
        <v>247</v>
      </c>
      <c r="E15" s="42" t="s">
        <v>184</v>
      </c>
      <c r="F15" s="42" t="s">
        <v>178</v>
      </c>
      <c r="G15" s="125"/>
    </row>
    <row r="16" spans="1:7" ht="32.25" customHeight="1">
      <c r="A16" s="86"/>
      <c r="B16" s="88" t="s">
        <v>102</v>
      </c>
      <c r="C16" s="42" t="s">
        <v>119</v>
      </c>
      <c r="D16" s="42"/>
      <c r="E16" s="42"/>
      <c r="F16" s="42"/>
      <c r="G16" s="125">
        <f>SUM(G17)</f>
        <v>413.9</v>
      </c>
    </row>
    <row r="17" spans="1:7" ht="57" customHeight="1">
      <c r="A17" s="86"/>
      <c r="B17" s="89" t="s">
        <v>319</v>
      </c>
      <c r="C17" s="42" t="s">
        <v>120</v>
      </c>
      <c r="D17" s="42"/>
      <c r="E17" s="42"/>
      <c r="F17" s="42"/>
      <c r="G17" s="125">
        <f>SUM(G18)</f>
        <v>413.9</v>
      </c>
    </row>
    <row r="18" spans="1:7" ht="28.5" customHeight="1">
      <c r="A18" s="86"/>
      <c r="B18" s="88" t="s">
        <v>246</v>
      </c>
      <c r="C18" s="42" t="s">
        <v>120</v>
      </c>
      <c r="D18" s="42" t="s">
        <v>247</v>
      </c>
      <c r="E18" s="42"/>
      <c r="F18" s="42"/>
      <c r="G18" s="125">
        <f>SUM(G19)</f>
        <v>413.9</v>
      </c>
    </row>
    <row r="19" spans="1:7" ht="17.25" customHeight="1">
      <c r="A19" s="86"/>
      <c r="B19" s="88" t="s">
        <v>144</v>
      </c>
      <c r="C19" s="42" t="s">
        <v>120</v>
      </c>
      <c r="D19" s="42" t="s">
        <v>247</v>
      </c>
      <c r="E19" s="42" t="s">
        <v>184</v>
      </c>
      <c r="F19" s="42" t="s">
        <v>178</v>
      </c>
      <c r="G19" s="125">
        <v>413.9</v>
      </c>
    </row>
    <row r="20" spans="1:7" s="91" customFormat="1" ht="58.5" customHeight="1">
      <c r="A20" s="82"/>
      <c r="B20" s="90" t="s">
        <v>320</v>
      </c>
      <c r="C20" s="84" t="s">
        <v>11</v>
      </c>
      <c r="D20" s="84"/>
      <c r="E20" s="84"/>
      <c r="F20" s="84"/>
      <c r="G20" s="124">
        <f>SUM(G21+G24)</f>
        <v>5300</v>
      </c>
    </row>
    <row r="21" spans="1:7" s="91" customFormat="1" ht="90" customHeight="1" hidden="1">
      <c r="A21" s="82"/>
      <c r="B21" s="92" t="s">
        <v>103</v>
      </c>
      <c r="C21" s="40" t="s">
        <v>12</v>
      </c>
      <c r="D21" s="40"/>
      <c r="E21" s="40"/>
      <c r="F21" s="40"/>
      <c r="G21" s="125">
        <f>SUM(G22)</f>
        <v>0</v>
      </c>
    </row>
    <row r="22" spans="1:7" s="91" customFormat="1" ht="18" customHeight="1" hidden="1">
      <c r="A22" s="82"/>
      <c r="B22" s="88" t="s">
        <v>161</v>
      </c>
      <c r="C22" s="40" t="s">
        <v>12</v>
      </c>
      <c r="D22" s="40" t="s">
        <v>240</v>
      </c>
      <c r="E22" s="40"/>
      <c r="F22" s="40"/>
      <c r="G22" s="125">
        <f>SUM(G23)</f>
        <v>0</v>
      </c>
    </row>
    <row r="23" spans="1:7" s="91" customFormat="1" ht="18" customHeight="1" hidden="1">
      <c r="A23" s="82"/>
      <c r="B23" s="88" t="s">
        <v>148</v>
      </c>
      <c r="C23" s="40" t="s">
        <v>12</v>
      </c>
      <c r="D23" s="40" t="s">
        <v>240</v>
      </c>
      <c r="E23" s="40" t="s">
        <v>189</v>
      </c>
      <c r="F23" s="40" t="s">
        <v>176</v>
      </c>
      <c r="G23" s="125"/>
    </row>
    <row r="24" spans="1:7" ht="33" customHeight="1">
      <c r="A24" s="86"/>
      <c r="B24" s="88" t="s">
        <v>102</v>
      </c>
      <c r="C24" s="42" t="s">
        <v>121</v>
      </c>
      <c r="D24" s="42"/>
      <c r="E24" s="42"/>
      <c r="F24" s="42"/>
      <c r="G24" s="125">
        <f>SUM(G25)</f>
        <v>5300</v>
      </c>
    </row>
    <row r="25" spans="1:9" s="96" customFormat="1" ht="45" customHeight="1">
      <c r="A25" s="86"/>
      <c r="B25" s="93" t="s">
        <v>321</v>
      </c>
      <c r="C25" s="40" t="s">
        <v>122</v>
      </c>
      <c r="D25" s="40"/>
      <c r="E25" s="40"/>
      <c r="F25" s="40"/>
      <c r="G25" s="125">
        <f>SUM(G26)</f>
        <v>5300</v>
      </c>
      <c r="H25" s="94"/>
      <c r="I25" s="95"/>
    </row>
    <row r="26" spans="1:7" s="96" customFormat="1" ht="19.5" customHeight="1">
      <c r="A26" s="86"/>
      <c r="B26" s="88" t="s">
        <v>161</v>
      </c>
      <c r="C26" s="40" t="s">
        <v>122</v>
      </c>
      <c r="D26" s="40" t="s">
        <v>240</v>
      </c>
      <c r="E26" s="40"/>
      <c r="F26" s="40"/>
      <c r="G26" s="125">
        <f>SUM(G27)</f>
        <v>5300</v>
      </c>
    </row>
    <row r="27" spans="1:7" s="96" customFormat="1" ht="19.5" customHeight="1">
      <c r="A27" s="86"/>
      <c r="B27" s="88" t="s">
        <v>148</v>
      </c>
      <c r="C27" s="40" t="s">
        <v>122</v>
      </c>
      <c r="D27" s="40" t="s">
        <v>240</v>
      </c>
      <c r="E27" s="40" t="s">
        <v>189</v>
      </c>
      <c r="F27" s="40" t="s">
        <v>176</v>
      </c>
      <c r="G27" s="125">
        <v>5300</v>
      </c>
    </row>
    <row r="28" spans="1:7" s="97" customFormat="1" ht="30" customHeight="1">
      <c r="A28" s="80"/>
      <c r="B28" s="81" t="s">
        <v>358</v>
      </c>
      <c r="C28" s="36" t="s">
        <v>13</v>
      </c>
      <c r="D28" s="36"/>
      <c r="E28" s="36"/>
      <c r="F28" s="36"/>
      <c r="G28" s="123">
        <f>SUM(G29+G37+G42)</f>
        <v>138.7</v>
      </c>
    </row>
    <row r="29" spans="1:7" s="85" customFormat="1" ht="39" customHeight="1">
      <c r="A29" s="82"/>
      <c r="B29" s="98" t="s">
        <v>359</v>
      </c>
      <c r="C29" s="99" t="s">
        <v>14</v>
      </c>
      <c r="D29" s="99"/>
      <c r="E29" s="99"/>
      <c r="F29" s="99"/>
      <c r="G29" s="124">
        <f>SUM(G30+G33)</f>
        <v>138.7</v>
      </c>
    </row>
    <row r="30" spans="1:7" ht="68.25" customHeight="1" hidden="1">
      <c r="A30" s="86"/>
      <c r="B30" s="100" t="s">
        <v>104</v>
      </c>
      <c r="C30" s="42" t="s">
        <v>15</v>
      </c>
      <c r="D30" s="42"/>
      <c r="E30" s="42"/>
      <c r="F30" s="42"/>
      <c r="G30" s="125">
        <f>SUM(G31)</f>
        <v>0</v>
      </c>
    </row>
    <row r="31" spans="1:7" ht="34.5" customHeight="1" hidden="1">
      <c r="A31" s="86"/>
      <c r="B31" s="88" t="s">
        <v>246</v>
      </c>
      <c r="C31" s="42" t="s">
        <v>15</v>
      </c>
      <c r="D31" s="42" t="s">
        <v>247</v>
      </c>
      <c r="E31" s="42"/>
      <c r="F31" s="42"/>
      <c r="G31" s="125">
        <f>SUM(G32)</f>
        <v>0</v>
      </c>
    </row>
    <row r="32" spans="1:7" ht="23.25" customHeight="1" hidden="1">
      <c r="A32" s="86"/>
      <c r="B32" s="88" t="s">
        <v>144</v>
      </c>
      <c r="C32" s="42" t="s">
        <v>15</v>
      </c>
      <c r="D32" s="40" t="s">
        <v>247</v>
      </c>
      <c r="E32" s="40" t="s">
        <v>184</v>
      </c>
      <c r="F32" s="40" t="s">
        <v>178</v>
      </c>
      <c r="G32" s="125"/>
    </row>
    <row r="33" spans="1:7" ht="29.25" customHeight="1">
      <c r="A33" s="86"/>
      <c r="B33" s="88" t="s">
        <v>102</v>
      </c>
      <c r="C33" s="42" t="s">
        <v>123</v>
      </c>
      <c r="D33" s="42"/>
      <c r="E33" s="42"/>
      <c r="F33" s="42"/>
      <c r="G33" s="125">
        <f>SUM(G34)</f>
        <v>138.7</v>
      </c>
    </row>
    <row r="34" spans="1:7" ht="58.5" customHeight="1">
      <c r="A34" s="86"/>
      <c r="B34" s="88" t="s">
        <v>360</v>
      </c>
      <c r="C34" s="40" t="s">
        <v>124</v>
      </c>
      <c r="D34" s="40"/>
      <c r="E34" s="40"/>
      <c r="F34" s="40"/>
      <c r="G34" s="125">
        <f>SUM(G35)</f>
        <v>138.7</v>
      </c>
    </row>
    <row r="35" spans="1:7" ht="30" customHeight="1">
      <c r="A35" s="86"/>
      <c r="B35" s="88" t="s">
        <v>246</v>
      </c>
      <c r="C35" s="40" t="s">
        <v>124</v>
      </c>
      <c r="D35" s="40" t="s">
        <v>247</v>
      </c>
      <c r="E35" s="40"/>
      <c r="F35" s="40"/>
      <c r="G35" s="125">
        <f>SUM(G36)</f>
        <v>138.7</v>
      </c>
    </row>
    <row r="36" spans="1:7" ht="23.25" customHeight="1">
      <c r="A36" s="86"/>
      <c r="B36" s="88" t="s">
        <v>144</v>
      </c>
      <c r="C36" s="40" t="s">
        <v>124</v>
      </c>
      <c r="D36" s="40" t="s">
        <v>247</v>
      </c>
      <c r="E36" s="40" t="s">
        <v>184</v>
      </c>
      <c r="F36" s="40" t="s">
        <v>178</v>
      </c>
      <c r="G36" s="125">
        <v>138.7</v>
      </c>
    </row>
    <row r="37" spans="1:7" s="85" customFormat="1" ht="86.25" customHeight="1" hidden="1">
      <c r="A37" s="82"/>
      <c r="B37" s="101" t="s">
        <v>343</v>
      </c>
      <c r="C37" s="84" t="s">
        <v>24</v>
      </c>
      <c r="D37" s="84"/>
      <c r="E37" s="84"/>
      <c r="F37" s="84"/>
      <c r="G37" s="124">
        <f>SUM(G38)</f>
        <v>0</v>
      </c>
    </row>
    <row r="38" spans="1:7" ht="33" customHeight="1" hidden="1">
      <c r="A38" s="86"/>
      <c r="B38" s="88" t="s">
        <v>102</v>
      </c>
      <c r="C38" s="40" t="s">
        <v>125</v>
      </c>
      <c r="D38" s="40"/>
      <c r="E38" s="40"/>
      <c r="F38" s="40"/>
      <c r="G38" s="125">
        <f>SUM(G39)</f>
        <v>0</v>
      </c>
    </row>
    <row r="39" spans="1:7" ht="113.25" customHeight="1" hidden="1">
      <c r="A39" s="86"/>
      <c r="B39" s="88" t="s">
        <v>344</v>
      </c>
      <c r="C39" s="40" t="s">
        <v>126</v>
      </c>
      <c r="D39" s="40"/>
      <c r="E39" s="40"/>
      <c r="F39" s="40"/>
      <c r="G39" s="125">
        <f>SUM(G40)</f>
        <v>0</v>
      </c>
    </row>
    <row r="40" spans="1:7" ht="27" customHeight="1" hidden="1">
      <c r="A40" s="86"/>
      <c r="B40" s="88" t="s">
        <v>246</v>
      </c>
      <c r="C40" s="40" t="s">
        <v>126</v>
      </c>
      <c r="D40" s="40" t="s">
        <v>247</v>
      </c>
      <c r="E40" s="40"/>
      <c r="F40" s="40"/>
      <c r="G40" s="125">
        <f>SUM(G41)</f>
        <v>0</v>
      </c>
    </row>
    <row r="41" spans="1:7" ht="23.25" customHeight="1" hidden="1">
      <c r="A41" s="86"/>
      <c r="B41" s="88" t="s">
        <v>144</v>
      </c>
      <c r="C41" s="40" t="s">
        <v>126</v>
      </c>
      <c r="D41" s="40" t="s">
        <v>247</v>
      </c>
      <c r="E41" s="40" t="s">
        <v>184</v>
      </c>
      <c r="F41" s="40" t="s">
        <v>178</v>
      </c>
      <c r="G41" s="125">
        <v>0</v>
      </c>
    </row>
    <row r="42" spans="1:7" s="91" customFormat="1" ht="69" customHeight="1" hidden="1">
      <c r="A42" s="82"/>
      <c r="B42" s="98" t="s">
        <v>361</v>
      </c>
      <c r="C42" s="84" t="s">
        <v>25</v>
      </c>
      <c r="D42" s="84"/>
      <c r="E42" s="84"/>
      <c r="F42" s="84"/>
      <c r="G42" s="124">
        <f>SUM(G43+G46)</f>
        <v>0</v>
      </c>
    </row>
    <row r="43" spans="1:7" s="91" customFormat="1" ht="102.75" customHeight="1" hidden="1">
      <c r="A43" s="82"/>
      <c r="B43" s="100" t="s">
        <v>138</v>
      </c>
      <c r="C43" s="40" t="s">
        <v>139</v>
      </c>
      <c r="D43" s="40"/>
      <c r="E43" s="40"/>
      <c r="F43" s="40"/>
      <c r="G43" s="125">
        <f>SUM(G44)</f>
        <v>0</v>
      </c>
    </row>
    <row r="44" spans="1:7" s="91" customFormat="1" ht="18" customHeight="1" hidden="1">
      <c r="A44" s="82"/>
      <c r="B44" s="88" t="s">
        <v>251</v>
      </c>
      <c r="C44" s="40" t="s">
        <v>139</v>
      </c>
      <c r="D44" s="40" t="s">
        <v>240</v>
      </c>
      <c r="E44" s="40"/>
      <c r="F44" s="40"/>
      <c r="G44" s="125">
        <f>SUM(G45)</f>
        <v>0</v>
      </c>
    </row>
    <row r="45" spans="1:7" s="104" customFormat="1" ht="19.5" customHeight="1" hidden="1">
      <c r="A45" s="102"/>
      <c r="B45" s="103" t="s">
        <v>154</v>
      </c>
      <c r="C45" s="40" t="s">
        <v>139</v>
      </c>
      <c r="D45" s="40" t="s">
        <v>240</v>
      </c>
      <c r="E45" s="40" t="s">
        <v>187</v>
      </c>
      <c r="F45" s="40" t="s">
        <v>176</v>
      </c>
      <c r="G45" s="125">
        <v>0</v>
      </c>
    </row>
    <row r="46" spans="1:8" s="97" customFormat="1" ht="32.25" customHeight="1" hidden="1">
      <c r="A46" s="80"/>
      <c r="B46" s="88" t="s">
        <v>102</v>
      </c>
      <c r="C46" s="40" t="s">
        <v>127</v>
      </c>
      <c r="D46" s="40"/>
      <c r="E46" s="40"/>
      <c r="F46" s="40"/>
      <c r="G46" s="125">
        <f>G47</f>
        <v>0</v>
      </c>
      <c r="H46" s="96"/>
    </row>
    <row r="47" spans="1:8" s="97" customFormat="1" ht="99.75" customHeight="1" hidden="1">
      <c r="A47" s="80"/>
      <c r="B47" s="88" t="s">
        <v>362</v>
      </c>
      <c r="C47" s="40" t="s">
        <v>128</v>
      </c>
      <c r="D47" s="40"/>
      <c r="E47" s="40"/>
      <c r="F47" s="40"/>
      <c r="G47" s="125">
        <f>G48</f>
        <v>0</v>
      </c>
      <c r="H47" s="96"/>
    </row>
    <row r="48" spans="1:8" s="97" customFormat="1" ht="21" customHeight="1" hidden="1">
      <c r="A48" s="80"/>
      <c r="B48" s="88" t="s">
        <v>251</v>
      </c>
      <c r="C48" s="40" t="s">
        <v>128</v>
      </c>
      <c r="D48" s="40" t="s">
        <v>240</v>
      </c>
      <c r="E48" s="40"/>
      <c r="F48" s="40"/>
      <c r="G48" s="125">
        <f>SUM(G49)</f>
        <v>0</v>
      </c>
      <c r="H48" s="96"/>
    </row>
    <row r="49" spans="1:8" s="97" customFormat="1" ht="17.25" customHeight="1" hidden="1">
      <c r="A49" s="80"/>
      <c r="B49" s="88" t="s">
        <v>154</v>
      </c>
      <c r="C49" s="40" t="s">
        <v>128</v>
      </c>
      <c r="D49" s="40" t="s">
        <v>240</v>
      </c>
      <c r="E49" s="40" t="s">
        <v>187</v>
      </c>
      <c r="F49" s="40" t="s">
        <v>176</v>
      </c>
      <c r="G49" s="125">
        <v>0</v>
      </c>
      <c r="H49" s="96"/>
    </row>
    <row r="50" spans="1:7" s="97" customFormat="1" ht="51.75" customHeight="1">
      <c r="A50" s="80"/>
      <c r="B50" s="81" t="s">
        <v>363</v>
      </c>
      <c r="C50" s="36" t="s">
        <v>21</v>
      </c>
      <c r="D50" s="36"/>
      <c r="E50" s="36"/>
      <c r="F50" s="36"/>
      <c r="G50" s="123">
        <f>SUM(G51+G72+G82)</f>
        <v>31204</v>
      </c>
    </row>
    <row r="51" spans="1:7" s="91" customFormat="1" ht="61.5" customHeight="1">
      <c r="A51" s="82"/>
      <c r="B51" s="98" t="s">
        <v>364</v>
      </c>
      <c r="C51" s="84" t="s">
        <v>4</v>
      </c>
      <c r="D51" s="84"/>
      <c r="E51" s="84"/>
      <c r="F51" s="84"/>
      <c r="G51" s="124">
        <f>SUM(G52+G59+G66+G69)</f>
        <v>19111.3</v>
      </c>
    </row>
    <row r="52" spans="1:7" s="97" customFormat="1" ht="31.5" customHeight="1">
      <c r="A52" s="80"/>
      <c r="B52" s="106" t="s">
        <v>110</v>
      </c>
      <c r="C52" s="42" t="s">
        <v>113</v>
      </c>
      <c r="D52" s="42" t="s">
        <v>175</v>
      </c>
      <c r="E52" s="40"/>
      <c r="F52" s="40"/>
      <c r="G52" s="125">
        <f>G53+G56</f>
        <v>1255.8</v>
      </c>
    </row>
    <row r="53" spans="1:7" s="97" customFormat="1" ht="95.25" customHeight="1">
      <c r="A53" s="80"/>
      <c r="B53" s="106" t="s">
        <v>365</v>
      </c>
      <c r="C53" s="42" t="s">
        <v>114</v>
      </c>
      <c r="D53" s="42"/>
      <c r="E53" s="40"/>
      <c r="F53" s="40"/>
      <c r="G53" s="125">
        <f>SUM(G54)</f>
        <v>1255.8</v>
      </c>
    </row>
    <row r="54" spans="1:7" s="97" customFormat="1" ht="21.75" customHeight="1">
      <c r="A54" s="80"/>
      <c r="B54" s="106" t="s">
        <v>241</v>
      </c>
      <c r="C54" s="42" t="s">
        <v>114</v>
      </c>
      <c r="D54" s="42" t="s">
        <v>242</v>
      </c>
      <c r="E54" s="40"/>
      <c r="F54" s="40"/>
      <c r="G54" s="125">
        <f>SUM(G55)</f>
        <v>1255.8</v>
      </c>
    </row>
    <row r="55" spans="1:7" s="97" customFormat="1" ht="19.5" customHeight="1">
      <c r="A55" s="80"/>
      <c r="B55" s="106" t="s">
        <v>148</v>
      </c>
      <c r="C55" s="42" t="s">
        <v>114</v>
      </c>
      <c r="D55" s="42" t="s">
        <v>242</v>
      </c>
      <c r="E55" s="40" t="s">
        <v>189</v>
      </c>
      <c r="F55" s="40" t="s">
        <v>176</v>
      </c>
      <c r="G55" s="125">
        <v>1255.8</v>
      </c>
    </row>
    <row r="56" spans="1:7" s="97" customFormat="1" ht="54" customHeight="1" hidden="1">
      <c r="A56" s="80"/>
      <c r="B56" s="106" t="s">
        <v>142</v>
      </c>
      <c r="C56" s="42" t="s">
        <v>141</v>
      </c>
      <c r="D56" s="42"/>
      <c r="E56" s="40"/>
      <c r="F56" s="40"/>
      <c r="G56" s="125">
        <f>SUM(G57)</f>
        <v>0</v>
      </c>
    </row>
    <row r="57" spans="1:7" s="97" customFormat="1" ht="18" customHeight="1" hidden="1">
      <c r="A57" s="80"/>
      <c r="B57" s="106" t="s">
        <v>241</v>
      </c>
      <c r="C57" s="42" t="s">
        <v>141</v>
      </c>
      <c r="D57" s="42" t="s">
        <v>242</v>
      </c>
      <c r="E57" s="40"/>
      <c r="F57" s="40"/>
      <c r="G57" s="125">
        <f>SUM(G58)</f>
        <v>0</v>
      </c>
    </row>
    <row r="58" spans="1:7" s="97" customFormat="1" ht="17.25" customHeight="1" hidden="1">
      <c r="A58" s="80"/>
      <c r="B58" s="106" t="s">
        <v>148</v>
      </c>
      <c r="C58" s="42" t="s">
        <v>141</v>
      </c>
      <c r="D58" s="42" t="s">
        <v>242</v>
      </c>
      <c r="E58" s="40" t="s">
        <v>189</v>
      </c>
      <c r="F58" s="40" t="s">
        <v>176</v>
      </c>
      <c r="G58" s="125">
        <v>0</v>
      </c>
    </row>
    <row r="59" spans="1:7" s="97" customFormat="1" ht="29.25" customHeight="1">
      <c r="A59" s="80"/>
      <c r="B59" s="88" t="s">
        <v>111</v>
      </c>
      <c r="C59" s="42" t="s">
        <v>115</v>
      </c>
      <c r="D59" s="42"/>
      <c r="E59" s="40"/>
      <c r="F59" s="40"/>
      <c r="G59" s="125">
        <f>SUM(G60+G63)</f>
        <v>15555.5</v>
      </c>
    </row>
    <row r="60" spans="1:7" s="97" customFormat="1" ht="88.5" customHeight="1">
      <c r="A60" s="80"/>
      <c r="B60" s="106" t="s">
        <v>366</v>
      </c>
      <c r="C60" s="42" t="s">
        <v>116</v>
      </c>
      <c r="D60" s="42"/>
      <c r="E60" s="40"/>
      <c r="F60" s="40"/>
      <c r="G60" s="125">
        <f>SUM(G61)</f>
        <v>15555.5</v>
      </c>
    </row>
    <row r="61" spans="1:7" s="97" customFormat="1" ht="17.25" customHeight="1">
      <c r="A61" s="80"/>
      <c r="B61" s="106" t="s">
        <v>241</v>
      </c>
      <c r="C61" s="42" t="s">
        <v>116</v>
      </c>
      <c r="D61" s="42" t="s">
        <v>242</v>
      </c>
      <c r="E61" s="40"/>
      <c r="F61" s="40"/>
      <c r="G61" s="125">
        <f>SUM(G62)</f>
        <v>15555.5</v>
      </c>
    </row>
    <row r="62" spans="1:7" s="97" customFormat="1" ht="17.25" customHeight="1">
      <c r="A62" s="80"/>
      <c r="B62" s="106" t="s">
        <v>148</v>
      </c>
      <c r="C62" s="42" t="s">
        <v>116</v>
      </c>
      <c r="D62" s="42" t="s">
        <v>242</v>
      </c>
      <c r="E62" s="40" t="s">
        <v>189</v>
      </c>
      <c r="F62" s="40" t="s">
        <v>176</v>
      </c>
      <c r="G62" s="125">
        <v>15555.5</v>
      </c>
    </row>
    <row r="63" spans="1:7" s="97" customFormat="1" ht="55.5" customHeight="1" hidden="1">
      <c r="A63" s="80"/>
      <c r="B63" s="106" t="s">
        <v>223</v>
      </c>
      <c r="C63" s="42" t="s">
        <v>140</v>
      </c>
      <c r="D63" s="42"/>
      <c r="E63" s="40"/>
      <c r="F63" s="40"/>
      <c r="G63" s="125">
        <f>SUM(G64)</f>
        <v>0</v>
      </c>
    </row>
    <row r="64" spans="1:7" s="97" customFormat="1" ht="17.25" customHeight="1" hidden="1">
      <c r="A64" s="80"/>
      <c r="B64" s="106" t="s">
        <v>241</v>
      </c>
      <c r="C64" s="42" t="s">
        <v>140</v>
      </c>
      <c r="D64" s="42" t="s">
        <v>242</v>
      </c>
      <c r="E64" s="40"/>
      <c r="F64" s="40"/>
      <c r="G64" s="125">
        <f>SUM(G65)</f>
        <v>0</v>
      </c>
    </row>
    <row r="65" spans="1:7" s="97" customFormat="1" ht="17.25" customHeight="1" hidden="1">
      <c r="A65" s="80"/>
      <c r="B65" s="106" t="s">
        <v>148</v>
      </c>
      <c r="C65" s="42" t="s">
        <v>140</v>
      </c>
      <c r="D65" s="42" t="s">
        <v>242</v>
      </c>
      <c r="E65" s="40" t="s">
        <v>189</v>
      </c>
      <c r="F65" s="40" t="s">
        <v>176</v>
      </c>
      <c r="G65" s="125">
        <v>0</v>
      </c>
    </row>
    <row r="66" spans="1:7" s="96" customFormat="1" ht="92.25" customHeight="1">
      <c r="A66" s="86"/>
      <c r="B66" s="87" t="s">
        <v>279</v>
      </c>
      <c r="C66" s="42" t="s">
        <v>10</v>
      </c>
      <c r="D66" s="42"/>
      <c r="E66" s="40"/>
      <c r="F66" s="40"/>
      <c r="G66" s="125">
        <f>G67</f>
        <v>2300</v>
      </c>
    </row>
    <row r="67" spans="1:7" s="96" customFormat="1" ht="21" customHeight="1">
      <c r="A67" s="86"/>
      <c r="B67" s="106" t="s">
        <v>241</v>
      </c>
      <c r="C67" s="42" t="s">
        <v>10</v>
      </c>
      <c r="D67" s="42" t="s">
        <v>242</v>
      </c>
      <c r="E67" s="40"/>
      <c r="F67" s="40"/>
      <c r="G67" s="125">
        <f>SUM(G68)</f>
        <v>2300</v>
      </c>
    </row>
    <row r="68" spans="1:7" s="96" customFormat="1" ht="21" customHeight="1">
      <c r="A68" s="86"/>
      <c r="B68" s="106" t="s">
        <v>148</v>
      </c>
      <c r="C68" s="42" t="s">
        <v>10</v>
      </c>
      <c r="D68" s="42" t="s">
        <v>242</v>
      </c>
      <c r="E68" s="40" t="s">
        <v>189</v>
      </c>
      <c r="F68" s="40" t="s">
        <v>176</v>
      </c>
      <c r="G68" s="125">
        <v>2300</v>
      </c>
    </row>
    <row r="69" spans="1:7" s="96" customFormat="1" ht="68.25" customHeight="1" hidden="1">
      <c r="A69" s="86"/>
      <c r="B69" s="100" t="s">
        <v>223</v>
      </c>
      <c r="C69" s="42" t="s">
        <v>28</v>
      </c>
      <c r="D69" s="42"/>
      <c r="E69" s="40"/>
      <c r="F69" s="40"/>
      <c r="G69" s="125">
        <f>SUM(G70)</f>
        <v>0</v>
      </c>
    </row>
    <row r="70" spans="1:7" s="96" customFormat="1" ht="20.25" customHeight="1" hidden="1">
      <c r="A70" s="86"/>
      <c r="B70" s="106" t="s">
        <v>241</v>
      </c>
      <c r="C70" s="42" t="s">
        <v>28</v>
      </c>
      <c r="D70" s="42" t="s">
        <v>242</v>
      </c>
      <c r="E70" s="40"/>
      <c r="F70" s="40"/>
      <c r="G70" s="125">
        <f>SUM(G71)</f>
        <v>0</v>
      </c>
    </row>
    <row r="71" spans="1:7" s="96" customFormat="1" ht="20.25" customHeight="1" hidden="1">
      <c r="A71" s="86"/>
      <c r="B71" s="106" t="s">
        <v>148</v>
      </c>
      <c r="C71" s="42" t="s">
        <v>28</v>
      </c>
      <c r="D71" s="42" t="s">
        <v>242</v>
      </c>
      <c r="E71" s="40" t="s">
        <v>189</v>
      </c>
      <c r="F71" s="40" t="s">
        <v>176</v>
      </c>
      <c r="G71" s="125"/>
    </row>
    <row r="72" spans="1:7" s="85" customFormat="1" ht="73.5" customHeight="1">
      <c r="A72" s="82"/>
      <c r="B72" s="98" t="s">
        <v>367</v>
      </c>
      <c r="C72" s="84" t="s">
        <v>5</v>
      </c>
      <c r="D72" s="84"/>
      <c r="E72" s="84"/>
      <c r="F72" s="84"/>
      <c r="G72" s="124">
        <f>SUM(G73+G76+G79)</f>
        <v>11482.7</v>
      </c>
    </row>
    <row r="73" spans="1:7" ht="78" customHeight="1">
      <c r="A73" s="86"/>
      <c r="B73" s="106" t="s">
        <v>368</v>
      </c>
      <c r="C73" s="42" t="s">
        <v>22</v>
      </c>
      <c r="D73" s="42"/>
      <c r="E73" s="40"/>
      <c r="F73" s="40"/>
      <c r="G73" s="125">
        <f>SUM(G74)</f>
        <v>7868.7</v>
      </c>
    </row>
    <row r="74" spans="1:7" ht="24.75" customHeight="1">
      <c r="A74" s="86"/>
      <c r="B74" s="106" t="s">
        <v>241</v>
      </c>
      <c r="C74" s="42" t="s">
        <v>22</v>
      </c>
      <c r="D74" s="42" t="s">
        <v>242</v>
      </c>
      <c r="E74" s="40"/>
      <c r="F74" s="40"/>
      <c r="G74" s="125">
        <f>SUM(G75)</f>
        <v>7868.7</v>
      </c>
    </row>
    <row r="75" spans="1:7" ht="24.75" customHeight="1">
      <c r="A75" s="86"/>
      <c r="B75" s="88" t="s">
        <v>217</v>
      </c>
      <c r="C75" s="42" t="s">
        <v>22</v>
      </c>
      <c r="D75" s="42" t="s">
        <v>242</v>
      </c>
      <c r="E75" s="40" t="s">
        <v>180</v>
      </c>
      <c r="F75" s="40" t="s">
        <v>176</v>
      </c>
      <c r="G75" s="125">
        <v>7868.7</v>
      </c>
    </row>
    <row r="76" spans="1:7" ht="94.5" customHeight="1">
      <c r="A76" s="86"/>
      <c r="B76" s="106" t="s">
        <v>369</v>
      </c>
      <c r="C76" s="42" t="s">
        <v>98</v>
      </c>
      <c r="D76" s="42"/>
      <c r="E76" s="40"/>
      <c r="F76" s="40"/>
      <c r="G76" s="125">
        <f>SUM(G77)</f>
        <v>3614</v>
      </c>
    </row>
    <row r="77" spans="1:7" ht="20.25" customHeight="1">
      <c r="A77" s="86"/>
      <c r="B77" s="88" t="s">
        <v>161</v>
      </c>
      <c r="C77" s="42" t="s">
        <v>98</v>
      </c>
      <c r="D77" s="42" t="s">
        <v>240</v>
      </c>
      <c r="E77" s="40"/>
      <c r="F77" s="40"/>
      <c r="G77" s="125">
        <f>SUM(G78)</f>
        <v>3614</v>
      </c>
    </row>
    <row r="78" spans="1:7" ht="21" customHeight="1">
      <c r="A78" s="86"/>
      <c r="B78" s="88" t="s">
        <v>217</v>
      </c>
      <c r="C78" s="42" t="s">
        <v>98</v>
      </c>
      <c r="D78" s="42" t="s">
        <v>240</v>
      </c>
      <c r="E78" s="40" t="s">
        <v>180</v>
      </c>
      <c r="F78" s="40" t="s">
        <v>176</v>
      </c>
      <c r="G78" s="125">
        <v>3614</v>
      </c>
    </row>
    <row r="79" spans="1:7" ht="83.25" customHeight="1" hidden="1">
      <c r="A79" s="86"/>
      <c r="B79" s="100" t="s">
        <v>224</v>
      </c>
      <c r="C79" s="42" t="s">
        <v>29</v>
      </c>
      <c r="D79" s="42"/>
      <c r="E79" s="40"/>
      <c r="F79" s="40"/>
      <c r="G79" s="125">
        <f>SUM(G80)</f>
        <v>0</v>
      </c>
    </row>
    <row r="80" spans="1:7" ht="19.5" customHeight="1" hidden="1">
      <c r="A80" s="86"/>
      <c r="B80" s="106" t="s">
        <v>241</v>
      </c>
      <c r="C80" s="42" t="s">
        <v>29</v>
      </c>
      <c r="D80" s="42" t="s">
        <v>242</v>
      </c>
      <c r="E80" s="40"/>
      <c r="F80" s="40"/>
      <c r="G80" s="125">
        <f>SUM(G81)</f>
        <v>0</v>
      </c>
    </row>
    <row r="81" spans="1:7" ht="19.5" customHeight="1" hidden="1">
      <c r="A81" s="86"/>
      <c r="B81" s="88" t="s">
        <v>217</v>
      </c>
      <c r="C81" s="42" t="s">
        <v>29</v>
      </c>
      <c r="D81" s="42" t="s">
        <v>242</v>
      </c>
      <c r="E81" s="40" t="s">
        <v>180</v>
      </c>
      <c r="F81" s="40" t="s">
        <v>176</v>
      </c>
      <c r="G81" s="125"/>
    </row>
    <row r="82" spans="1:7" s="91" customFormat="1" ht="51.75" customHeight="1">
      <c r="A82" s="82"/>
      <c r="B82" s="98" t="s">
        <v>370</v>
      </c>
      <c r="C82" s="84" t="s">
        <v>6</v>
      </c>
      <c r="D82" s="84"/>
      <c r="E82" s="84"/>
      <c r="F82" s="84"/>
      <c r="G82" s="124">
        <f>SUM(G83)</f>
        <v>610</v>
      </c>
    </row>
    <row r="83" spans="1:7" s="96" customFormat="1" ht="93.75" customHeight="1">
      <c r="A83" s="86"/>
      <c r="B83" s="100" t="s">
        <v>371</v>
      </c>
      <c r="C83" s="40" t="s">
        <v>23</v>
      </c>
      <c r="D83" s="40"/>
      <c r="E83" s="40"/>
      <c r="F83" s="40"/>
      <c r="G83" s="125">
        <f>SUM(G84)</f>
        <v>610</v>
      </c>
    </row>
    <row r="84" spans="1:7" s="97" customFormat="1" ht="31.5" customHeight="1">
      <c r="A84" s="80"/>
      <c r="B84" s="88" t="s">
        <v>231</v>
      </c>
      <c r="C84" s="40" t="s">
        <v>23</v>
      </c>
      <c r="D84" s="40" t="s">
        <v>232</v>
      </c>
      <c r="E84" s="40"/>
      <c r="F84" s="40"/>
      <c r="G84" s="125">
        <f>SUM(G85)</f>
        <v>610</v>
      </c>
    </row>
    <row r="85" spans="1:7" s="97" customFormat="1" ht="23.25" customHeight="1">
      <c r="A85" s="80"/>
      <c r="B85" s="100" t="s">
        <v>171</v>
      </c>
      <c r="C85" s="40" t="s">
        <v>23</v>
      </c>
      <c r="D85" s="40" t="s">
        <v>232</v>
      </c>
      <c r="E85" s="40" t="s">
        <v>188</v>
      </c>
      <c r="F85" s="40" t="s">
        <v>188</v>
      </c>
      <c r="G85" s="125">
        <v>610</v>
      </c>
    </row>
    <row r="86" spans="1:7" s="97" customFormat="1" ht="20.25" customHeight="1">
      <c r="A86" s="80"/>
      <c r="B86" s="81" t="s">
        <v>249</v>
      </c>
      <c r="C86" s="36" t="s">
        <v>7</v>
      </c>
      <c r="D86" s="36"/>
      <c r="E86" s="36"/>
      <c r="F86" s="36"/>
      <c r="G86" s="123">
        <f>SUM(G87+G91+G94)</f>
        <v>640</v>
      </c>
    </row>
    <row r="87" spans="1:8" s="97" customFormat="1" ht="43.5" customHeight="1">
      <c r="A87" s="80"/>
      <c r="B87" s="100" t="s">
        <v>487</v>
      </c>
      <c r="C87" s="40" t="s">
        <v>95</v>
      </c>
      <c r="D87" s="40"/>
      <c r="E87" s="40"/>
      <c r="F87" s="40"/>
      <c r="G87" s="125">
        <f>SUM(G88+G90)</f>
        <v>300</v>
      </c>
      <c r="H87" s="96"/>
    </row>
    <row r="88" spans="1:8" s="97" customFormat="1" ht="31.5" customHeight="1">
      <c r="A88" s="80"/>
      <c r="B88" s="88" t="s">
        <v>231</v>
      </c>
      <c r="C88" s="40" t="s">
        <v>95</v>
      </c>
      <c r="D88" s="40" t="s">
        <v>232</v>
      </c>
      <c r="E88" s="40"/>
      <c r="F88" s="40"/>
      <c r="G88" s="125">
        <f>SUM(G89)</f>
        <v>250</v>
      </c>
      <c r="H88" s="96"/>
    </row>
    <row r="89" spans="1:8" s="97" customFormat="1" ht="21.75" customHeight="1">
      <c r="A89" s="80"/>
      <c r="B89" s="88" t="s">
        <v>144</v>
      </c>
      <c r="C89" s="40" t="s">
        <v>95</v>
      </c>
      <c r="D89" s="40" t="s">
        <v>232</v>
      </c>
      <c r="E89" s="40" t="s">
        <v>184</v>
      </c>
      <c r="F89" s="40" t="s">
        <v>178</v>
      </c>
      <c r="G89" s="125">
        <v>250</v>
      </c>
      <c r="H89" s="96"/>
    </row>
    <row r="90" spans="1:8" s="97" customFormat="1" ht="45.75" customHeight="1">
      <c r="A90" s="80"/>
      <c r="B90" s="88" t="s">
        <v>220</v>
      </c>
      <c r="C90" s="40" t="s">
        <v>95</v>
      </c>
      <c r="D90" s="40" t="s">
        <v>200</v>
      </c>
      <c r="E90" s="40" t="s">
        <v>179</v>
      </c>
      <c r="F90" s="40" t="s">
        <v>181</v>
      </c>
      <c r="G90" s="125">
        <v>50</v>
      </c>
      <c r="H90" s="96"/>
    </row>
    <row r="91" spans="1:8" s="97" customFormat="1" ht="58.5" customHeight="1">
      <c r="A91" s="80"/>
      <c r="B91" s="100" t="s">
        <v>488</v>
      </c>
      <c r="C91" s="40" t="s">
        <v>96</v>
      </c>
      <c r="D91" s="40"/>
      <c r="E91" s="40"/>
      <c r="F91" s="40"/>
      <c r="G91" s="125">
        <f>SUM(G92)</f>
        <v>200</v>
      </c>
      <c r="H91" s="96"/>
    </row>
    <row r="92" spans="1:8" s="97" customFormat="1" ht="30" customHeight="1">
      <c r="A92" s="80"/>
      <c r="B92" s="88" t="s">
        <v>231</v>
      </c>
      <c r="C92" s="40" t="s">
        <v>96</v>
      </c>
      <c r="D92" s="40" t="s">
        <v>232</v>
      </c>
      <c r="E92" s="40"/>
      <c r="F92" s="40"/>
      <c r="G92" s="125">
        <f>SUM(G93)</f>
        <v>200</v>
      </c>
      <c r="H92" s="96"/>
    </row>
    <row r="93" spans="1:8" s="97" customFormat="1" ht="21.75" customHeight="1">
      <c r="A93" s="80"/>
      <c r="B93" s="88" t="s">
        <v>144</v>
      </c>
      <c r="C93" s="40" t="s">
        <v>96</v>
      </c>
      <c r="D93" s="40" t="s">
        <v>232</v>
      </c>
      <c r="E93" s="40" t="s">
        <v>184</v>
      </c>
      <c r="F93" s="40" t="s">
        <v>178</v>
      </c>
      <c r="G93" s="125">
        <v>200</v>
      </c>
      <c r="H93" s="96"/>
    </row>
    <row r="94" spans="1:8" s="97" customFormat="1" ht="33" customHeight="1">
      <c r="A94" s="80"/>
      <c r="B94" s="100" t="s">
        <v>259</v>
      </c>
      <c r="C94" s="40" t="s">
        <v>97</v>
      </c>
      <c r="D94" s="40"/>
      <c r="E94" s="40"/>
      <c r="F94" s="40"/>
      <c r="G94" s="125">
        <f>SUM(G95)</f>
        <v>140</v>
      </c>
      <c r="H94" s="96"/>
    </row>
    <row r="95" spans="1:8" s="97" customFormat="1" ht="30.75" customHeight="1">
      <c r="A95" s="80"/>
      <c r="B95" s="88" t="s">
        <v>231</v>
      </c>
      <c r="C95" s="40" t="s">
        <v>97</v>
      </c>
      <c r="D95" s="40" t="s">
        <v>232</v>
      </c>
      <c r="E95" s="40"/>
      <c r="F95" s="40"/>
      <c r="G95" s="125">
        <f>SUM(G96)</f>
        <v>140</v>
      </c>
      <c r="H95" s="96"/>
    </row>
    <row r="96" spans="1:8" s="97" customFormat="1" ht="19.5" customHeight="1">
      <c r="A96" s="80"/>
      <c r="B96" s="88" t="s">
        <v>144</v>
      </c>
      <c r="C96" s="40" t="s">
        <v>97</v>
      </c>
      <c r="D96" s="40" t="s">
        <v>232</v>
      </c>
      <c r="E96" s="40" t="s">
        <v>184</v>
      </c>
      <c r="F96" s="40" t="s">
        <v>178</v>
      </c>
      <c r="G96" s="125">
        <v>140</v>
      </c>
      <c r="H96" s="96"/>
    </row>
    <row r="97" spans="1:7" s="85" customFormat="1" ht="19.5" customHeight="1">
      <c r="A97" s="82"/>
      <c r="B97" s="107" t="s">
        <v>236</v>
      </c>
      <c r="C97" s="36" t="s">
        <v>30</v>
      </c>
      <c r="D97" s="36"/>
      <c r="E97" s="36"/>
      <c r="F97" s="36"/>
      <c r="G97" s="123">
        <f>SUM(G98+G102+G106+G110)</f>
        <v>2594.9</v>
      </c>
    </row>
    <row r="98" spans="1:7" s="85" customFormat="1" ht="63.75" customHeight="1">
      <c r="A98" s="82"/>
      <c r="B98" s="98" t="s">
        <v>346</v>
      </c>
      <c r="C98" s="84" t="s">
        <v>31</v>
      </c>
      <c r="D98" s="84"/>
      <c r="E98" s="84"/>
      <c r="F98" s="84"/>
      <c r="G98" s="124">
        <f>SUM(G99)</f>
        <v>488.5</v>
      </c>
    </row>
    <row r="99" spans="1:7" ht="73.5" customHeight="1">
      <c r="A99" s="96"/>
      <c r="B99" s="88" t="s">
        <v>347</v>
      </c>
      <c r="C99" s="40" t="s">
        <v>32</v>
      </c>
      <c r="D99" s="40"/>
      <c r="E99" s="40"/>
      <c r="F99" s="40"/>
      <c r="G99" s="125">
        <f>SUM(G100)</f>
        <v>488.5</v>
      </c>
    </row>
    <row r="100" spans="1:7" ht="32.25" customHeight="1">
      <c r="A100" s="96"/>
      <c r="B100" s="88" t="s">
        <v>231</v>
      </c>
      <c r="C100" s="40" t="s">
        <v>32</v>
      </c>
      <c r="D100" s="40" t="s">
        <v>232</v>
      </c>
      <c r="E100" s="40"/>
      <c r="F100" s="40"/>
      <c r="G100" s="125">
        <f>SUM(G101)</f>
        <v>488.5</v>
      </c>
    </row>
    <row r="101" spans="1:7" ht="27.75" customHeight="1">
      <c r="A101" s="96"/>
      <c r="B101" s="88" t="s">
        <v>165</v>
      </c>
      <c r="C101" s="40" t="s">
        <v>32</v>
      </c>
      <c r="D101" s="40" t="s">
        <v>232</v>
      </c>
      <c r="E101" s="40" t="s">
        <v>178</v>
      </c>
      <c r="F101" s="40" t="s">
        <v>183</v>
      </c>
      <c r="G101" s="125">
        <v>488.5</v>
      </c>
    </row>
    <row r="102" spans="1:7" s="85" customFormat="1" ht="48" customHeight="1">
      <c r="A102" s="91"/>
      <c r="B102" s="98" t="s">
        <v>300</v>
      </c>
      <c r="C102" s="84" t="s">
        <v>33</v>
      </c>
      <c r="D102" s="84"/>
      <c r="E102" s="84"/>
      <c r="F102" s="84"/>
      <c r="G102" s="124">
        <f>SUM(G103)</f>
        <v>1220.4</v>
      </c>
    </row>
    <row r="103" spans="1:7" ht="69" customHeight="1">
      <c r="A103" s="96"/>
      <c r="B103" s="88" t="s">
        <v>342</v>
      </c>
      <c r="C103" s="40" t="s">
        <v>34</v>
      </c>
      <c r="D103" s="40"/>
      <c r="E103" s="40"/>
      <c r="F103" s="40"/>
      <c r="G103" s="125">
        <f>SUM(G104)</f>
        <v>1220.4</v>
      </c>
    </row>
    <row r="104" spans="1:7" ht="30" customHeight="1">
      <c r="A104" s="96"/>
      <c r="B104" s="88" t="s">
        <v>231</v>
      </c>
      <c r="C104" s="40" t="s">
        <v>34</v>
      </c>
      <c r="D104" s="40" t="s">
        <v>232</v>
      </c>
      <c r="E104" s="40"/>
      <c r="F104" s="40"/>
      <c r="G104" s="125">
        <f>SUM(G105)</f>
        <v>1220.4</v>
      </c>
    </row>
    <row r="105" spans="1:7" ht="21" customHeight="1">
      <c r="A105" s="96"/>
      <c r="B105" s="88" t="s">
        <v>211</v>
      </c>
      <c r="C105" s="40" t="s">
        <v>34</v>
      </c>
      <c r="D105" s="40" t="s">
        <v>232</v>
      </c>
      <c r="E105" s="40" t="s">
        <v>179</v>
      </c>
      <c r="F105" s="40" t="s">
        <v>183</v>
      </c>
      <c r="G105" s="125">
        <v>1220.4</v>
      </c>
    </row>
    <row r="106" spans="1:7" s="85" customFormat="1" ht="44.25" customHeight="1">
      <c r="A106" s="91"/>
      <c r="B106" s="98" t="s">
        <v>340</v>
      </c>
      <c r="C106" s="84" t="s">
        <v>35</v>
      </c>
      <c r="D106" s="84"/>
      <c r="E106" s="84"/>
      <c r="F106" s="84"/>
      <c r="G106" s="124">
        <f>SUM(G107)</f>
        <v>700</v>
      </c>
    </row>
    <row r="107" spans="1:7" ht="60" customHeight="1">
      <c r="A107" s="96"/>
      <c r="B107" s="88" t="s">
        <v>341</v>
      </c>
      <c r="C107" s="40" t="s">
        <v>36</v>
      </c>
      <c r="D107" s="40"/>
      <c r="E107" s="40"/>
      <c r="F107" s="40"/>
      <c r="G107" s="125">
        <f>SUM(G108)</f>
        <v>700</v>
      </c>
    </row>
    <row r="108" spans="1:7" ht="34.5" customHeight="1">
      <c r="A108" s="96"/>
      <c r="B108" s="88" t="s">
        <v>231</v>
      </c>
      <c r="C108" s="40" t="s">
        <v>36</v>
      </c>
      <c r="D108" s="40" t="s">
        <v>232</v>
      </c>
      <c r="E108" s="40"/>
      <c r="F108" s="40"/>
      <c r="G108" s="125">
        <f>SUM(G109)</f>
        <v>700</v>
      </c>
    </row>
    <row r="109" spans="1:7" ht="36" customHeight="1">
      <c r="A109" s="96"/>
      <c r="B109" s="88" t="s">
        <v>165</v>
      </c>
      <c r="C109" s="40" t="s">
        <v>36</v>
      </c>
      <c r="D109" s="40" t="s">
        <v>232</v>
      </c>
      <c r="E109" s="40" t="s">
        <v>178</v>
      </c>
      <c r="F109" s="40" t="s">
        <v>183</v>
      </c>
      <c r="G109" s="125">
        <v>700</v>
      </c>
    </row>
    <row r="110" spans="1:7" s="85" customFormat="1" ht="67.5" customHeight="1">
      <c r="A110" s="91"/>
      <c r="B110" s="98" t="s">
        <v>348</v>
      </c>
      <c r="C110" s="84" t="s">
        <v>37</v>
      </c>
      <c r="D110" s="84"/>
      <c r="E110" s="84"/>
      <c r="F110" s="84"/>
      <c r="G110" s="124">
        <f>SUM(G111)</f>
        <v>186</v>
      </c>
    </row>
    <row r="111" spans="1:7" ht="93.75" customHeight="1">
      <c r="A111" s="96"/>
      <c r="B111" s="88" t="s">
        <v>349</v>
      </c>
      <c r="C111" s="40" t="s">
        <v>38</v>
      </c>
      <c r="D111" s="40"/>
      <c r="E111" s="40"/>
      <c r="F111" s="40"/>
      <c r="G111" s="125">
        <f>SUM(G112)</f>
        <v>186</v>
      </c>
    </row>
    <row r="112" spans="1:7" ht="34.5" customHeight="1">
      <c r="A112" s="96"/>
      <c r="B112" s="88" t="s">
        <v>231</v>
      </c>
      <c r="C112" s="40" t="s">
        <v>38</v>
      </c>
      <c r="D112" s="40" t="s">
        <v>232</v>
      </c>
      <c r="E112" s="40"/>
      <c r="F112" s="40"/>
      <c r="G112" s="125">
        <f>SUM(G113)</f>
        <v>186</v>
      </c>
    </row>
    <row r="113" spans="1:7" ht="32.25" customHeight="1">
      <c r="A113" s="96"/>
      <c r="B113" s="88" t="s">
        <v>165</v>
      </c>
      <c r="C113" s="40" t="s">
        <v>38</v>
      </c>
      <c r="D113" s="40" t="s">
        <v>232</v>
      </c>
      <c r="E113" s="40" t="s">
        <v>178</v>
      </c>
      <c r="F113" s="40" t="s">
        <v>183</v>
      </c>
      <c r="G113" s="125">
        <v>186</v>
      </c>
    </row>
    <row r="114" spans="1:7" s="97" customFormat="1" ht="31.5" customHeight="1">
      <c r="A114" s="80"/>
      <c r="B114" s="81" t="s">
        <v>372</v>
      </c>
      <c r="C114" s="36" t="s">
        <v>39</v>
      </c>
      <c r="D114" s="36"/>
      <c r="E114" s="36"/>
      <c r="F114" s="36"/>
      <c r="G114" s="123">
        <f>SUM(G115+G123+G131+G139+G147)</f>
        <v>1346</v>
      </c>
    </row>
    <row r="115" spans="1:7" s="91" customFormat="1" ht="55.5" customHeight="1">
      <c r="A115" s="82"/>
      <c r="B115" s="101" t="s">
        <v>212</v>
      </c>
      <c r="C115" s="84" t="s">
        <v>40</v>
      </c>
      <c r="D115" s="84"/>
      <c r="E115" s="84"/>
      <c r="F115" s="84"/>
      <c r="G115" s="124">
        <f>SUM(G116+G119)</f>
        <v>926.1</v>
      </c>
    </row>
    <row r="116" spans="1:7" s="91" customFormat="1" ht="120.75" customHeight="1">
      <c r="A116" s="82"/>
      <c r="B116" s="105" t="s">
        <v>291</v>
      </c>
      <c r="C116" s="40" t="s">
        <v>41</v>
      </c>
      <c r="D116" s="40"/>
      <c r="E116" s="40"/>
      <c r="F116" s="40"/>
      <c r="G116" s="125">
        <f>SUM(G117)</f>
        <v>841.9</v>
      </c>
    </row>
    <row r="117" spans="1:7" s="91" customFormat="1" ht="31.5" customHeight="1">
      <c r="A117" s="82"/>
      <c r="B117" s="88" t="s">
        <v>231</v>
      </c>
      <c r="C117" s="40" t="s">
        <v>41</v>
      </c>
      <c r="D117" s="40" t="s">
        <v>232</v>
      </c>
      <c r="E117" s="40"/>
      <c r="F117" s="40"/>
      <c r="G117" s="125">
        <f>SUM(G118)</f>
        <v>841.9</v>
      </c>
    </row>
    <row r="118" spans="1:7" s="91" customFormat="1" ht="19.5" customHeight="1">
      <c r="A118" s="82"/>
      <c r="B118" s="88" t="s">
        <v>211</v>
      </c>
      <c r="C118" s="40" t="s">
        <v>41</v>
      </c>
      <c r="D118" s="40" t="s">
        <v>232</v>
      </c>
      <c r="E118" s="40" t="s">
        <v>179</v>
      </c>
      <c r="F118" s="40" t="s">
        <v>183</v>
      </c>
      <c r="G118" s="125">
        <v>841.9</v>
      </c>
    </row>
    <row r="119" spans="1:7" s="97" customFormat="1" ht="30" customHeight="1">
      <c r="A119" s="80"/>
      <c r="B119" s="88" t="s">
        <v>102</v>
      </c>
      <c r="C119" s="40" t="s">
        <v>129</v>
      </c>
      <c r="D119" s="55"/>
      <c r="E119" s="40"/>
      <c r="F119" s="40"/>
      <c r="G119" s="125">
        <f>SUM(G120)</f>
        <v>84.2</v>
      </c>
    </row>
    <row r="120" spans="1:7" s="97" customFormat="1" ht="71.25" customHeight="1">
      <c r="A120" s="80"/>
      <c r="B120" s="105" t="s">
        <v>373</v>
      </c>
      <c r="C120" s="40" t="s">
        <v>130</v>
      </c>
      <c r="D120" s="55"/>
      <c r="E120" s="40"/>
      <c r="F120" s="40"/>
      <c r="G120" s="125">
        <f>SUM(G121)</f>
        <v>84.2</v>
      </c>
    </row>
    <row r="121" spans="1:7" s="97" customFormat="1" ht="27.75" customHeight="1">
      <c r="A121" s="80"/>
      <c r="B121" s="88" t="s">
        <v>231</v>
      </c>
      <c r="C121" s="40" t="s">
        <v>130</v>
      </c>
      <c r="D121" s="55">
        <v>240</v>
      </c>
      <c r="E121" s="40"/>
      <c r="F121" s="40"/>
      <c r="G121" s="125">
        <f>SUM(G122)</f>
        <v>84.2</v>
      </c>
    </row>
    <row r="122" spans="1:7" s="97" customFormat="1" ht="25.5" customHeight="1">
      <c r="A122" s="80"/>
      <c r="B122" s="88" t="s">
        <v>211</v>
      </c>
      <c r="C122" s="40" t="s">
        <v>130</v>
      </c>
      <c r="D122" s="55">
        <v>240</v>
      </c>
      <c r="E122" s="40" t="s">
        <v>179</v>
      </c>
      <c r="F122" s="40" t="s">
        <v>183</v>
      </c>
      <c r="G122" s="125">
        <v>84.2</v>
      </c>
    </row>
    <row r="123" spans="1:7" s="97" customFormat="1" ht="30" customHeight="1">
      <c r="A123" s="80"/>
      <c r="B123" s="88" t="s">
        <v>268</v>
      </c>
      <c r="C123" s="40" t="s">
        <v>42</v>
      </c>
      <c r="D123" s="40"/>
      <c r="E123" s="40"/>
      <c r="F123" s="40"/>
      <c r="G123" s="125">
        <f>SUM(G124+G127)</f>
        <v>197.1</v>
      </c>
    </row>
    <row r="124" spans="1:7" s="97" customFormat="1" ht="114.75" customHeight="1">
      <c r="A124" s="80"/>
      <c r="B124" s="105" t="s">
        <v>292</v>
      </c>
      <c r="C124" s="40" t="s">
        <v>43</v>
      </c>
      <c r="D124" s="40"/>
      <c r="E124" s="40"/>
      <c r="F124" s="40"/>
      <c r="G124" s="125">
        <f>SUM(G125)</f>
        <v>179.1</v>
      </c>
    </row>
    <row r="125" spans="1:7" s="97" customFormat="1" ht="33.75" customHeight="1">
      <c r="A125" s="80"/>
      <c r="B125" s="88" t="s">
        <v>231</v>
      </c>
      <c r="C125" s="40" t="s">
        <v>43</v>
      </c>
      <c r="D125" s="40" t="s">
        <v>232</v>
      </c>
      <c r="E125" s="40"/>
      <c r="F125" s="40"/>
      <c r="G125" s="125">
        <f>SUM(G126)</f>
        <v>179.1</v>
      </c>
    </row>
    <row r="126" spans="1:7" s="97" customFormat="1" ht="28.5" customHeight="1">
      <c r="A126" s="80"/>
      <c r="B126" s="88" t="s">
        <v>255</v>
      </c>
      <c r="C126" s="40" t="s">
        <v>43</v>
      </c>
      <c r="D126" s="40" t="s">
        <v>232</v>
      </c>
      <c r="E126" s="40" t="s">
        <v>187</v>
      </c>
      <c r="F126" s="40" t="s">
        <v>178</v>
      </c>
      <c r="G126" s="125">
        <v>179.1</v>
      </c>
    </row>
    <row r="127" spans="1:7" s="97" customFormat="1" ht="36" customHeight="1">
      <c r="A127" s="80"/>
      <c r="B127" s="88" t="s">
        <v>102</v>
      </c>
      <c r="C127" s="40" t="s">
        <v>131</v>
      </c>
      <c r="D127" s="40"/>
      <c r="E127" s="40"/>
      <c r="F127" s="40"/>
      <c r="G127" s="125">
        <f>SUM(G128)</f>
        <v>18</v>
      </c>
    </row>
    <row r="128" spans="1:7" s="97" customFormat="1" ht="68.25" customHeight="1">
      <c r="A128" s="80"/>
      <c r="B128" s="105" t="s">
        <v>374</v>
      </c>
      <c r="C128" s="40" t="s">
        <v>132</v>
      </c>
      <c r="D128" s="40"/>
      <c r="E128" s="40"/>
      <c r="F128" s="40"/>
      <c r="G128" s="125">
        <f>SUM(G129)</f>
        <v>18</v>
      </c>
    </row>
    <row r="129" spans="1:7" s="97" customFormat="1" ht="29.25" customHeight="1">
      <c r="A129" s="80"/>
      <c r="B129" s="88" t="s">
        <v>231</v>
      </c>
      <c r="C129" s="40" t="s">
        <v>132</v>
      </c>
      <c r="D129" s="40" t="s">
        <v>232</v>
      </c>
      <c r="E129" s="40"/>
      <c r="F129" s="40"/>
      <c r="G129" s="125">
        <f>SUM(G130)</f>
        <v>18</v>
      </c>
    </row>
    <row r="130" spans="1:7" s="97" customFormat="1" ht="20.25" customHeight="1">
      <c r="A130" s="80"/>
      <c r="B130" s="88" t="s">
        <v>255</v>
      </c>
      <c r="C130" s="40" t="s">
        <v>132</v>
      </c>
      <c r="D130" s="40" t="s">
        <v>232</v>
      </c>
      <c r="E130" s="40" t="s">
        <v>187</v>
      </c>
      <c r="F130" s="40" t="s">
        <v>178</v>
      </c>
      <c r="G130" s="125">
        <v>18</v>
      </c>
    </row>
    <row r="131" spans="1:7" s="97" customFormat="1" ht="30" customHeight="1" hidden="1">
      <c r="A131" s="80"/>
      <c r="B131" s="88" t="s">
        <v>269</v>
      </c>
      <c r="C131" s="40" t="s">
        <v>44</v>
      </c>
      <c r="D131" s="40"/>
      <c r="E131" s="40"/>
      <c r="F131" s="40"/>
      <c r="G131" s="125">
        <f>SUM(G132+G135)</f>
        <v>0</v>
      </c>
    </row>
    <row r="132" spans="1:7" s="97" customFormat="1" ht="135" customHeight="1" hidden="1">
      <c r="A132" s="80"/>
      <c r="B132" s="105" t="s">
        <v>0</v>
      </c>
      <c r="C132" s="40" t="s">
        <v>45</v>
      </c>
      <c r="D132" s="40"/>
      <c r="E132" s="40"/>
      <c r="F132" s="40"/>
      <c r="G132" s="125">
        <f>SUM(G133)</f>
        <v>0</v>
      </c>
    </row>
    <row r="133" spans="1:7" s="97" customFormat="1" ht="33" customHeight="1" hidden="1">
      <c r="A133" s="80"/>
      <c r="B133" s="88" t="s">
        <v>231</v>
      </c>
      <c r="C133" s="40" t="s">
        <v>45</v>
      </c>
      <c r="D133" s="40" t="s">
        <v>232</v>
      </c>
      <c r="E133" s="40"/>
      <c r="F133" s="40"/>
      <c r="G133" s="125">
        <f>SUM(G134)</f>
        <v>0</v>
      </c>
    </row>
    <row r="134" spans="1:7" s="97" customFormat="1" ht="21" customHeight="1" hidden="1">
      <c r="A134" s="80"/>
      <c r="B134" s="88" t="s">
        <v>255</v>
      </c>
      <c r="C134" s="40" t="s">
        <v>45</v>
      </c>
      <c r="D134" s="40" t="s">
        <v>232</v>
      </c>
      <c r="E134" s="40" t="s">
        <v>187</v>
      </c>
      <c r="F134" s="40" t="s">
        <v>178</v>
      </c>
      <c r="G134" s="125">
        <v>0</v>
      </c>
    </row>
    <row r="135" spans="1:7" s="97" customFormat="1" ht="27" customHeight="1" hidden="1">
      <c r="A135" s="80"/>
      <c r="B135" s="88" t="s">
        <v>102</v>
      </c>
      <c r="C135" s="40" t="s">
        <v>133</v>
      </c>
      <c r="D135" s="40"/>
      <c r="E135" s="40"/>
      <c r="F135" s="40"/>
      <c r="G135" s="125">
        <f>SUM(G136)</f>
        <v>0</v>
      </c>
    </row>
    <row r="136" spans="1:7" s="97" customFormat="1" ht="84" customHeight="1" hidden="1">
      <c r="A136" s="80"/>
      <c r="B136" s="105" t="s">
        <v>375</v>
      </c>
      <c r="C136" s="40" t="s">
        <v>134</v>
      </c>
      <c r="D136" s="40"/>
      <c r="E136" s="40"/>
      <c r="F136" s="40"/>
      <c r="G136" s="125">
        <f>SUM(G137)</f>
        <v>0</v>
      </c>
    </row>
    <row r="137" spans="1:7" s="97" customFormat="1" ht="33.75" customHeight="1" hidden="1">
      <c r="A137" s="80"/>
      <c r="B137" s="88" t="s">
        <v>231</v>
      </c>
      <c r="C137" s="40" t="s">
        <v>134</v>
      </c>
      <c r="D137" s="40" t="s">
        <v>232</v>
      </c>
      <c r="E137" s="40"/>
      <c r="F137" s="40"/>
      <c r="G137" s="125">
        <f>SUM(G138)</f>
        <v>0</v>
      </c>
    </row>
    <row r="138" spans="1:7" s="97" customFormat="1" ht="21" customHeight="1" hidden="1">
      <c r="A138" s="80"/>
      <c r="B138" s="88" t="s">
        <v>255</v>
      </c>
      <c r="C138" s="40" t="s">
        <v>134</v>
      </c>
      <c r="D138" s="40" t="s">
        <v>232</v>
      </c>
      <c r="E138" s="40" t="s">
        <v>187</v>
      </c>
      <c r="F138" s="40" t="s">
        <v>178</v>
      </c>
      <c r="G138" s="125">
        <v>0</v>
      </c>
    </row>
    <row r="139" spans="1:7" s="97" customFormat="1" ht="30" customHeight="1">
      <c r="A139" s="80"/>
      <c r="B139" s="88" t="s">
        <v>282</v>
      </c>
      <c r="C139" s="40" t="s">
        <v>281</v>
      </c>
      <c r="D139" s="40"/>
      <c r="E139" s="40"/>
      <c r="F139" s="40"/>
      <c r="G139" s="125">
        <f>SUM(G140+G143)</f>
        <v>60.1</v>
      </c>
    </row>
    <row r="140" spans="1:7" s="97" customFormat="1" ht="113.25" customHeight="1">
      <c r="A140" s="80"/>
      <c r="B140" s="105" t="s">
        <v>295</v>
      </c>
      <c r="C140" s="40" t="s">
        <v>285</v>
      </c>
      <c r="D140" s="40"/>
      <c r="E140" s="40"/>
      <c r="F140" s="40"/>
      <c r="G140" s="125">
        <f>SUM(G141)</f>
        <v>54.5</v>
      </c>
    </row>
    <row r="141" spans="1:7" s="97" customFormat="1" ht="33" customHeight="1">
      <c r="A141" s="80"/>
      <c r="B141" s="88" t="s">
        <v>231</v>
      </c>
      <c r="C141" s="40" t="s">
        <v>285</v>
      </c>
      <c r="D141" s="40" t="s">
        <v>232</v>
      </c>
      <c r="E141" s="40"/>
      <c r="F141" s="40"/>
      <c r="G141" s="125">
        <f>SUM(G142)</f>
        <v>54.5</v>
      </c>
    </row>
    <row r="142" spans="1:7" s="97" customFormat="1" ht="21" customHeight="1">
      <c r="A142" s="80"/>
      <c r="B142" s="88" t="s">
        <v>255</v>
      </c>
      <c r="C142" s="40" t="s">
        <v>285</v>
      </c>
      <c r="D142" s="40" t="s">
        <v>232</v>
      </c>
      <c r="E142" s="40" t="s">
        <v>187</v>
      </c>
      <c r="F142" s="40" t="s">
        <v>178</v>
      </c>
      <c r="G142" s="125">
        <v>54.5</v>
      </c>
    </row>
    <row r="143" spans="1:7" s="97" customFormat="1" ht="27" customHeight="1">
      <c r="A143" s="80"/>
      <c r="B143" s="88" t="s">
        <v>102</v>
      </c>
      <c r="C143" s="40" t="s">
        <v>283</v>
      </c>
      <c r="D143" s="40"/>
      <c r="E143" s="40"/>
      <c r="F143" s="40"/>
      <c r="G143" s="125">
        <f>SUM(G144)</f>
        <v>5.6</v>
      </c>
    </row>
    <row r="144" spans="1:7" s="97" customFormat="1" ht="84" customHeight="1">
      <c r="A144" s="80"/>
      <c r="B144" s="105" t="s">
        <v>376</v>
      </c>
      <c r="C144" s="40" t="s">
        <v>284</v>
      </c>
      <c r="D144" s="40"/>
      <c r="E144" s="40"/>
      <c r="F144" s="40"/>
      <c r="G144" s="125">
        <f>SUM(G145)</f>
        <v>5.6</v>
      </c>
    </row>
    <row r="145" spans="1:7" s="97" customFormat="1" ht="33.75" customHeight="1">
      <c r="A145" s="80"/>
      <c r="B145" s="88" t="s">
        <v>231</v>
      </c>
      <c r="C145" s="40" t="s">
        <v>284</v>
      </c>
      <c r="D145" s="40" t="s">
        <v>232</v>
      </c>
      <c r="E145" s="40"/>
      <c r="F145" s="40"/>
      <c r="G145" s="125">
        <f>SUM(G146)</f>
        <v>5.6</v>
      </c>
    </row>
    <row r="146" spans="1:7" s="97" customFormat="1" ht="21" customHeight="1">
      <c r="A146" s="80"/>
      <c r="B146" s="88" t="s">
        <v>255</v>
      </c>
      <c r="C146" s="40" t="s">
        <v>284</v>
      </c>
      <c r="D146" s="40" t="s">
        <v>232</v>
      </c>
      <c r="E146" s="40" t="s">
        <v>187</v>
      </c>
      <c r="F146" s="40" t="s">
        <v>178</v>
      </c>
      <c r="G146" s="125">
        <v>5.6</v>
      </c>
    </row>
    <row r="147" spans="1:7" s="97" customFormat="1" ht="30" customHeight="1">
      <c r="A147" s="80"/>
      <c r="B147" s="88" t="s">
        <v>286</v>
      </c>
      <c r="C147" s="40" t="s">
        <v>287</v>
      </c>
      <c r="D147" s="40"/>
      <c r="E147" s="40"/>
      <c r="F147" s="40"/>
      <c r="G147" s="125">
        <f>SUM(G148+G151)</f>
        <v>162.70000000000002</v>
      </c>
    </row>
    <row r="148" spans="1:7" s="97" customFormat="1" ht="135" customHeight="1">
      <c r="A148" s="80"/>
      <c r="B148" s="105" t="s">
        <v>296</v>
      </c>
      <c r="C148" s="40" t="s">
        <v>288</v>
      </c>
      <c r="D148" s="40"/>
      <c r="E148" s="40"/>
      <c r="F148" s="40"/>
      <c r="G148" s="125">
        <f>SUM(G149)</f>
        <v>147.9</v>
      </c>
    </row>
    <row r="149" spans="1:7" s="97" customFormat="1" ht="33" customHeight="1">
      <c r="A149" s="80"/>
      <c r="B149" s="88" t="s">
        <v>231</v>
      </c>
      <c r="C149" s="40" t="s">
        <v>288</v>
      </c>
      <c r="D149" s="40" t="s">
        <v>232</v>
      </c>
      <c r="E149" s="40"/>
      <c r="F149" s="40"/>
      <c r="G149" s="125">
        <f>SUM(G150)</f>
        <v>147.9</v>
      </c>
    </row>
    <row r="150" spans="1:7" s="97" customFormat="1" ht="39" customHeight="1">
      <c r="A150" s="80"/>
      <c r="B150" s="88" t="s">
        <v>165</v>
      </c>
      <c r="C150" s="40" t="s">
        <v>288</v>
      </c>
      <c r="D150" s="40" t="s">
        <v>232</v>
      </c>
      <c r="E150" s="40" t="s">
        <v>178</v>
      </c>
      <c r="F150" s="40" t="s">
        <v>183</v>
      </c>
      <c r="G150" s="125">
        <v>147.9</v>
      </c>
    </row>
    <row r="151" spans="1:7" s="97" customFormat="1" ht="33.75" customHeight="1">
      <c r="A151" s="80"/>
      <c r="B151" s="88" t="s">
        <v>102</v>
      </c>
      <c r="C151" s="40" t="s">
        <v>289</v>
      </c>
      <c r="D151" s="40"/>
      <c r="E151" s="40"/>
      <c r="F151" s="40"/>
      <c r="G151" s="125">
        <f>SUM(G152)</f>
        <v>14.8</v>
      </c>
    </row>
    <row r="152" spans="1:7" s="97" customFormat="1" ht="77.25" customHeight="1">
      <c r="A152" s="80"/>
      <c r="B152" s="105" t="s">
        <v>377</v>
      </c>
      <c r="C152" s="40" t="s">
        <v>290</v>
      </c>
      <c r="D152" s="40"/>
      <c r="E152" s="40"/>
      <c r="F152" s="40"/>
      <c r="G152" s="125">
        <f>SUM(G153)</f>
        <v>14.8</v>
      </c>
    </row>
    <row r="153" spans="1:7" s="97" customFormat="1" ht="33.75" customHeight="1">
      <c r="A153" s="80"/>
      <c r="B153" s="88" t="s">
        <v>231</v>
      </c>
      <c r="C153" s="40" t="s">
        <v>290</v>
      </c>
      <c r="D153" s="40" t="s">
        <v>232</v>
      </c>
      <c r="E153" s="40"/>
      <c r="F153" s="40"/>
      <c r="G153" s="125">
        <f>SUM(G154)</f>
        <v>14.8</v>
      </c>
    </row>
    <row r="154" spans="1:7" s="97" customFormat="1" ht="33" customHeight="1">
      <c r="A154" s="80"/>
      <c r="B154" s="88" t="s">
        <v>165</v>
      </c>
      <c r="C154" s="40" t="s">
        <v>290</v>
      </c>
      <c r="D154" s="40" t="s">
        <v>232</v>
      </c>
      <c r="E154" s="40" t="s">
        <v>178</v>
      </c>
      <c r="F154" s="40" t="s">
        <v>183</v>
      </c>
      <c r="G154" s="125">
        <v>14.8</v>
      </c>
    </row>
    <row r="155" spans="1:7" s="97" customFormat="1" ht="27" customHeight="1">
      <c r="A155" s="80"/>
      <c r="B155" s="81" t="s">
        <v>311</v>
      </c>
      <c r="C155" s="36" t="s">
        <v>46</v>
      </c>
      <c r="D155" s="36"/>
      <c r="E155" s="36"/>
      <c r="F155" s="36"/>
      <c r="G155" s="123">
        <f>SUM(G156+G163+G167)</f>
        <v>2548</v>
      </c>
    </row>
    <row r="156" spans="1:7" s="91" customFormat="1" ht="52.5" customHeight="1">
      <c r="A156" s="82"/>
      <c r="B156" s="98" t="s">
        <v>378</v>
      </c>
      <c r="C156" s="84" t="s">
        <v>47</v>
      </c>
      <c r="D156" s="84"/>
      <c r="E156" s="84"/>
      <c r="F156" s="84"/>
      <c r="G156" s="124">
        <f>SUM(G157+G160)</f>
        <v>700</v>
      </c>
    </row>
    <row r="157" spans="1:8" s="97" customFormat="1" ht="72" customHeight="1">
      <c r="A157" s="80"/>
      <c r="B157" s="88" t="s">
        <v>379</v>
      </c>
      <c r="C157" s="40" t="s">
        <v>48</v>
      </c>
      <c r="D157" s="40"/>
      <c r="E157" s="40"/>
      <c r="F157" s="40"/>
      <c r="G157" s="125">
        <f>SUM(G158)</f>
        <v>500</v>
      </c>
      <c r="H157" s="96"/>
    </row>
    <row r="158" spans="1:8" s="97" customFormat="1" ht="37.5" customHeight="1">
      <c r="A158" s="80"/>
      <c r="B158" s="88" t="s">
        <v>231</v>
      </c>
      <c r="C158" s="40" t="s">
        <v>48</v>
      </c>
      <c r="D158" s="40" t="s">
        <v>232</v>
      </c>
      <c r="E158" s="40"/>
      <c r="F158" s="40"/>
      <c r="G158" s="125">
        <f>SUM(G159)</f>
        <v>500</v>
      </c>
      <c r="H158" s="96"/>
    </row>
    <row r="159" spans="1:8" s="97" customFormat="1" ht="22.5" customHeight="1">
      <c r="A159" s="80"/>
      <c r="B159" s="88" t="s">
        <v>154</v>
      </c>
      <c r="C159" s="40" t="s">
        <v>48</v>
      </c>
      <c r="D159" s="40" t="s">
        <v>232</v>
      </c>
      <c r="E159" s="40" t="s">
        <v>187</v>
      </c>
      <c r="F159" s="40" t="s">
        <v>176</v>
      </c>
      <c r="G159" s="125">
        <v>500</v>
      </c>
      <c r="H159" s="96"/>
    </row>
    <row r="160" spans="1:8" s="97" customFormat="1" ht="75" customHeight="1">
      <c r="A160" s="80"/>
      <c r="B160" s="88" t="s">
        <v>482</v>
      </c>
      <c r="C160" s="40" t="s">
        <v>100</v>
      </c>
      <c r="D160" s="40"/>
      <c r="E160" s="40"/>
      <c r="F160" s="40"/>
      <c r="G160" s="125">
        <f>SUM(G161)</f>
        <v>200</v>
      </c>
      <c r="H160" s="96"/>
    </row>
    <row r="161" spans="1:8" s="97" customFormat="1" ht="33" customHeight="1">
      <c r="A161" s="80"/>
      <c r="B161" s="88" t="s">
        <v>231</v>
      </c>
      <c r="C161" s="40" t="s">
        <v>100</v>
      </c>
      <c r="D161" s="40" t="s">
        <v>232</v>
      </c>
      <c r="E161" s="40"/>
      <c r="F161" s="40"/>
      <c r="G161" s="125">
        <f>SUM(G162)</f>
        <v>200</v>
      </c>
      <c r="H161" s="96"/>
    </row>
    <row r="162" spans="1:8" s="97" customFormat="1" ht="22.5" customHeight="1">
      <c r="A162" s="80"/>
      <c r="B162" s="88" t="s">
        <v>154</v>
      </c>
      <c r="C162" s="40" t="s">
        <v>100</v>
      </c>
      <c r="D162" s="40" t="s">
        <v>232</v>
      </c>
      <c r="E162" s="40" t="s">
        <v>187</v>
      </c>
      <c r="F162" s="40" t="s">
        <v>176</v>
      </c>
      <c r="G162" s="125">
        <v>200</v>
      </c>
      <c r="H162" s="96"/>
    </row>
    <row r="163" spans="1:8" s="97" customFormat="1" ht="61.5" customHeight="1">
      <c r="A163" s="80"/>
      <c r="B163" s="98" t="s">
        <v>380</v>
      </c>
      <c r="C163" s="84" t="s">
        <v>382</v>
      </c>
      <c r="D163" s="84"/>
      <c r="E163" s="84"/>
      <c r="F163" s="84"/>
      <c r="G163" s="124">
        <f>SUM(G164)</f>
        <v>938</v>
      </c>
      <c r="H163" s="96"/>
    </row>
    <row r="164" spans="1:8" s="97" customFormat="1" ht="65.25" customHeight="1">
      <c r="A164" s="80"/>
      <c r="B164" s="100" t="s">
        <v>381</v>
      </c>
      <c r="C164" s="40" t="s">
        <v>309</v>
      </c>
      <c r="D164" s="40"/>
      <c r="E164" s="40"/>
      <c r="F164" s="40"/>
      <c r="G164" s="125">
        <f>SUM(G165)</f>
        <v>938</v>
      </c>
      <c r="H164" s="96"/>
    </row>
    <row r="165" spans="1:8" s="97" customFormat="1" ht="35.25" customHeight="1">
      <c r="A165" s="80"/>
      <c r="B165" s="88" t="s">
        <v>231</v>
      </c>
      <c r="C165" s="40" t="s">
        <v>309</v>
      </c>
      <c r="D165" s="40" t="s">
        <v>232</v>
      </c>
      <c r="E165" s="40"/>
      <c r="F165" s="40"/>
      <c r="G165" s="125">
        <f>SUM(G166)</f>
        <v>938</v>
      </c>
      <c r="H165" s="96"/>
    </row>
    <row r="166" spans="1:8" s="97" customFormat="1" ht="21.75" customHeight="1">
      <c r="A166" s="80"/>
      <c r="B166" s="88" t="s">
        <v>193</v>
      </c>
      <c r="C166" s="40" t="s">
        <v>309</v>
      </c>
      <c r="D166" s="40" t="s">
        <v>232</v>
      </c>
      <c r="E166" s="40" t="s">
        <v>176</v>
      </c>
      <c r="F166" s="40" t="s">
        <v>179</v>
      </c>
      <c r="G166" s="125">
        <v>938</v>
      </c>
      <c r="H166" s="96"/>
    </row>
    <row r="167" spans="1:8" s="97" customFormat="1" ht="54" customHeight="1">
      <c r="A167" s="80"/>
      <c r="B167" s="98" t="s">
        <v>383</v>
      </c>
      <c r="C167" s="84" t="s">
        <v>384</v>
      </c>
      <c r="D167" s="84"/>
      <c r="E167" s="84"/>
      <c r="F167" s="84"/>
      <c r="G167" s="124">
        <f>SUM(G168)</f>
        <v>910</v>
      </c>
      <c r="H167" s="96"/>
    </row>
    <row r="168" spans="1:8" s="97" customFormat="1" ht="78" customHeight="1">
      <c r="A168" s="80"/>
      <c r="B168" s="100" t="s">
        <v>385</v>
      </c>
      <c r="C168" s="40" t="s">
        <v>310</v>
      </c>
      <c r="D168" s="40"/>
      <c r="E168" s="40"/>
      <c r="F168" s="40"/>
      <c r="G168" s="125">
        <f>SUM(G169)</f>
        <v>910</v>
      </c>
      <c r="H168" s="96"/>
    </row>
    <row r="169" spans="1:8" s="97" customFormat="1" ht="35.25" customHeight="1">
      <c r="A169" s="80"/>
      <c r="B169" s="88" t="s">
        <v>231</v>
      </c>
      <c r="C169" s="40" t="s">
        <v>310</v>
      </c>
      <c r="D169" s="40" t="s">
        <v>232</v>
      </c>
      <c r="E169" s="40"/>
      <c r="F169" s="40"/>
      <c r="G169" s="125">
        <f>SUM(G170)</f>
        <v>910</v>
      </c>
      <c r="H169" s="96"/>
    </row>
    <row r="170" spans="1:8" s="97" customFormat="1" ht="21.75" customHeight="1">
      <c r="A170" s="80"/>
      <c r="B170" s="88" t="s">
        <v>154</v>
      </c>
      <c r="C170" s="40" t="s">
        <v>310</v>
      </c>
      <c r="D170" s="40" t="s">
        <v>232</v>
      </c>
      <c r="E170" s="40" t="s">
        <v>187</v>
      </c>
      <c r="F170" s="40" t="s">
        <v>176</v>
      </c>
      <c r="G170" s="125">
        <v>910</v>
      </c>
      <c r="H170" s="96"/>
    </row>
    <row r="171" spans="1:7" s="91" customFormat="1" ht="48.75" customHeight="1">
      <c r="A171" s="82"/>
      <c r="B171" s="81" t="s">
        <v>350</v>
      </c>
      <c r="C171" s="36" t="s">
        <v>49</v>
      </c>
      <c r="D171" s="36"/>
      <c r="E171" s="36"/>
      <c r="F171" s="36"/>
      <c r="G171" s="123">
        <f>SUM(G172+G195)</f>
        <v>81005.4</v>
      </c>
    </row>
    <row r="172" spans="1:7" s="91" customFormat="1" ht="127.5" customHeight="1">
      <c r="A172" s="82"/>
      <c r="B172" s="101" t="s">
        <v>351</v>
      </c>
      <c r="C172" s="84" t="s">
        <v>50</v>
      </c>
      <c r="D172" s="84"/>
      <c r="E172" s="84"/>
      <c r="F172" s="84"/>
      <c r="G172" s="124">
        <f>G173+G176+G179+G182+G185+G192</f>
        <v>23135.4</v>
      </c>
    </row>
    <row r="173" spans="1:7" s="97" customFormat="1" ht="82.5" customHeight="1">
      <c r="A173" s="80"/>
      <c r="B173" s="100" t="s">
        <v>352</v>
      </c>
      <c r="C173" s="40" t="s">
        <v>51</v>
      </c>
      <c r="D173" s="40"/>
      <c r="E173" s="40"/>
      <c r="F173" s="40"/>
      <c r="G173" s="125">
        <f>SUM(G174)</f>
        <v>22735.4</v>
      </c>
    </row>
    <row r="174" spans="1:7" s="97" customFormat="1" ht="31.5" customHeight="1">
      <c r="A174" s="80"/>
      <c r="B174" s="88" t="s">
        <v>231</v>
      </c>
      <c r="C174" s="40" t="s">
        <v>51</v>
      </c>
      <c r="D174" s="40" t="s">
        <v>232</v>
      </c>
      <c r="E174" s="40"/>
      <c r="F174" s="40"/>
      <c r="G174" s="125">
        <f>SUM(G175)</f>
        <v>22735.4</v>
      </c>
    </row>
    <row r="175" spans="1:7" s="97" customFormat="1" ht="18" customHeight="1">
      <c r="A175" s="80"/>
      <c r="B175" s="88" t="s">
        <v>211</v>
      </c>
      <c r="C175" s="40" t="s">
        <v>51</v>
      </c>
      <c r="D175" s="40" t="s">
        <v>232</v>
      </c>
      <c r="E175" s="40" t="s">
        <v>179</v>
      </c>
      <c r="F175" s="40" t="s">
        <v>183</v>
      </c>
      <c r="G175" s="125">
        <v>22735.4</v>
      </c>
    </row>
    <row r="176" spans="1:7" s="97" customFormat="1" ht="45.75" customHeight="1">
      <c r="A176" s="80"/>
      <c r="B176" s="88" t="s">
        <v>353</v>
      </c>
      <c r="C176" s="40" t="s">
        <v>99</v>
      </c>
      <c r="D176" s="40"/>
      <c r="E176" s="40"/>
      <c r="F176" s="40"/>
      <c r="G176" s="125">
        <f>SUM(G177)</f>
        <v>200</v>
      </c>
    </row>
    <row r="177" spans="1:7" s="97" customFormat="1" ht="38.25" customHeight="1">
      <c r="A177" s="80"/>
      <c r="B177" s="88" t="s">
        <v>231</v>
      </c>
      <c r="C177" s="40" t="s">
        <v>99</v>
      </c>
      <c r="D177" s="40" t="s">
        <v>232</v>
      </c>
      <c r="E177" s="40"/>
      <c r="F177" s="40"/>
      <c r="G177" s="125">
        <f>SUM(G178)</f>
        <v>200</v>
      </c>
    </row>
    <row r="178" spans="1:7" s="97" customFormat="1" ht="18" customHeight="1">
      <c r="A178" s="80"/>
      <c r="B178" s="88" t="s">
        <v>211</v>
      </c>
      <c r="C178" s="40" t="s">
        <v>99</v>
      </c>
      <c r="D178" s="40" t="s">
        <v>232</v>
      </c>
      <c r="E178" s="40" t="s">
        <v>179</v>
      </c>
      <c r="F178" s="40" t="s">
        <v>183</v>
      </c>
      <c r="G178" s="125">
        <v>200</v>
      </c>
    </row>
    <row r="179" spans="1:7" s="97" customFormat="1" ht="115.5" customHeight="1" hidden="1">
      <c r="A179" s="80"/>
      <c r="B179" s="105" t="s">
        <v>225</v>
      </c>
      <c r="C179" s="40" t="s">
        <v>52</v>
      </c>
      <c r="D179" s="40"/>
      <c r="E179" s="40"/>
      <c r="F179" s="40"/>
      <c r="G179" s="125">
        <f>G180</f>
        <v>0</v>
      </c>
    </row>
    <row r="180" spans="1:7" s="97" customFormat="1" ht="29.25" customHeight="1" hidden="1">
      <c r="A180" s="80"/>
      <c r="B180" s="88" t="s">
        <v>231</v>
      </c>
      <c r="C180" s="40" t="s">
        <v>52</v>
      </c>
      <c r="D180" s="40" t="s">
        <v>232</v>
      </c>
      <c r="E180" s="40"/>
      <c r="F180" s="40"/>
      <c r="G180" s="125">
        <f>SUM(G181)</f>
        <v>0</v>
      </c>
    </row>
    <row r="181" spans="1:7" s="97" customFormat="1" ht="29.25" customHeight="1" hidden="1">
      <c r="A181" s="80"/>
      <c r="B181" s="88" t="s">
        <v>211</v>
      </c>
      <c r="C181" s="40" t="s">
        <v>52</v>
      </c>
      <c r="D181" s="40" t="s">
        <v>232</v>
      </c>
      <c r="E181" s="40" t="s">
        <v>179</v>
      </c>
      <c r="F181" s="40" t="s">
        <v>183</v>
      </c>
      <c r="G181" s="125"/>
    </row>
    <row r="182" spans="1:7" s="97" customFormat="1" ht="89.25" customHeight="1" hidden="1">
      <c r="A182" s="80"/>
      <c r="B182" s="100" t="s">
        <v>107</v>
      </c>
      <c r="C182" s="40" t="s">
        <v>53</v>
      </c>
      <c r="D182" s="40"/>
      <c r="E182" s="40"/>
      <c r="F182" s="40"/>
      <c r="G182" s="125">
        <f>G183</f>
        <v>0</v>
      </c>
    </row>
    <row r="183" spans="1:7" s="97" customFormat="1" ht="30" customHeight="1" hidden="1">
      <c r="A183" s="80"/>
      <c r="B183" s="88" t="s">
        <v>231</v>
      </c>
      <c r="C183" s="40" t="s">
        <v>53</v>
      </c>
      <c r="D183" s="40" t="s">
        <v>232</v>
      </c>
      <c r="E183" s="40"/>
      <c r="F183" s="40"/>
      <c r="G183" s="125">
        <f>SUM(G184)</f>
        <v>0</v>
      </c>
    </row>
    <row r="184" spans="1:7" s="97" customFormat="1" ht="18.75" customHeight="1" hidden="1">
      <c r="A184" s="80"/>
      <c r="B184" s="88" t="s">
        <v>211</v>
      </c>
      <c r="C184" s="40" t="s">
        <v>53</v>
      </c>
      <c r="D184" s="40" t="s">
        <v>232</v>
      </c>
      <c r="E184" s="40" t="s">
        <v>179</v>
      </c>
      <c r="F184" s="40" t="s">
        <v>183</v>
      </c>
      <c r="G184" s="125">
        <v>0</v>
      </c>
    </row>
    <row r="185" spans="1:7" s="97" customFormat="1" ht="33" customHeight="1">
      <c r="A185" s="80"/>
      <c r="B185" s="88" t="s">
        <v>102</v>
      </c>
      <c r="C185" s="40" t="s">
        <v>135</v>
      </c>
      <c r="D185" s="40"/>
      <c r="E185" s="40"/>
      <c r="F185" s="40"/>
      <c r="G185" s="125">
        <f>G186+G189</f>
        <v>200</v>
      </c>
    </row>
    <row r="186" spans="1:7" s="97" customFormat="1" ht="91.5" customHeight="1" hidden="1">
      <c r="A186" s="80"/>
      <c r="B186" s="109" t="s">
        <v>354</v>
      </c>
      <c r="C186" s="40" t="s">
        <v>137</v>
      </c>
      <c r="D186" s="40"/>
      <c r="E186" s="40"/>
      <c r="F186" s="40"/>
      <c r="G186" s="125">
        <f>G187</f>
        <v>0</v>
      </c>
    </row>
    <row r="187" spans="1:7" s="97" customFormat="1" ht="35.25" customHeight="1" hidden="1">
      <c r="A187" s="80"/>
      <c r="B187" s="88" t="s">
        <v>231</v>
      </c>
      <c r="C187" s="40" t="s">
        <v>137</v>
      </c>
      <c r="D187" s="40" t="s">
        <v>232</v>
      </c>
      <c r="E187" s="40"/>
      <c r="F187" s="40"/>
      <c r="G187" s="125">
        <f>SUM(G188)</f>
        <v>0</v>
      </c>
    </row>
    <row r="188" spans="1:7" s="97" customFormat="1" ht="19.5" customHeight="1" hidden="1">
      <c r="A188" s="80"/>
      <c r="B188" s="88" t="s">
        <v>211</v>
      </c>
      <c r="C188" s="40" t="s">
        <v>137</v>
      </c>
      <c r="D188" s="40" t="s">
        <v>232</v>
      </c>
      <c r="E188" s="40" t="s">
        <v>179</v>
      </c>
      <c r="F188" s="40" t="s">
        <v>183</v>
      </c>
      <c r="G188" s="125"/>
    </row>
    <row r="189" spans="1:7" s="97" customFormat="1" ht="70.5" customHeight="1">
      <c r="A189" s="80"/>
      <c r="B189" s="100" t="s">
        <v>355</v>
      </c>
      <c r="C189" s="40" t="s">
        <v>136</v>
      </c>
      <c r="D189" s="40"/>
      <c r="E189" s="40"/>
      <c r="F189" s="40"/>
      <c r="G189" s="125">
        <f>SUM(G190)</f>
        <v>200</v>
      </c>
    </row>
    <row r="190" spans="1:7" s="97" customFormat="1" ht="32.25" customHeight="1">
      <c r="A190" s="80"/>
      <c r="B190" s="88" t="s">
        <v>231</v>
      </c>
      <c r="C190" s="40" t="s">
        <v>136</v>
      </c>
      <c r="D190" s="40" t="s">
        <v>232</v>
      </c>
      <c r="E190" s="40"/>
      <c r="F190" s="40"/>
      <c r="G190" s="125">
        <f>SUM(G191)</f>
        <v>200</v>
      </c>
    </row>
    <row r="191" spans="1:7" s="97" customFormat="1" ht="22.5" customHeight="1">
      <c r="A191" s="80"/>
      <c r="B191" s="88" t="s">
        <v>211</v>
      </c>
      <c r="C191" s="40" t="s">
        <v>136</v>
      </c>
      <c r="D191" s="40" t="s">
        <v>232</v>
      </c>
      <c r="E191" s="40" t="s">
        <v>179</v>
      </c>
      <c r="F191" s="40" t="s">
        <v>183</v>
      </c>
      <c r="G191" s="125">
        <v>200</v>
      </c>
    </row>
    <row r="192" spans="1:7" s="97" customFormat="1" ht="108" customHeight="1" hidden="1">
      <c r="A192" s="80"/>
      <c r="B192" s="88" t="s">
        <v>271</v>
      </c>
      <c r="C192" s="40" t="s">
        <v>272</v>
      </c>
      <c r="D192" s="40"/>
      <c r="E192" s="40"/>
      <c r="F192" s="40"/>
      <c r="G192" s="125">
        <f>SUM(G193)</f>
        <v>0</v>
      </c>
    </row>
    <row r="193" spans="1:7" s="97" customFormat="1" ht="30.75" customHeight="1" hidden="1">
      <c r="A193" s="80"/>
      <c r="B193" s="88" t="s">
        <v>231</v>
      </c>
      <c r="C193" s="40" t="s">
        <v>272</v>
      </c>
      <c r="D193" s="40" t="s">
        <v>232</v>
      </c>
      <c r="E193" s="40"/>
      <c r="F193" s="40"/>
      <c r="G193" s="125">
        <f>SUM(G194)</f>
        <v>0</v>
      </c>
    </row>
    <row r="194" spans="1:7" s="97" customFormat="1" ht="30" customHeight="1" hidden="1">
      <c r="A194" s="80"/>
      <c r="B194" s="88" t="s">
        <v>211</v>
      </c>
      <c r="C194" s="40" t="s">
        <v>272</v>
      </c>
      <c r="D194" s="40" t="s">
        <v>232</v>
      </c>
      <c r="E194" s="40" t="s">
        <v>179</v>
      </c>
      <c r="F194" s="40" t="s">
        <v>183</v>
      </c>
      <c r="G194" s="125">
        <v>0</v>
      </c>
    </row>
    <row r="195" spans="1:7" s="91" customFormat="1" ht="66" customHeight="1">
      <c r="A195" s="82"/>
      <c r="B195" s="101" t="s">
        <v>356</v>
      </c>
      <c r="C195" s="84" t="s">
        <v>54</v>
      </c>
      <c r="D195" s="84"/>
      <c r="E195" s="84"/>
      <c r="F195" s="84"/>
      <c r="G195" s="124">
        <f>SUM(G196+G199)</f>
        <v>57870</v>
      </c>
    </row>
    <row r="196" spans="1:8" s="97" customFormat="1" ht="81" customHeight="1">
      <c r="A196" s="80"/>
      <c r="B196" s="108" t="s">
        <v>357</v>
      </c>
      <c r="C196" s="40" t="s">
        <v>55</v>
      </c>
      <c r="D196" s="40"/>
      <c r="E196" s="40"/>
      <c r="F196" s="40"/>
      <c r="G196" s="125">
        <f>SUM(G197)</f>
        <v>57870</v>
      </c>
      <c r="H196" s="96"/>
    </row>
    <row r="197" spans="1:8" s="97" customFormat="1" ht="18" customHeight="1">
      <c r="A197" s="80"/>
      <c r="B197" s="88" t="s">
        <v>161</v>
      </c>
      <c r="C197" s="40" t="s">
        <v>55</v>
      </c>
      <c r="D197" s="40" t="s">
        <v>240</v>
      </c>
      <c r="E197" s="40"/>
      <c r="F197" s="40"/>
      <c r="G197" s="125">
        <f>SUM(G198)</f>
        <v>57870</v>
      </c>
      <c r="H197" s="96"/>
    </row>
    <row r="198" spans="1:8" s="97" customFormat="1" ht="18" customHeight="1">
      <c r="A198" s="80"/>
      <c r="B198" s="88" t="s">
        <v>211</v>
      </c>
      <c r="C198" s="40" t="s">
        <v>55</v>
      </c>
      <c r="D198" s="40" t="s">
        <v>240</v>
      </c>
      <c r="E198" s="40" t="s">
        <v>179</v>
      </c>
      <c r="F198" s="40" t="s">
        <v>183</v>
      </c>
      <c r="G198" s="125">
        <v>57870</v>
      </c>
      <c r="H198" s="96"/>
    </row>
    <row r="199" spans="1:8" s="97" customFormat="1" ht="81.75" customHeight="1" hidden="1">
      <c r="A199" s="80"/>
      <c r="B199" s="108" t="s">
        <v>357</v>
      </c>
      <c r="C199" s="40" t="s">
        <v>56</v>
      </c>
      <c r="D199" s="40"/>
      <c r="E199" s="40"/>
      <c r="F199" s="40"/>
      <c r="G199" s="125">
        <f>SUM(G200)</f>
        <v>0</v>
      </c>
      <c r="H199" s="96"/>
    </row>
    <row r="200" spans="1:8" s="97" customFormat="1" ht="24" customHeight="1" hidden="1">
      <c r="A200" s="80"/>
      <c r="B200" s="88" t="s">
        <v>161</v>
      </c>
      <c r="C200" s="40" t="s">
        <v>56</v>
      </c>
      <c r="D200" s="40" t="s">
        <v>240</v>
      </c>
      <c r="E200" s="40"/>
      <c r="F200" s="40"/>
      <c r="G200" s="125">
        <f>SUM(G201)</f>
        <v>0</v>
      </c>
      <c r="H200" s="96"/>
    </row>
    <row r="201" spans="1:8" s="97" customFormat="1" ht="24" customHeight="1" hidden="1">
      <c r="A201" s="80"/>
      <c r="B201" s="88" t="s">
        <v>211</v>
      </c>
      <c r="C201" s="40" t="s">
        <v>56</v>
      </c>
      <c r="D201" s="40" t="s">
        <v>240</v>
      </c>
      <c r="E201" s="40" t="s">
        <v>179</v>
      </c>
      <c r="F201" s="40" t="s">
        <v>183</v>
      </c>
      <c r="G201" s="125"/>
      <c r="H201" s="96"/>
    </row>
    <row r="202" spans="1:7" s="97" customFormat="1" ht="27" customHeight="1">
      <c r="A202" s="80"/>
      <c r="B202" s="107" t="s">
        <v>322</v>
      </c>
      <c r="C202" s="36" t="s">
        <v>57</v>
      </c>
      <c r="D202" s="36"/>
      <c r="E202" s="36"/>
      <c r="F202" s="36"/>
      <c r="G202" s="123">
        <f>SUM(G203+G207+G211+G215+G221+G227+G231+G235+G239+G243)</f>
        <v>22937.5</v>
      </c>
    </row>
    <row r="203" spans="1:7" s="91" customFormat="1" ht="36" customHeight="1">
      <c r="A203" s="82"/>
      <c r="B203" s="98" t="s">
        <v>386</v>
      </c>
      <c r="C203" s="84" t="s">
        <v>58</v>
      </c>
      <c r="D203" s="84"/>
      <c r="E203" s="84"/>
      <c r="F203" s="84"/>
      <c r="G203" s="124">
        <f>SUM(G204)</f>
        <v>1700</v>
      </c>
    </row>
    <row r="204" spans="1:7" s="97" customFormat="1" ht="54" customHeight="1">
      <c r="A204" s="80"/>
      <c r="B204" s="100" t="s">
        <v>387</v>
      </c>
      <c r="C204" s="40" t="s">
        <v>59</v>
      </c>
      <c r="D204" s="40"/>
      <c r="E204" s="40"/>
      <c r="F204" s="40"/>
      <c r="G204" s="125">
        <f>SUM(G205)</f>
        <v>1700</v>
      </c>
    </row>
    <row r="205" spans="1:7" s="97" customFormat="1" ht="33" customHeight="1">
      <c r="A205" s="80"/>
      <c r="B205" s="88" t="s">
        <v>231</v>
      </c>
      <c r="C205" s="40" t="s">
        <v>59</v>
      </c>
      <c r="D205" s="40" t="s">
        <v>232</v>
      </c>
      <c r="E205" s="40"/>
      <c r="F205" s="40"/>
      <c r="G205" s="125">
        <f>SUM(G206)</f>
        <v>1700</v>
      </c>
    </row>
    <row r="206" spans="1:7" s="97" customFormat="1" ht="18.75" customHeight="1">
      <c r="A206" s="80"/>
      <c r="B206" s="88" t="s">
        <v>255</v>
      </c>
      <c r="C206" s="40" t="s">
        <v>59</v>
      </c>
      <c r="D206" s="40" t="s">
        <v>232</v>
      </c>
      <c r="E206" s="40" t="s">
        <v>187</v>
      </c>
      <c r="F206" s="40" t="s">
        <v>178</v>
      </c>
      <c r="G206" s="125">
        <v>1700</v>
      </c>
    </row>
    <row r="207" spans="1:7" s="91" customFormat="1" ht="50.25" customHeight="1">
      <c r="A207" s="82"/>
      <c r="B207" s="98" t="s">
        <v>316</v>
      </c>
      <c r="C207" s="84" t="s">
        <v>60</v>
      </c>
      <c r="D207" s="84"/>
      <c r="E207" s="84"/>
      <c r="F207" s="84"/>
      <c r="G207" s="124">
        <f>SUM(G208)</f>
        <v>8621</v>
      </c>
    </row>
    <row r="208" spans="1:7" s="97" customFormat="1" ht="54" customHeight="1">
      <c r="A208" s="80"/>
      <c r="B208" s="88" t="s">
        <v>323</v>
      </c>
      <c r="C208" s="40" t="s">
        <v>61</v>
      </c>
      <c r="D208" s="40"/>
      <c r="E208" s="40"/>
      <c r="F208" s="40"/>
      <c r="G208" s="125">
        <f>SUM(G209)</f>
        <v>8621</v>
      </c>
    </row>
    <row r="209" spans="1:7" s="97" customFormat="1" ht="33.75" customHeight="1">
      <c r="A209" s="80"/>
      <c r="B209" s="88" t="s">
        <v>231</v>
      </c>
      <c r="C209" s="40" t="s">
        <v>61</v>
      </c>
      <c r="D209" s="40" t="s">
        <v>232</v>
      </c>
      <c r="E209" s="40"/>
      <c r="F209" s="40"/>
      <c r="G209" s="125">
        <f>SUM(G210)</f>
        <v>8621</v>
      </c>
    </row>
    <row r="210" spans="1:7" s="97" customFormat="1" ht="19.5" customHeight="1">
      <c r="A210" s="80"/>
      <c r="B210" s="88" t="s">
        <v>255</v>
      </c>
      <c r="C210" s="40" t="s">
        <v>61</v>
      </c>
      <c r="D210" s="40" t="s">
        <v>232</v>
      </c>
      <c r="E210" s="40" t="s">
        <v>187</v>
      </c>
      <c r="F210" s="40" t="s">
        <v>178</v>
      </c>
      <c r="G210" s="125">
        <v>8621</v>
      </c>
    </row>
    <row r="211" spans="1:7" s="91" customFormat="1" ht="42.75" customHeight="1">
      <c r="A211" s="82"/>
      <c r="B211" s="98" t="s">
        <v>324</v>
      </c>
      <c r="C211" s="84" t="s">
        <v>62</v>
      </c>
      <c r="D211" s="84"/>
      <c r="E211" s="84"/>
      <c r="F211" s="84"/>
      <c r="G211" s="124">
        <f>SUM(G212)</f>
        <v>560</v>
      </c>
    </row>
    <row r="212" spans="1:7" s="97" customFormat="1" ht="51" customHeight="1">
      <c r="A212" s="80"/>
      <c r="B212" s="100" t="s">
        <v>388</v>
      </c>
      <c r="C212" s="40" t="s">
        <v>63</v>
      </c>
      <c r="D212" s="40"/>
      <c r="E212" s="40"/>
      <c r="F212" s="40"/>
      <c r="G212" s="125">
        <f>SUM(G213)</f>
        <v>560</v>
      </c>
    </row>
    <row r="213" spans="1:7" s="97" customFormat="1" ht="33.75" customHeight="1">
      <c r="A213" s="80"/>
      <c r="B213" s="88" t="s">
        <v>231</v>
      </c>
      <c r="C213" s="40" t="s">
        <v>63</v>
      </c>
      <c r="D213" s="40" t="s">
        <v>232</v>
      </c>
      <c r="E213" s="40"/>
      <c r="F213" s="40"/>
      <c r="G213" s="125">
        <f>SUM(G214)</f>
        <v>560</v>
      </c>
    </row>
    <row r="214" spans="1:7" s="97" customFormat="1" ht="18.75" customHeight="1">
      <c r="A214" s="80"/>
      <c r="B214" s="88" t="s">
        <v>255</v>
      </c>
      <c r="C214" s="40" t="s">
        <v>63</v>
      </c>
      <c r="D214" s="40" t="s">
        <v>232</v>
      </c>
      <c r="E214" s="40" t="s">
        <v>187</v>
      </c>
      <c r="F214" s="40" t="s">
        <v>178</v>
      </c>
      <c r="G214" s="125">
        <v>560</v>
      </c>
    </row>
    <row r="215" spans="1:7" s="91" customFormat="1" ht="49.5" customHeight="1">
      <c r="A215" s="82"/>
      <c r="B215" s="98" t="s">
        <v>420</v>
      </c>
      <c r="C215" s="84" t="s">
        <v>64</v>
      </c>
      <c r="D215" s="84"/>
      <c r="E215" s="84"/>
      <c r="F215" s="84"/>
      <c r="G215" s="124">
        <f>SUM(G216)</f>
        <v>3433.7</v>
      </c>
    </row>
    <row r="216" spans="1:7" s="97" customFormat="1" ht="63" customHeight="1">
      <c r="A216" s="80"/>
      <c r="B216" s="88" t="s">
        <v>421</v>
      </c>
      <c r="C216" s="40" t="s">
        <v>65</v>
      </c>
      <c r="D216" s="40"/>
      <c r="E216" s="40"/>
      <c r="F216" s="40"/>
      <c r="G216" s="125">
        <f>SUM(G217+G219)</f>
        <v>3433.7</v>
      </c>
    </row>
    <row r="217" spans="1:7" s="97" customFormat="1" ht="33.75" customHeight="1">
      <c r="A217" s="80"/>
      <c r="B217" s="88" t="s">
        <v>231</v>
      </c>
      <c r="C217" s="40" t="s">
        <v>65</v>
      </c>
      <c r="D217" s="40" t="s">
        <v>232</v>
      </c>
      <c r="E217" s="40"/>
      <c r="F217" s="40"/>
      <c r="G217" s="125">
        <f>SUM(G218)</f>
        <v>3431.6</v>
      </c>
    </row>
    <row r="218" spans="1:7" s="97" customFormat="1" ht="18.75" customHeight="1">
      <c r="A218" s="80"/>
      <c r="B218" s="88" t="s">
        <v>255</v>
      </c>
      <c r="C218" s="40" t="s">
        <v>65</v>
      </c>
      <c r="D218" s="40" t="s">
        <v>232</v>
      </c>
      <c r="E218" s="40" t="s">
        <v>187</v>
      </c>
      <c r="F218" s="40" t="s">
        <v>178</v>
      </c>
      <c r="G218" s="125">
        <v>3431.6</v>
      </c>
    </row>
    <row r="219" spans="1:7" s="97" customFormat="1" ht="16.5" customHeight="1">
      <c r="A219" s="80"/>
      <c r="B219" s="100" t="s">
        <v>233</v>
      </c>
      <c r="C219" s="40" t="s">
        <v>65</v>
      </c>
      <c r="D219" s="40" t="s">
        <v>234</v>
      </c>
      <c r="E219" s="40"/>
      <c r="F219" s="40"/>
      <c r="G219" s="125">
        <f>SUM(G220)</f>
        <v>2.1</v>
      </c>
    </row>
    <row r="220" spans="1:7" s="97" customFormat="1" ht="20.25" customHeight="1">
      <c r="A220" s="80"/>
      <c r="B220" s="88" t="s">
        <v>255</v>
      </c>
      <c r="C220" s="40" t="s">
        <v>65</v>
      </c>
      <c r="D220" s="40" t="s">
        <v>234</v>
      </c>
      <c r="E220" s="40" t="s">
        <v>187</v>
      </c>
      <c r="F220" s="40" t="s">
        <v>178</v>
      </c>
      <c r="G220" s="125">
        <v>2.1</v>
      </c>
    </row>
    <row r="221" spans="1:7" s="91" customFormat="1" ht="39.75" customHeight="1">
      <c r="A221" s="82"/>
      <c r="B221" s="98" t="s">
        <v>422</v>
      </c>
      <c r="C221" s="84" t="s">
        <v>66</v>
      </c>
      <c r="D221" s="84"/>
      <c r="E221" s="84"/>
      <c r="F221" s="84"/>
      <c r="G221" s="124">
        <f>SUM(G222)</f>
        <v>6173.8</v>
      </c>
    </row>
    <row r="222" spans="1:7" s="97" customFormat="1" ht="60" customHeight="1">
      <c r="A222" s="80"/>
      <c r="B222" s="100" t="s">
        <v>423</v>
      </c>
      <c r="C222" s="40" t="s">
        <v>67</v>
      </c>
      <c r="D222" s="40"/>
      <c r="E222" s="40"/>
      <c r="F222" s="40"/>
      <c r="G222" s="125">
        <f>SUM(G223+G225)</f>
        <v>6173.8</v>
      </c>
    </row>
    <row r="223" spans="1:7" s="97" customFormat="1" ht="31.5" customHeight="1">
      <c r="A223" s="80"/>
      <c r="B223" s="88" t="s">
        <v>231</v>
      </c>
      <c r="C223" s="40" t="s">
        <v>67</v>
      </c>
      <c r="D223" s="40" t="s">
        <v>232</v>
      </c>
      <c r="E223" s="40"/>
      <c r="F223" s="40"/>
      <c r="G223" s="125">
        <f>SUM(G224)</f>
        <v>6153.8</v>
      </c>
    </row>
    <row r="224" spans="1:7" s="97" customFormat="1" ht="18" customHeight="1">
      <c r="A224" s="80"/>
      <c r="B224" s="88" t="s">
        <v>255</v>
      </c>
      <c r="C224" s="40" t="s">
        <v>67</v>
      </c>
      <c r="D224" s="40" t="s">
        <v>232</v>
      </c>
      <c r="E224" s="40" t="s">
        <v>187</v>
      </c>
      <c r="F224" s="40" t="s">
        <v>178</v>
      </c>
      <c r="G224" s="125">
        <v>6153.8</v>
      </c>
    </row>
    <row r="225" spans="1:7" s="97" customFormat="1" ht="18" customHeight="1">
      <c r="A225" s="80"/>
      <c r="B225" s="100" t="s">
        <v>233</v>
      </c>
      <c r="C225" s="40" t="s">
        <v>67</v>
      </c>
      <c r="D225" s="40" t="s">
        <v>234</v>
      </c>
      <c r="E225" s="40"/>
      <c r="F225" s="40"/>
      <c r="G225" s="125">
        <f>SUM(G226)</f>
        <v>20</v>
      </c>
    </row>
    <row r="226" spans="1:7" s="97" customFormat="1" ht="18" customHeight="1">
      <c r="A226" s="80"/>
      <c r="B226" s="88" t="s">
        <v>255</v>
      </c>
      <c r="C226" s="40" t="s">
        <v>67</v>
      </c>
      <c r="D226" s="40" t="s">
        <v>234</v>
      </c>
      <c r="E226" s="40" t="s">
        <v>187</v>
      </c>
      <c r="F226" s="40" t="s">
        <v>178</v>
      </c>
      <c r="G226" s="125">
        <v>20</v>
      </c>
    </row>
    <row r="227" spans="1:7" s="91" customFormat="1" ht="46.5" customHeight="1">
      <c r="A227" s="82"/>
      <c r="B227" s="98" t="s">
        <v>325</v>
      </c>
      <c r="C227" s="84" t="s">
        <v>68</v>
      </c>
      <c r="D227" s="84"/>
      <c r="E227" s="84"/>
      <c r="F227" s="84"/>
      <c r="G227" s="124">
        <f>SUM(G228)</f>
        <v>519</v>
      </c>
    </row>
    <row r="228" spans="1:7" s="97" customFormat="1" ht="72" customHeight="1">
      <c r="A228" s="80"/>
      <c r="B228" s="100" t="s">
        <v>326</v>
      </c>
      <c r="C228" s="40" t="s">
        <v>69</v>
      </c>
      <c r="D228" s="40"/>
      <c r="E228" s="40"/>
      <c r="F228" s="40"/>
      <c r="G228" s="125">
        <f>SUM(G229)</f>
        <v>519</v>
      </c>
    </row>
    <row r="229" spans="1:7" s="97" customFormat="1" ht="35.25" customHeight="1">
      <c r="A229" s="80"/>
      <c r="B229" s="88" t="s">
        <v>231</v>
      </c>
      <c r="C229" s="40" t="s">
        <v>69</v>
      </c>
      <c r="D229" s="40" t="s">
        <v>232</v>
      </c>
      <c r="E229" s="40"/>
      <c r="F229" s="40"/>
      <c r="G229" s="125">
        <f>SUM(G230)</f>
        <v>519</v>
      </c>
    </row>
    <row r="230" spans="1:7" s="97" customFormat="1" ht="17.25" customHeight="1">
      <c r="A230" s="80"/>
      <c r="B230" s="88" t="s">
        <v>255</v>
      </c>
      <c r="C230" s="40" t="s">
        <v>69</v>
      </c>
      <c r="D230" s="40" t="s">
        <v>232</v>
      </c>
      <c r="E230" s="40" t="s">
        <v>187</v>
      </c>
      <c r="F230" s="40" t="s">
        <v>178</v>
      </c>
      <c r="G230" s="125">
        <v>519</v>
      </c>
    </row>
    <row r="231" spans="1:7" s="91" customFormat="1" ht="60.75" customHeight="1" hidden="1">
      <c r="A231" s="82"/>
      <c r="B231" s="98" t="s">
        <v>327</v>
      </c>
      <c r="C231" s="84" t="s">
        <v>70</v>
      </c>
      <c r="D231" s="99"/>
      <c r="E231" s="84"/>
      <c r="F231" s="84"/>
      <c r="G231" s="124">
        <f>SUM(G232)</f>
        <v>0</v>
      </c>
    </row>
    <row r="232" spans="1:7" s="97" customFormat="1" ht="69" customHeight="1" hidden="1">
      <c r="A232" s="80"/>
      <c r="B232" s="100" t="s">
        <v>328</v>
      </c>
      <c r="C232" s="40" t="s">
        <v>71</v>
      </c>
      <c r="D232" s="40"/>
      <c r="E232" s="40"/>
      <c r="F232" s="40"/>
      <c r="G232" s="125">
        <f>SUM(G233)</f>
        <v>0</v>
      </c>
    </row>
    <row r="233" spans="1:7" s="97" customFormat="1" ht="35.25" customHeight="1" hidden="1">
      <c r="A233" s="80"/>
      <c r="B233" s="88" t="s">
        <v>231</v>
      </c>
      <c r="C233" s="40" t="s">
        <v>71</v>
      </c>
      <c r="D233" s="40" t="s">
        <v>232</v>
      </c>
      <c r="E233" s="40"/>
      <c r="F233" s="40"/>
      <c r="G233" s="125">
        <f>SUM(G234)</f>
        <v>0</v>
      </c>
    </row>
    <row r="234" spans="1:7" s="97" customFormat="1" ht="20.25" customHeight="1" hidden="1">
      <c r="A234" s="80"/>
      <c r="B234" s="88" t="s">
        <v>255</v>
      </c>
      <c r="C234" s="40" t="s">
        <v>71</v>
      </c>
      <c r="D234" s="40" t="s">
        <v>232</v>
      </c>
      <c r="E234" s="40" t="s">
        <v>187</v>
      </c>
      <c r="F234" s="40" t="s">
        <v>178</v>
      </c>
      <c r="G234" s="125">
        <v>0</v>
      </c>
    </row>
    <row r="235" spans="1:7" s="91" customFormat="1" ht="59.25" customHeight="1">
      <c r="A235" s="82"/>
      <c r="B235" s="98" t="s">
        <v>329</v>
      </c>
      <c r="C235" s="84" t="s">
        <v>72</v>
      </c>
      <c r="D235" s="84"/>
      <c r="E235" s="84"/>
      <c r="F235" s="84"/>
      <c r="G235" s="124">
        <f>SUM(G236)</f>
        <v>300</v>
      </c>
    </row>
    <row r="236" spans="1:7" s="97" customFormat="1" ht="52.5" customHeight="1">
      <c r="A236" s="80"/>
      <c r="B236" s="100" t="s">
        <v>330</v>
      </c>
      <c r="C236" s="40" t="s">
        <v>73</v>
      </c>
      <c r="D236" s="40"/>
      <c r="E236" s="40"/>
      <c r="F236" s="40"/>
      <c r="G236" s="125">
        <f>SUM(G237)</f>
        <v>300</v>
      </c>
    </row>
    <row r="237" spans="1:7" s="97" customFormat="1" ht="34.5" customHeight="1">
      <c r="A237" s="80"/>
      <c r="B237" s="88" t="s">
        <v>231</v>
      </c>
      <c r="C237" s="40" t="s">
        <v>73</v>
      </c>
      <c r="D237" s="40" t="s">
        <v>232</v>
      </c>
      <c r="E237" s="40"/>
      <c r="F237" s="40"/>
      <c r="G237" s="125">
        <f>SUM(G238)</f>
        <v>300</v>
      </c>
    </row>
    <row r="238" spans="1:7" s="97" customFormat="1" ht="18" customHeight="1">
      <c r="A238" s="80"/>
      <c r="B238" s="88" t="s">
        <v>255</v>
      </c>
      <c r="C238" s="40" t="s">
        <v>73</v>
      </c>
      <c r="D238" s="40" t="s">
        <v>232</v>
      </c>
      <c r="E238" s="40" t="s">
        <v>187</v>
      </c>
      <c r="F238" s="40" t="s">
        <v>178</v>
      </c>
      <c r="G238" s="125">
        <v>300</v>
      </c>
    </row>
    <row r="239" spans="1:7" s="91" customFormat="1" ht="63" customHeight="1">
      <c r="A239" s="82"/>
      <c r="B239" s="98" t="s">
        <v>331</v>
      </c>
      <c r="C239" s="84" t="s">
        <v>74</v>
      </c>
      <c r="D239" s="84"/>
      <c r="E239" s="84"/>
      <c r="F239" s="84"/>
      <c r="G239" s="124">
        <f>SUM(G240)</f>
        <v>50</v>
      </c>
    </row>
    <row r="240" spans="1:7" s="97" customFormat="1" ht="70.5" customHeight="1">
      <c r="A240" s="80"/>
      <c r="B240" s="100" t="s">
        <v>332</v>
      </c>
      <c r="C240" s="40" t="s">
        <v>75</v>
      </c>
      <c r="D240" s="40"/>
      <c r="E240" s="40"/>
      <c r="F240" s="40"/>
      <c r="G240" s="125">
        <f>SUM(G241)</f>
        <v>50</v>
      </c>
    </row>
    <row r="241" spans="1:7" s="97" customFormat="1" ht="34.5" customHeight="1">
      <c r="A241" s="80"/>
      <c r="B241" s="88" t="s">
        <v>231</v>
      </c>
      <c r="C241" s="40" t="s">
        <v>75</v>
      </c>
      <c r="D241" s="40" t="s">
        <v>232</v>
      </c>
      <c r="E241" s="40"/>
      <c r="F241" s="40"/>
      <c r="G241" s="125">
        <f>SUM(G242)</f>
        <v>50</v>
      </c>
    </row>
    <row r="242" spans="1:7" s="97" customFormat="1" ht="20.25" customHeight="1">
      <c r="A242" s="80"/>
      <c r="B242" s="88" t="s">
        <v>255</v>
      </c>
      <c r="C242" s="40" t="s">
        <v>75</v>
      </c>
      <c r="D242" s="40" t="s">
        <v>232</v>
      </c>
      <c r="E242" s="40" t="s">
        <v>187</v>
      </c>
      <c r="F242" s="40" t="s">
        <v>178</v>
      </c>
      <c r="G242" s="125">
        <v>50</v>
      </c>
    </row>
    <row r="243" spans="1:7" s="97" customFormat="1" ht="51.75" customHeight="1">
      <c r="A243" s="80"/>
      <c r="B243" s="98" t="s">
        <v>389</v>
      </c>
      <c r="C243" s="84" t="s">
        <v>432</v>
      </c>
      <c r="D243" s="84"/>
      <c r="E243" s="84"/>
      <c r="F243" s="84"/>
      <c r="G243" s="124">
        <f>SUM(G244)</f>
        <v>1580</v>
      </c>
    </row>
    <row r="244" spans="1:7" s="97" customFormat="1" ht="75.75" customHeight="1">
      <c r="A244" s="80"/>
      <c r="B244" s="88" t="s">
        <v>390</v>
      </c>
      <c r="C244" s="40" t="s">
        <v>433</v>
      </c>
      <c r="D244" s="40"/>
      <c r="E244" s="40"/>
      <c r="F244" s="40"/>
      <c r="G244" s="125">
        <f>SUM(G245)</f>
        <v>1580</v>
      </c>
    </row>
    <row r="245" spans="1:7" s="97" customFormat="1" ht="34.5" customHeight="1">
      <c r="A245" s="80"/>
      <c r="B245" s="88" t="s">
        <v>231</v>
      </c>
      <c r="C245" s="40" t="s">
        <v>433</v>
      </c>
      <c r="D245" s="40" t="s">
        <v>232</v>
      </c>
      <c r="E245" s="40"/>
      <c r="F245" s="40"/>
      <c r="G245" s="125">
        <f>SUM(G246)</f>
        <v>1580</v>
      </c>
    </row>
    <row r="246" spans="1:7" s="97" customFormat="1" ht="20.25" customHeight="1">
      <c r="A246" s="80"/>
      <c r="B246" s="88" t="s">
        <v>255</v>
      </c>
      <c r="C246" s="40" t="s">
        <v>433</v>
      </c>
      <c r="D246" s="40" t="s">
        <v>232</v>
      </c>
      <c r="E246" s="40" t="s">
        <v>187</v>
      </c>
      <c r="F246" s="40" t="s">
        <v>178</v>
      </c>
      <c r="G246" s="125">
        <v>1580</v>
      </c>
    </row>
    <row r="247" spans="1:7" s="97" customFormat="1" ht="30.75" customHeight="1">
      <c r="A247" s="80"/>
      <c r="B247" s="81" t="s">
        <v>333</v>
      </c>
      <c r="C247" s="36" t="s">
        <v>76</v>
      </c>
      <c r="D247" s="36"/>
      <c r="E247" s="36"/>
      <c r="F247" s="36"/>
      <c r="G247" s="123">
        <f>SUM(G248)</f>
        <v>3843</v>
      </c>
    </row>
    <row r="248" spans="1:7" s="91" customFormat="1" ht="39" customHeight="1">
      <c r="A248" s="82"/>
      <c r="B248" s="90" t="s">
        <v>334</v>
      </c>
      <c r="C248" s="84" t="s">
        <v>77</v>
      </c>
      <c r="D248" s="84"/>
      <c r="E248" s="84"/>
      <c r="F248" s="84"/>
      <c r="G248" s="124">
        <f>SUM(G249+G252)</f>
        <v>3843</v>
      </c>
    </row>
    <row r="249" spans="1:7" s="97" customFormat="1" ht="60" customHeight="1">
      <c r="A249" s="80"/>
      <c r="B249" s="108" t="s">
        <v>335</v>
      </c>
      <c r="C249" s="40" t="s">
        <v>78</v>
      </c>
      <c r="D249" s="40"/>
      <c r="E249" s="40"/>
      <c r="F249" s="40"/>
      <c r="G249" s="125">
        <f>SUM(G250)</f>
        <v>3793</v>
      </c>
    </row>
    <row r="250" spans="1:7" s="97" customFormat="1" ht="21.75" customHeight="1">
      <c r="A250" s="80"/>
      <c r="B250" s="88" t="s">
        <v>161</v>
      </c>
      <c r="C250" s="40" t="s">
        <v>78</v>
      </c>
      <c r="D250" s="40" t="s">
        <v>240</v>
      </c>
      <c r="E250" s="40"/>
      <c r="F250" s="40"/>
      <c r="G250" s="125">
        <f>SUM(G251)</f>
        <v>3793</v>
      </c>
    </row>
    <row r="251" spans="1:7" s="97" customFormat="1" ht="21.75" customHeight="1">
      <c r="A251" s="80"/>
      <c r="B251" s="88" t="s">
        <v>155</v>
      </c>
      <c r="C251" s="40" t="s">
        <v>78</v>
      </c>
      <c r="D251" s="40" t="s">
        <v>240</v>
      </c>
      <c r="E251" s="40" t="s">
        <v>187</v>
      </c>
      <c r="F251" s="40" t="s">
        <v>181</v>
      </c>
      <c r="G251" s="125">
        <v>3793</v>
      </c>
    </row>
    <row r="252" spans="1:7" s="97" customFormat="1" ht="39" customHeight="1">
      <c r="A252" s="80"/>
      <c r="B252" s="100" t="s">
        <v>336</v>
      </c>
      <c r="C252" s="40" t="s">
        <v>79</v>
      </c>
      <c r="D252" s="40"/>
      <c r="E252" s="40"/>
      <c r="F252" s="40"/>
      <c r="G252" s="125">
        <f>SUM(G253)</f>
        <v>50</v>
      </c>
    </row>
    <row r="253" spans="1:7" s="97" customFormat="1" ht="32.25" customHeight="1">
      <c r="A253" s="80"/>
      <c r="B253" s="88" t="s">
        <v>231</v>
      </c>
      <c r="C253" s="40" t="s">
        <v>79</v>
      </c>
      <c r="D253" s="40" t="s">
        <v>232</v>
      </c>
      <c r="E253" s="40"/>
      <c r="F253" s="40"/>
      <c r="G253" s="125">
        <f>SUM(G254)</f>
        <v>50</v>
      </c>
    </row>
    <row r="254" spans="1:7" s="97" customFormat="1" ht="20.25" customHeight="1">
      <c r="A254" s="80"/>
      <c r="B254" s="88" t="s">
        <v>155</v>
      </c>
      <c r="C254" s="40" t="s">
        <v>79</v>
      </c>
      <c r="D254" s="40" t="s">
        <v>232</v>
      </c>
      <c r="E254" s="40" t="s">
        <v>187</v>
      </c>
      <c r="F254" s="40" t="s">
        <v>181</v>
      </c>
      <c r="G254" s="125">
        <v>50</v>
      </c>
    </row>
    <row r="255" spans="1:7" s="97" customFormat="1" ht="54.75" customHeight="1">
      <c r="A255" s="80"/>
      <c r="B255" s="110" t="s">
        <v>391</v>
      </c>
      <c r="C255" s="40" t="s">
        <v>80</v>
      </c>
      <c r="D255" s="40"/>
      <c r="E255" s="40"/>
      <c r="F255" s="40"/>
      <c r="G255" s="125">
        <f>SUM(G256)</f>
        <v>1687.6</v>
      </c>
    </row>
    <row r="256" spans="1:7" s="97" customFormat="1" ht="81.75" customHeight="1">
      <c r="A256" s="80"/>
      <c r="B256" s="101" t="s">
        <v>392</v>
      </c>
      <c r="C256" s="40" t="s">
        <v>81</v>
      </c>
      <c r="D256" s="40"/>
      <c r="E256" s="40"/>
      <c r="F256" s="40"/>
      <c r="G256" s="125">
        <f>SUM(G257)</f>
        <v>1687.6</v>
      </c>
    </row>
    <row r="257" spans="1:7" s="97" customFormat="1" ht="75" customHeight="1">
      <c r="A257" s="80"/>
      <c r="B257" s="88" t="s">
        <v>393</v>
      </c>
      <c r="C257" s="40" t="s">
        <v>82</v>
      </c>
      <c r="D257" s="40"/>
      <c r="E257" s="40"/>
      <c r="F257" s="40"/>
      <c r="G257" s="125">
        <f>SUM(G258)</f>
        <v>1687.6</v>
      </c>
    </row>
    <row r="258" spans="1:7" s="97" customFormat="1" ht="31.5" customHeight="1">
      <c r="A258" s="80"/>
      <c r="B258" s="88" t="s">
        <v>231</v>
      </c>
      <c r="C258" s="40" t="s">
        <v>82</v>
      </c>
      <c r="D258" s="40" t="s">
        <v>232</v>
      </c>
      <c r="E258" s="40"/>
      <c r="F258" s="40"/>
      <c r="G258" s="125">
        <f>SUM(G259)</f>
        <v>1687.6</v>
      </c>
    </row>
    <row r="259" spans="1:7" ht="21" customHeight="1">
      <c r="A259" s="86"/>
      <c r="B259" s="88" t="s">
        <v>193</v>
      </c>
      <c r="C259" s="40" t="s">
        <v>82</v>
      </c>
      <c r="D259" s="40" t="s">
        <v>232</v>
      </c>
      <c r="E259" s="40" t="s">
        <v>176</v>
      </c>
      <c r="F259" s="40" t="s">
        <v>179</v>
      </c>
      <c r="G259" s="125">
        <v>1687.6</v>
      </c>
    </row>
    <row r="260" spans="1:7" ht="39.75" customHeight="1">
      <c r="A260" s="86"/>
      <c r="B260" s="110" t="s">
        <v>394</v>
      </c>
      <c r="C260" s="40" t="s">
        <v>301</v>
      </c>
      <c r="D260" s="40"/>
      <c r="E260" s="40"/>
      <c r="F260" s="40"/>
      <c r="G260" s="125">
        <f>SUM(G261+G265+G269+G273)</f>
        <v>7120</v>
      </c>
    </row>
    <row r="261" spans="1:7" ht="51.75" customHeight="1">
      <c r="A261" s="86"/>
      <c r="B261" s="101" t="s">
        <v>395</v>
      </c>
      <c r="C261" s="40" t="s">
        <v>397</v>
      </c>
      <c r="D261" s="40"/>
      <c r="E261" s="40"/>
      <c r="F261" s="40"/>
      <c r="G261" s="125">
        <f>SUM(G262)</f>
        <v>2050</v>
      </c>
    </row>
    <row r="262" spans="1:8" ht="87.75" customHeight="1">
      <c r="A262" s="86"/>
      <c r="B262" s="88" t="s">
        <v>471</v>
      </c>
      <c r="C262" s="40" t="s">
        <v>473</v>
      </c>
      <c r="D262" s="40"/>
      <c r="E262" s="40"/>
      <c r="F262" s="40"/>
      <c r="G262" s="125">
        <f>SUM(G263)</f>
        <v>2050</v>
      </c>
      <c r="H262" s="116"/>
    </row>
    <row r="263" spans="1:8" ht="32.25" customHeight="1">
      <c r="A263" s="86"/>
      <c r="B263" s="88" t="s">
        <v>161</v>
      </c>
      <c r="C263" s="40" t="s">
        <v>473</v>
      </c>
      <c r="D263" s="40" t="s">
        <v>240</v>
      </c>
      <c r="E263" s="40"/>
      <c r="F263" s="40"/>
      <c r="G263" s="125">
        <f>SUM(G264)</f>
        <v>2050</v>
      </c>
      <c r="H263" s="117"/>
    </row>
    <row r="264" spans="1:7" ht="21" customHeight="1">
      <c r="A264" s="86"/>
      <c r="B264" s="88" t="s">
        <v>155</v>
      </c>
      <c r="C264" s="40" t="s">
        <v>473</v>
      </c>
      <c r="D264" s="40" t="s">
        <v>240</v>
      </c>
      <c r="E264" s="40" t="s">
        <v>187</v>
      </c>
      <c r="F264" s="40" t="s">
        <v>181</v>
      </c>
      <c r="G264" s="125">
        <v>2050</v>
      </c>
    </row>
    <row r="265" spans="1:7" ht="43.5" customHeight="1">
      <c r="A265" s="86"/>
      <c r="B265" s="101" t="s">
        <v>398</v>
      </c>
      <c r="C265" s="40" t="s">
        <v>396</v>
      </c>
      <c r="D265" s="40"/>
      <c r="E265" s="40"/>
      <c r="F265" s="40"/>
      <c r="G265" s="125">
        <f>SUM(G266)</f>
        <v>1650</v>
      </c>
    </row>
    <row r="266" spans="1:7" ht="61.5" customHeight="1">
      <c r="A266" s="86"/>
      <c r="B266" s="88" t="s">
        <v>399</v>
      </c>
      <c r="C266" s="40" t="s">
        <v>474</v>
      </c>
      <c r="D266" s="40"/>
      <c r="E266" s="40"/>
      <c r="F266" s="40"/>
      <c r="G266" s="125">
        <f>SUM(G267)</f>
        <v>1650</v>
      </c>
    </row>
    <row r="267" spans="1:7" ht="31.5" customHeight="1">
      <c r="A267" s="86"/>
      <c r="B267" s="88" t="s">
        <v>231</v>
      </c>
      <c r="C267" s="40" t="s">
        <v>474</v>
      </c>
      <c r="D267" s="40" t="s">
        <v>232</v>
      </c>
      <c r="E267" s="40"/>
      <c r="F267" s="40"/>
      <c r="G267" s="125">
        <f>SUM(G268)</f>
        <v>1650</v>
      </c>
    </row>
    <row r="268" spans="1:7" ht="21" customHeight="1">
      <c r="A268" s="86"/>
      <c r="B268" s="88" t="s">
        <v>155</v>
      </c>
      <c r="C268" s="40" t="s">
        <v>474</v>
      </c>
      <c r="D268" s="40" t="s">
        <v>232</v>
      </c>
      <c r="E268" s="40" t="s">
        <v>187</v>
      </c>
      <c r="F268" s="40" t="s">
        <v>181</v>
      </c>
      <c r="G268" s="125">
        <v>1650</v>
      </c>
    </row>
    <row r="269" spans="1:7" ht="47.25" customHeight="1">
      <c r="A269" s="86"/>
      <c r="B269" s="101" t="s">
        <v>401</v>
      </c>
      <c r="C269" s="40" t="s">
        <v>400</v>
      </c>
      <c r="D269" s="40"/>
      <c r="E269" s="40"/>
      <c r="F269" s="40"/>
      <c r="G269" s="125">
        <f>SUM(G270)</f>
        <v>600</v>
      </c>
    </row>
    <row r="270" spans="1:7" ht="83.25" customHeight="1">
      <c r="A270" s="86"/>
      <c r="B270" s="88" t="s">
        <v>472</v>
      </c>
      <c r="C270" s="40" t="s">
        <v>475</v>
      </c>
      <c r="D270" s="40"/>
      <c r="E270" s="40"/>
      <c r="F270" s="40"/>
      <c r="G270" s="125">
        <f>SUM(G271)</f>
        <v>600</v>
      </c>
    </row>
    <row r="271" spans="1:7" ht="25.5" customHeight="1">
      <c r="A271" s="86"/>
      <c r="B271" s="88" t="s">
        <v>161</v>
      </c>
      <c r="C271" s="40" t="s">
        <v>475</v>
      </c>
      <c r="D271" s="40" t="s">
        <v>240</v>
      </c>
      <c r="E271" s="40"/>
      <c r="F271" s="40"/>
      <c r="G271" s="125">
        <f>SUM(G272)</f>
        <v>600</v>
      </c>
    </row>
    <row r="272" spans="1:7" ht="21" customHeight="1">
      <c r="A272" s="86"/>
      <c r="B272" s="88" t="s">
        <v>155</v>
      </c>
      <c r="C272" s="40" t="s">
        <v>475</v>
      </c>
      <c r="D272" s="40" t="s">
        <v>240</v>
      </c>
      <c r="E272" s="40" t="s">
        <v>187</v>
      </c>
      <c r="F272" s="40" t="s">
        <v>181</v>
      </c>
      <c r="G272" s="125">
        <v>600</v>
      </c>
    </row>
    <row r="273" spans="1:7" ht="51.75" customHeight="1">
      <c r="A273" s="86"/>
      <c r="B273" s="101" t="s">
        <v>403</v>
      </c>
      <c r="C273" s="40" t="s">
        <v>402</v>
      </c>
      <c r="D273" s="40"/>
      <c r="E273" s="40"/>
      <c r="F273" s="40"/>
      <c r="G273" s="125">
        <f>SUM(G274)</f>
        <v>2820</v>
      </c>
    </row>
    <row r="274" spans="1:7" ht="63.75" customHeight="1">
      <c r="A274" s="86"/>
      <c r="B274" s="88" t="s">
        <v>404</v>
      </c>
      <c r="C274" s="40" t="s">
        <v>476</v>
      </c>
      <c r="D274" s="40"/>
      <c r="E274" s="40"/>
      <c r="F274" s="40"/>
      <c r="G274" s="125">
        <f>SUM(G275)</f>
        <v>2820</v>
      </c>
    </row>
    <row r="275" spans="1:7" ht="30.75" customHeight="1">
      <c r="A275" s="86"/>
      <c r="B275" s="88" t="s">
        <v>231</v>
      </c>
      <c r="C275" s="40" t="s">
        <v>476</v>
      </c>
      <c r="D275" s="40" t="s">
        <v>232</v>
      </c>
      <c r="E275" s="40"/>
      <c r="F275" s="40"/>
      <c r="G275" s="125">
        <f>SUM(G276)</f>
        <v>2820</v>
      </c>
    </row>
    <row r="276" spans="1:7" ht="21" customHeight="1">
      <c r="A276" s="86"/>
      <c r="B276" s="88" t="s">
        <v>155</v>
      </c>
      <c r="C276" s="40" t="s">
        <v>476</v>
      </c>
      <c r="D276" s="40" t="s">
        <v>232</v>
      </c>
      <c r="E276" s="40" t="s">
        <v>187</v>
      </c>
      <c r="F276" s="40" t="s">
        <v>181</v>
      </c>
      <c r="G276" s="125">
        <v>2820</v>
      </c>
    </row>
    <row r="277" spans="1:7" ht="42.75" customHeight="1">
      <c r="A277" s="86"/>
      <c r="B277" s="110" t="s">
        <v>405</v>
      </c>
      <c r="C277" s="40" t="s">
        <v>408</v>
      </c>
      <c r="D277" s="40"/>
      <c r="E277" s="40"/>
      <c r="F277" s="40"/>
      <c r="G277" s="125">
        <f>SUM(G278+G283+G287)</f>
        <v>50</v>
      </c>
    </row>
    <row r="278" spans="1:7" ht="70.5" customHeight="1">
      <c r="A278" s="86"/>
      <c r="B278" s="101" t="s">
        <v>406</v>
      </c>
      <c r="C278" s="40" t="s">
        <v>409</v>
      </c>
      <c r="D278" s="40"/>
      <c r="E278" s="40"/>
      <c r="F278" s="40"/>
      <c r="G278" s="125">
        <f>SUM(G279)</f>
        <v>50</v>
      </c>
    </row>
    <row r="279" spans="1:7" ht="90" customHeight="1">
      <c r="A279" s="86"/>
      <c r="B279" s="88" t="s">
        <v>407</v>
      </c>
      <c r="C279" s="40" t="s">
        <v>410</v>
      </c>
      <c r="D279" s="40"/>
      <c r="E279" s="40"/>
      <c r="F279" s="40"/>
      <c r="G279" s="125">
        <f>SUM(G280)</f>
        <v>50</v>
      </c>
    </row>
    <row r="280" spans="1:7" ht="36" customHeight="1">
      <c r="A280" s="86"/>
      <c r="B280" s="88" t="s">
        <v>231</v>
      </c>
      <c r="C280" s="40" t="s">
        <v>410</v>
      </c>
      <c r="D280" s="40" t="s">
        <v>232</v>
      </c>
      <c r="E280" s="40"/>
      <c r="F280" s="40"/>
      <c r="G280" s="125">
        <f>SUM(G281:G282)</f>
        <v>50</v>
      </c>
    </row>
    <row r="281" spans="1:7" ht="25.5" customHeight="1">
      <c r="A281" s="86"/>
      <c r="B281" s="88" t="s">
        <v>193</v>
      </c>
      <c r="C281" s="40" t="s">
        <v>410</v>
      </c>
      <c r="D281" s="40" t="s">
        <v>232</v>
      </c>
      <c r="E281" s="40" t="s">
        <v>176</v>
      </c>
      <c r="F281" s="40" t="s">
        <v>179</v>
      </c>
      <c r="G281" s="125">
        <v>30</v>
      </c>
    </row>
    <row r="282" spans="1:7" ht="25.5" customHeight="1">
      <c r="A282" s="86"/>
      <c r="B282" s="88" t="s">
        <v>198</v>
      </c>
      <c r="C282" s="40" t="s">
        <v>410</v>
      </c>
      <c r="D282" s="40" t="s">
        <v>232</v>
      </c>
      <c r="E282" s="40" t="s">
        <v>176</v>
      </c>
      <c r="F282" s="40" t="s">
        <v>182</v>
      </c>
      <c r="G282" s="125">
        <v>20</v>
      </c>
    </row>
    <row r="283" spans="1:7" ht="78" customHeight="1">
      <c r="A283" s="86"/>
      <c r="B283" s="101" t="s">
        <v>411</v>
      </c>
      <c r="C283" s="40" t="s">
        <v>413</v>
      </c>
      <c r="D283" s="40"/>
      <c r="E283" s="40"/>
      <c r="F283" s="40"/>
      <c r="G283" s="125">
        <f>SUM(G284)</f>
        <v>0</v>
      </c>
    </row>
    <row r="284" spans="1:7" ht="93" customHeight="1">
      <c r="A284" s="86"/>
      <c r="B284" s="88" t="s">
        <v>412</v>
      </c>
      <c r="C284" s="40" t="s">
        <v>414</v>
      </c>
      <c r="D284" s="40"/>
      <c r="E284" s="40"/>
      <c r="F284" s="40"/>
      <c r="G284" s="125">
        <f>SUM(G285)</f>
        <v>0</v>
      </c>
    </row>
    <row r="285" spans="1:7" ht="35.25" customHeight="1">
      <c r="A285" s="86"/>
      <c r="B285" s="88" t="s">
        <v>231</v>
      </c>
      <c r="C285" s="40" t="s">
        <v>414</v>
      </c>
      <c r="D285" s="40" t="s">
        <v>232</v>
      </c>
      <c r="E285" s="40"/>
      <c r="F285" s="40"/>
      <c r="G285" s="125">
        <f>SUM(G286)</f>
        <v>0</v>
      </c>
    </row>
    <row r="286" spans="1:7" ht="24.75" customHeight="1">
      <c r="A286" s="86"/>
      <c r="B286" s="88" t="s">
        <v>154</v>
      </c>
      <c r="C286" s="40" t="s">
        <v>414</v>
      </c>
      <c r="D286" s="40" t="s">
        <v>232</v>
      </c>
      <c r="E286" s="40" t="s">
        <v>187</v>
      </c>
      <c r="F286" s="40" t="s">
        <v>176</v>
      </c>
      <c r="G286" s="125"/>
    </row>
    <row r="287" spans="1:7" ht="76.5" customHeight="1">
      <c r="A287" s="86"/>
      <c r="B287" s="101" t="s">
        <v>415</v>
      </c>
      <c r="C287" s="40" t="s">
        <v>417</v>
      </c>
      <c r="D287" s="40"/>
      <c r="E287" s="40"/>
      <c r="F287" s="40"/>
      <c r="G287" s="125">
        <f>SUM(G288)</f>
        <v>0</v>
      </c>
    </row>
    <row r="288" spans="1:7" ht="102" customHeight="1">
      <c r="A288" s="86"/>
      <c r="B288" s="88" t="s">
        <v>416</v>
      </c>
      <c r="C288" s="40" t="s">
        <v>418</v>
      </c>
      <c r="D288" s="40"/>
      <c r="E288" s="40"/>
      <c r="F288" s="40"/>
      <c r="G288" s="125">
        <f>SUM(G289)</f>
        <v>0</v>
      </c>
    </row>
    <row r="289" spans="1:7" ht="30.75" customHeight="1">
      <c r="A289" s="86"/>
      <c r="B289" s="88" t="s">
        <v>231</v>
      </c>
      <c r="C289" s="40" t="s">
        <v>418</v>
      </c>
      <c r="D289" s="40" t="s">
        <v>232</v>
      </c>
      <c r="E289" s="40"/>
      <c r="F289" s="40"/>
      <c r="G289" s="125">
        <f>SUM(G290)</f>
        <v>0</v>
      </c>
    </row>
    <row r="290" spans="1:7" ht="24" customHeight="1">
      <c r="A290" s="86"/>
      <c r="B290" s="88" t="s">
        <v>255</v>
      </c>
      <c r="C290" s="40" t="s">
        <v>418</v>
      </c>
      <c r="D290" s="40" t="s">
        <v>232</v>
      </c>
      <c r="E290" s="40" t="s">
        <v>187</v>
      </c>
      <c r="F290" s="40" t="s">
        <v>178</v>
      </c>
      <c r="G290" s="125"/>
    </row>
    <row r="291" spans="1:7" s="79" customFormat="1" ht="49.5" customHeight="1">
      <c r="A291" s="80"/>
      <c r="B291" s="110" t="s">
        <v>419</v>
      </c>
      <c r="C291" s="36" t="s">
        <v>424</v>
      </c>
      <c r="D291" s="36"/>
      <c r="E291" s="36"/>
      <c r="F291" s="36"/>
      <c r="G291" s="123">
        <f>SUM(G292+G296)</f>
        <v>4700</v>
      </c>
    </row>
    <row r="292" spans="1:7" ht="65.25" customHeight="1">
      <c r="A292" s="86"/>
      <c r="B292" s="88" t="s">
        <v>434</v>
      </c>
      <c r="C292" s="40" t="s">
        <v>435</v>
      </c>
      <c r="D292" s="40"/>
      <c r="E292" s="40"/>
      <c r="F292" s="40"/>
      <c r="G292" s="125">
        <f>SUM(G293)</f>
        <v>1100</v>
      </c>
    </row>
    <row r="293" spans="1:7" ht="45.75" customHeight="1">
      <c r="A293" s="86"/>
      <c r="B293" s="88" t="s">
        <v>425</v>
      </c>
      <c r="C293" s="40" t="s">
        <v>430</v>
      </c>
      <c r="D293" s="40"/>
      <c r="E293" s="40"/>
      <c r="F293" s="40"/>
      <c r="G293" s="125">
        <f>SUM(G294)</f>
        <v>1100</v>
      </c>
    </row>
    <row r="294" spans="1:7" ht="36" customHeight="1">
      <c r="A294" s="86"/>
      <c r="B294" s="88" t="s">
        <v>231</v>
      </c>
      <c r="C294" s="40" t="s">
        <v>430</v>
      </c>
      <c r="D294" s="40" t="s">
        <v>232</v>
      </c>
      <c r="E294" s="40"/>
      <c r="F294" s="40"/>
      <c r="G294" s="125">
        <f>SUM(G295)</f>
        <v>1100</v>
      </c>
    </row>
    <row r="295" spans="1:7" ht="24.75" customHeight="1">
      <c r="A295" s="86"/>
      <c r="B295" s="88" t="s">
        <v>154</v>
      </c>
      <c r="C295" s="40" t="s">
        <v>430</v>
      </c>
      <c r="D295" s="40" t="s">
        <v>232</v>
      </c>
      <c r="E295" s="40" t="s">
        <v>187</v>
      </c>
      <c r="F295" s="40" t="s">
        <v>176</v>
      </c>
      <c r="G295" s="125">
        <v>1100</v>
      </c>
    </row>
    <row r="296" spans="1:7" ht="56.25" customHeight="1">
      <c r="A296" s="86"/>
      <c r="B296" s="88" t="s">
        <v>436</v>
      </c>
      <c r="C296" s="40" t="s">
        <v>438</v>
      </c>
      <c r="D296" s="40"/>
      <c r="E296" s="40"/>
      <c r="F296" s="40"/>
      <c r="G296" s="125">
        <f>SUM(G297)</f>
        <v>3600</v>
      </c>
    </row>
    <row r="297" spans="1:7" ht="66" customHeight="1">
      <c r="A297" s="86"/>
      <c r="B297" s="88" t="s">
        <v>437</v>
      </c>
      <c r="C297" s="40" t="s">
        <v>431</v>
      </c>
      <c r="D297" s="40"/>
      <c r="E297" s="40"/>
      <c r="F297" s="40"/>
      <c r="G297" s="125">
        <f>SUM(G298)</f>
        <v>3600</v>
      </c>
    </row>
    <row r="298" spans="1:7" ht="34.5" customHeight="1">
      <c r="A298" s="86"/>
      <c r="B298" s="88" t="s">
        <v>278</v>
      </c>
      <c r="C298" s="40" t="s">
        <v>431</v>
      </c>
      <c r="D298" s="40" t="s">
        <v>277</v>
      </c>
      <c r="E298" s="40"/>
      <c r="F298" s="40"/>
      <c r="G298" s="125">
        <f>SUM(G299)</f>
        <v>3600</v>
      </c>
    </row>
    <row r="299" spans="1:7" ht="21" customHeight="1">
      <c r="A299" s="86"/>
      <c r="B299" s="88" t="s">
        <v>154</v>
      </c>
      <c r="C299" s="40" t="s">
        <v>431</v>
      </c>
      <c r="D299" s="40" t="s">
        <v>277</v>
      </c>
      <c r="E299" s="40" t="s">
        <v>187</v>
      </c>
      <c r="F299" s="40" t="s">
        <v>176</v>
      </c>
      <c r="G299" s="125">
        <v>3600</v>
      </c>
    </row>
    <row r="300" spans="1:7" ht="45" customHeight="1">
      <c r="A300" s="86"/>
      <c r="B300" s="110" t="s">
        <v>314</v>
      </c>
      <c r="C300" s="36" t="s">
        <v>315</v>
      </c>
      <c r="D300" s="36"/>
      <c r="E300" s="36"/>
      <c r="F300" s="36"/>
      <c r="G300" s="123">
        <f>SUM(G301)</f>
        <v>15</v>
      </c>
    </row>
    <row r="301" spans="1:7" ht="57" customHeight="1">
      <c r="A301" s="86"/>
      <c r="B301" s="88" t="s">
        <v>439</v>
      </c>
      <c r="C301" s="40" t="s">
        <v>440</v>
      </c>
      <c r="D301" s="40"/>
      <c r="E301" s="40"/>
      <c r="F301" s="40"/>
      <c r="G301" s="125">
        <f>SUM(G302)</f>
        <v>15</v>
      </c>
    </row>
    <row r="302" spans="1:7" ht="45.75" customHeight="1">
      <c r="A302" s="86"/>
      <c r="B302" s="88" t="s">
        <v>442</v>
      </c>
      <c r="C302" s="40" t="s">
        <v>441</v>
      </c>
      <c r="D302" s="40"/>
      <c r="E302" s="40"/>
      <c r="F302" s="40"/>
      <c r="G302" s="125">
        <f>SUM(G303)</f>
        <v>15</v>
      </c>
    </row>
    <row r="303" spans="1:7" ht="45" customHeight="1">
      <c r="A303" s="86"/>
      <c r="B303" s="88" t="s">
        <v>231</v>
      </c>
      <c r="C303" s="40" t="s">
        <v>441</v>
      </c>
      <c r="D303" s="40" t="s">
        <v>232</v>
      </c>
      <c r="E303" s="40"/>
      <c r="F303" s="40"/>
      <c r="G303" s="125">
        <f>SUM(G304)</f>
        <v>15</v>
      </c>
    </row>
    <row r="304" spans="1:7" ht="21" customHeight="1">
      <c r="A304" s="86"/>
      <c r="B304" s="88" t="s">
        <v>154</v>
      </c>
      <c r="C304" s="40" t="s">
        <v>441</v>
      </c>
      <c r="D304" s="40" t="s">
        <v>232</v>
      </c>
      <c r="E304" s="40" t="s">
        <v>187</v>
      </c>
      <c r="F304" s="40" t="s">
        <v>176</v>
      </c>
      <c r="G304" s="125">
        <v>15</v>
      </c>
    </row>
    <row r="305" spans="1:7" ht="39.75" customHeight="1">
      <c r="A305" s="86"/>
      <c r="B305" s="110" t="s">
        <v>426</v>
      </c>
      <c r="C305" s="36" t="s">
        <v>312</v>
      </c>
      <c r="D305" s="36"/>
      <c r="E305" s="36"/>
      <c r="F305" s="36"/>
      <c r="G305" s="123">
        <f>SUM(G306+G310)</f>
        <v>500</v>
      </c>
    </row>
    <row r="306" spans="1:7" s="85" customFormat="1" ht="70.5" customHeight="1">
      <c r="A306" s="82"/>
      <c r="B306" s="101" t="s">
        <v>427</v>
      </c>
      <c r="C306" s="84" t="s">
        <v>428</v>
      </c>
      <c r="D306" s="84"/>
      <c r="E306" s="84"/>
      <c r="F306" s="84"/>
      <c r="G306" s="124">
        <f>SUM(G307)</f>
        <v>250</v>
      </c>
    </row>
    <row r="307" spans="1:7" ht="88.5" customHeight="1">
      <c r="A307" s="86"/>
      <c r="B307" s="88" t="s">
        <v>429</v>
      </c>
      <c r="C307" s="40" t="s">
        <v>313</v>
      </c>
      <c r="D307" s="40"/>
      <c r="E307" s="40"/>
      <c r="F307" s="40"/>
      <c r="G307" s="125">
        <f>SUM(G308)</f>
        <v>250</v>
      </c>
    </row>
    <row r="308" spans="1:7" ht="36" customHeight="1">
      <c r="A308" s="86"/>
      <c r="B308" s="88" t="s">
        <v>231</v>
      </c>
      <c r="C308" s="40" t="s">
        <v>313</v>
      </c>
      <c r="D308" s="40" t="s">
        <v>232</v>
      </c>
      <c r="E308" s="40"/>
      <c r="F308" s="40"/>
      <c r="G308" s="125">
        <f>SUM(G309)</f>
        <v>250</v>
      </c>
    </row>
    <row r="309" spans="1:7" ht="21" customHeight="1">
      <c r="A309" s="86"/>
      <c r="B309" s="88" t="s">
        <v>201</v>
      </c>
      <c r="C309" s="40" t="s">
        <v>313</v>
      </c>
      <c r="D309" s="40" t="s">
        <v>232</v>
      </c>
      <c r="E309" s="40" t="s">
        <v>179</v>
      </c>
      <c r="F309" s="40" t="s">
        <v>186</v>
      </c>
      <c r="G309" s="125">
        <v>250</v>
      </c>
    </row>
    <row r="310" spans="1:7" ht="70.5" customHeight="1">
      <c r="A310" s="86"/>
      <c r="B310" s="101" t="s">
        <v>443</v>
      </c>
      <c r="C310" s="84" t="s">
        <v>445</v>
      </c>
      <c r="D310" s="84"/>
      <c r="E310" s="84"/>
      <c r="F310" s="84"/>
      <c r="G310" s="124">
        <f>SUM(G311)</f>
        <v>250</v>
      </c>
    </row>
    <row r="311" spans="1:7" ht="74.25" customHeight="1">
      <c r="A311" s="86"/>
      <c r="B311" s="88" t="s">
        <v>444</v>
      </c>
      <c r="C311" s="40" t="s">
        <v>446</v>
      </c>
      <c r="D311" s="40"/>
      <c r="E311" s="40"/>
      <c r="F311" s="40"/>
      <c r="G311" s="125">
        <f>SUM(G312)</f>
        <v>250</v>
      </c>
    </row>
    <row r="312" spans="1:7" ht="32.25" customHeight="1">
      <c r="A312" s="86"/>
      <c r="B312" s="88" t="s">
        <v>231</v>
      </c>
      <c r="C312" s="40" t="s">
        <v>446</v>
      </c>
      <c r="D312" s="40" t="s">
        <v>232</v>
      </c>
      <c r="E312" s="40"/>
      <c r="F312" s="40"/>
      <c r="G312" s="125">
        <f>SUM(G313)</f>
        <v>250</v>
      </c>
    </row>
    <row r="313" spans="1:7" ht="21" customHeight="1">
      <c r="A313" s="86"/>
      <c r="B313" s="88" t="s">
        <v>201</v>
      </c>
      <c r="C313" s="40" t="s">
        <v>446</v>
      </c>
      <c r="D313" s="40" t="s">
        <v>232</v>
      </c>
      <c r="E313" s="40" t="s">
        <v>179</v>
      </c>
      <c r="F313" s="40" t="s">
        <v>186</v>
      </c>
      <c r="G313" s="125">
        <v>250</v>
      </c>
    </row>
    <row r="314" spans="1:7" ht="57.75" customHeight="1">
      <c r="A314" s="86"/>
      <c r="B314" s="110" t="s">
        <v>483</v>
      </c>
      <c r="C314" s="36" t="s">
        <v>447</v>
      </c>
      <c r="D314" s="36"/>
      <c r="E314" s="36"/>
      <c r="F314" s="36"/>
      <c r="G314" s="123">
        <f>SUM(G315)</f>
        <v>250</v>
      </c>
    </row>
    <row r="315" spans="1:7" ht="60.75" customHeight="1">
      <c r="A315" s="86"/>
      <c r="B315" s="88" t="s">
        <v>485</v>
      </c>
      <c r="C315" s="40" t="s">
        <v>448</v>
      </c>
      <c r="D315" s="40"/>
      <c r="E315" s="40"/>
      <c r="F315" s="40"/>
      <c r="G315" s="125">
        <f>SUM(G316)</f>
        <v>250</v>
      </c>
    </row>
    <row r="316" spans="1:7" ht="81" customHeight="1">
      <c r="A316" s="86"/>
      <c r="B316" s="88" t="s">
        <v>484</v>
      </c>
      <c r="C316" s="40" t="s">
        <v>449</v>
      </c>
      <c r="D316" s="40"/>
      <c r="E316" s="40"/>
      <c r="F316" s="40"/>
      <c r="G316" s="125">
        <f>SUM(G317)</f>
        <v>250</v>
      </c>
    </row>
    <row r="317" spans="1:7" ht="33" customHeight="1">
      <c r="A317" s="86"/>
      <c r="B317" s="88" t="s">
        <v>231</v>
      </c>
      <c r="C317" s="40" t="s">
        <v>449</v>
      </c>
      <c r="D317" s="40" t="s">
        <v>232</v>
      </c>
      <c r="E317" s="40"/>
      <c r="F317" s="40"/>
      <c r="G317" s="125">
        <f>SUM(G318)</f>
        <v>250</v>
      </c>
    </row>
    <row r="318" spans="1:7" ht="21" customHeight="1">
      <c r="A318" s="86"/>
      <c r="B318" s="88" t="s">
        <v>201</v>
      </c>
      <c r="C318" s="40" t="s">
        <v>449</v>
      </c>
      <c r="D318" s="40" t="s">
        <v>232</v>
      </c>
      <c r="E318" s="40" t="s">
        <v>179</v>
      </c>
      <c r="F318" s="40" t="s">
        <v>186</v>
      </c>
      <c r="G318" s="125">
        <v>250</v>
      </c>
    </row>
    <row r="319" spans="1:7" ht="50.25" customHeight="1">
      <c r="A319" s="86"/>
      <c r="B319" s="110" t="s">
        <v>481</v>
      </c>
      <c r="C319" s="36" t="s">
        <v>307</v>
      </c>
      <c r="D319" s="36"/>
      <c r="E319" s="36"/>
      <c r="F319" s="36"/>
      <c r="G319" s="123">
        <f>SUM(G320+G324)</f>
        <v>918</v>
      </c>
    </row>
    <row r="320" spans="1:7" ht="76.5" customHeight="1">
      <c r="A320" s="86"/>
      <c r="B320" s="101" t="s">
        <v>477</v>
      </c>
      <c r="C320" s="84" t="s">
        <v>450</v>
      </c>
      <c r="D320" s="84"/>
      <c r="E320" s="84"/>
      <c r="F320" s="84"/>
      <c r="G320" s="124">
        <f>SUM(G321)</f>
        <v>377.6</v>
      </c>
    </row>
    <row r="321" spans="1:7" ht="93" customHeight="1">
      <c r="A321" s="86"/>
      <c r="B321" s="88" t="s">
        <v>478</v>
      </c>
      <c r="C321" s="40" t="s">
        <v>451</v>
      </c>
      <c r="D321" s="40"/>
      <c r="E321" s="40"/>
      <c r="F321" s="40"/>
      <c r="G321" s="125">
        <f>SUM(G322)</f>
        <v>377.6</v>
      </c>
    </row>
    <row r="322" spans="1:7" ht="32.25" customHeight="1">
      <c r="A322" s="86"/>
      <c r="B322" s="88" t="s">
        <v>231</v>
      </c>
      <c r="C322" s="40" t="s">
        <v>451</v>
      </c>
      <c r="D322" s="40" t="s">
        <v>232</v>
      </c>
      <c r="E322" s="40"/>
      <c r="F322" s="40"/>
      <c r="G322" s="125">
        <f>SUM(G323)</f>
        <v>377.6</v>
      </c>
    </row>
    <row r="323" spans="1:7" ht="21" customHeight="1">
      <c r="A323" s="86"/>
      <c r="B323" s="114" t="s">
        <v>164</v>
      </c>
      <c r="C323" s="40" t="s">
        <v>451</v>
      </c>
      <c r="D323" s="40" t="s">
        <v>232</v>
      </c>
      <c r="E323" s="40" t="s">
        <v>186</v>
      </c>
      <c r="F323" s="40" t="s">
        <v>181</v>
      </c>
      <c r="G323" s="125">
        <v>377.6</v>
      </c>
    </row>
    <row r="324" spans="1:7" ht="86.25" customHeight="1">
      <c r="A324" s="86"/>
      <c r="B324" s="101" t="s">
        <v>479</v>
      </c>
      <c r="C324" s="84" t="s">
        <v>452</v>
      </c>
      <c r="D324" s="84"/>
      <c r="E324" s="84"/>
      <c r="F324" s="84"/>
      <c r="G324" s="124">
        <f>SUM(G325)</f>
        <v>540.4</v>
      </c>
    </row>
    <row r="325" spans="1:7" ht="87" customHeight="1">
      <c r="A325" s="86"/>
      <c r="B325" s="88" t="s">
        <v>480</v>
      </c>
      <c r="C325" s="40" t="s">
        <v>308</v>
      </c>
      <c r="D325" s="40"/>
      <c r="E325" s="40"/>
      <c r="F325" s="40"/>
      <c r="G325" s="125">
        <f>SUM(G326)</f>
        <v>540.4</v>
      </c>
    </row>
    <row r="326" spans="1:7" ht="48" customHeight="1">
      <c r="A326" s="86"/>
      <c r="B326" s="88" t="s">
        <v>231</v>
      </c>
      <c r="C326" s="40" t="s">
        <v>308</v>
      </c>
      <c r="D326" s="40" t="s">
        <v>232</v>
      </c>
      <c r="E326" s="40"/>
      <c r="F326" s="40"/>
      <c r="G326" s="125">
        <f>SUM(G327)</f>
        <v>540.4</v>
      </c>
    </row>
    <row r="327" spans="1:7" ht="21" customHeight="1">
      <c r="A327" s="86"/>
      <c r="B327" s="88" t="s">
        <v>198</v>
      </c>
      <c r="C327" s="40" t="s">
        <v>308</v>
      </c>
      <c r="D327" s="40" t="s">
        <v>232</v>
      </c>
      <c r="E327" s="40" t="s">
        <v>176</v>
      </c>
      <c r="F327" s="40" t="s">
        <v>182</v>
      </c>
      <c r="G327" s="125">
        <v>540.4</v>
      </c>
    </row>
    <row r="328" spans="1:7" ht="48" customHeight="1">
      <c r="A328" s="86"/>
      <c r="B328" s="110" t="s">
        <v>305</v>
      </c>
      <c r="C328" s="36" t="s">
        <v>306</v>
      </c>
      <c r="D328" s="36"/>
      <c r="E328" s="36"/>
      <c r="F328" s="36"/>
      <c r="G328" s="123">
        <f>SUM(G329)</f>
        <v>100</v>
      </c>
    </row>
    <row r="329" spans="1:7" ht="36" customHeight="1">
      <c r="A329" s="86"/>
      <c r="B329" s="88" t="s">
        <v>453</v>
      </c>
      <c r="C329" s="40" t="s">
        <v>455</v>
      </c>
      <c r="D329" s="40"/>
      <c r="E329" s="40"/>
      <c r="F329" s="40"/>
      <c r="G329" s="125">
        <f>SUM(G330)</f>
        <v>100</v>
      </c>
    </row>
    <row r="330" spans="1:7" ht="67.5" customHeight="1">
      <c r="A330" s="86"/>
      <c r="B330" s="88" t="s">
        <v>454</v>
      </c>
      <c r="C330" s="40" t="s">
        <v>456</v>
      </c>
      <c r="D330" s="40"/>
      <c r="E330" s="40"/>
      <c r="F330" s="40"/>
      <c r="G330" s="125">
        <f>SUM(G331)</f>
        <v>100</v>
      </c>
    </row>
    <row r="331" spans="1:7" ht="39" customHeight="1">
      <c r="A331" s="86"/>
      <c r="B331" s="88" t="s">
        <v>231</v>
      </c>
      <c r="C331" s="40" t="s">
        <v>456</v>
      </c>
      <c r="D331" s="40" t="s">
        <v>232</v>
      </c>
      <c r="E331" s="40"/>
      <c r="F331" s="40"/>
      <c r="G331" s="125">
        <f>SUM(G332)</f>
        <v>100</v>
      </c>
    </row>
    <row r="332" spans="1:7" ht="21" customHeight="1">
      <c r="A332" s="86"/>
      <c r="B332" s="88" t="s">
        <v>198</v>
      </c>
      <c r="C332" s="40" t="s">
        <v>456</v>
      </c>
      <c r="D332" s="40" t="s">
        <v>232</v>
      </c>
      <c r="E332" s="40" t="s">
        <v>176</v>
      </c>
      <c r="F332" s="40" t="s">
        <v>182</v>
      </c>
      <c r="G332" s="125">
        <v>100</v>
      </c>
    </row>
    <row r="333" spans="1:7" ht="60" customHeight="1">
      <c r="A333" s="86"/>
      <c r="B333" s="110" t="s">
        <v>457</v>
      </c>
      <c r="C333" s="36" t="s">
        <v>304</v>
      </c>
      <c r="D333" s="36"/>
      <c r="E333" s="36"/>
      <c r="F333" s="36"/>
      <c r="G333" s="123">
        <f>SUM(G334)</f>
        <v>50</v>
      </c>
    </row>
    <row r="334" spans="1:7" ht="42.75" customHeight="1">
      <c r="A334" s="86"/>
      <c r="B334" s="88" t="s">
        <v>458</v>
      </c>
      <c r="C334" s="40" t="s">
        <v>460</v>
      </c>
      <c r="D334" s="40"/>
      <c r="E334" s="40"/>
      <c r="F334" s="40"/>
      <c r="G334" s="125">
        <f>SUM(G335)</f>
        <v>50</v>
      </c>
    </row>
    <row r="335" spans="1:7" ht="87" customHeight="1">
      <c r="A335" s="86"/>
      <c r="B335" s="88" t="s">
        <v>459</v>
      </c>
      <c r="C335" s="40" t="s">
        <v>461</v>
      </c>
      <c r="D335" s="40"/>
      <c r="E335" s="40"/>
      <c r="F335" s="40"/>
      <c r="G335" s="125">
        <f>SUM(G336)</f>
        <v>50</v>
      </c>
    </row>
    <row r="336" spans="1:7" ht="39" customHeight="1">
      <c r="A336" s="86"/>
      <c r="B336" s="88" t="s">
        <v>231</v>
      </c>
      <c r="C336" s="40" t="s">
        <v>461</v>
      </c>
      <c r="D336" s="40" t="s">
        <v>232</v>
      </c>
      <c r="E336" s="40"/>
      <c r="F336" s="40"/>
      <c r="G336" s="125">
        <f>SUM(G337)</f>
        <v>50</v>
      </c>
    </row>
    <row r="337" spans="1:7" ht="21" customHeight="1">
      <c r="A337" s="86"/>
      <c r="B337" s="88" t="s">
        <v>198</v>
      </c>
      <c r="C337" s="40" t="s">
        <v>461</v>
      </c>
      <c r="D337" s="40" t="s">
        <v>232</v>
      </c>
      <c r="E337" s="40" t="s">
        <v>176</v>
      </c>
      <c r="F337" s="40" t="s">
        <v>182</v>
      </c>
      <c r="G337" s="125">
        <v>50</v>
      </c>
    </row>
    <row r="338" spans="1:7" ht="38.25" customHeight="1">
      <c r="A338" s="86"/>
      <c r="B338" s="110" t="s">
        <v>302</v>
      </c>
      <c r="C338" s="36" t="s">
        <v>303</v>
      </c>
      <c r="D338" s="36"/>
      <c r="E338" s="36"/>
      <c r="F338" s="36"/>
      <c r="G338" s="123">
        <f>SUM(G339)</f>
        <v>140</v>
      </c>
    </row>
    <row r="339" spans="1:7" ht="39" customHeight="1">
      <c r="A339" s="86"/>
      <c r="B339" s="88" t="s">
        <v>462</v>
      </c>
      <c r="C339" s="40" t="s">
        <v>464</v>
      </c>
      <c r="D339" s="40"/>
      <c r="E339" s="40"/>
      <c r="F339" s="40"/>
      <c r="G339" s="125">
        <f>SUM(G340)</f>
        <v>140</v>
      </c>
    </row>
    <row r="340" spans="1:7" ht="62.25" customHeight="1">
      <c r="A340" s="86"/>
      <c r="B340" s="88" t="s">
        <v>463</v>
      </c>
      <c r="C340" s="40" t="s">
        <v>465</v>
      </c>
      <c r="D340" s="40"/>
      <c r="E340" s="40"/>
      <c r="F340" s="40"/>
      <c r="G340" s="125">
        <f>SUM(G341)</f>
        <v>140</v>
      </c>
    </row>
    <row r="341" spans="1:7" ht="36" customHeight="1">
      <c r="A341" s="86"/>
      <c r="B341" s="88" t="s">
        <v>231</v>
      </c>
      <c r="C341" s="40" t="s">
        <v>465</v>
      </c>
      <c r="D341" s="40" t="s">
        <v>232</v>
      </c>
      <c r="E341" s="40"/>
      <c r="F341" s="40"/>
      <c r="G341" s="125">
        <f>SUM(G342)</f>
        <v>140</v>
      </c>
    </row>
    <row r="342" spans="1:7" ht="21" customHeight="1">
      <c r="A342" s="86"/>
      <c r="B342" s="88" t="s">
        <v>198</v>
      </c>
      <c r="C342" s="40" t="s">
        <v>465</v>
      </c>
      <c r="D342" s="40" t="s">
        <v>232</v>
      </c>
      <c r="E342" s="40" t="s">
        <v>176</v>
      </c>
      <c r="F342" s="40" t="s">
        <v>182</v>
      </c>
      <c r="G342" s="125">
        <v>140</v>
      </c>
    </row>
    <row r="343" spans="1:7" s="79" customFormat="1" ht="36" customHeight="1">
      <c r="A343" s="80"/>
      <c r="B343" s="147" t="s">
        <v>470</v>
      </c>
      <c r="C343" s="36" t="s">
        <v>466</v>
      </c>
      <c r="D343" s="36"/>
      <c r="E343" s="36"/>
      <c r="F343" s="36"/>
      <c r="G343" s="123">
        <f>SUM(G344)</f>
        <v>7108.5</v>
      </c>
    </row>
    <row r="344" spans="1:7" s="79" customFormat="1" ht="36" customHeight="1">
      <c r="A344" s="111"/>
      <c r="B344" s="118" t="s">
        <v>469</v>
      </c>
      <c r="C344" s="40" t="s">
        <v>467</v>
      </c>
      <c r="D344" s="40"/>
      <c r="E344" s="40"/>
      <c r="F344" s="40"/>
      <c r="G344" s="125">
        <f>SUM(G345)</f>
        <v>7108.5</v>
      </c>
    </row>
    <row r="345" spans="1:7" s="79" customFormat="1" ht="43.5" customHeight="1">
      <c r="A345" s="111"/>
      <c r="B345" s="118" t="s">
        <v>337</v>
      </c>
      <c r="C345" s="40" t="s">
        <v>468</v>
      </c>
      <c r="D345" s="40"/>
      <c r="E345" s="40"/>
      <c r="F345" s="40"/>
      <c r="G345" s="125">
        <f>SUM(G346+G352)</f>
        <v>7108.5</v>
      </c>
    </row>
    <row r="346" spans="1:7" s="79" customFormat="1" ht="30.75" customHeight="1">
      <c r="A346" s="111"/>
      <c r="B346" s="118" t="s">
        <v>338</v>
      </c>
      <c r="C346" s="40" t="s">
        <v>468</v>
      </c>
      <c r="D346" s="40" t="s">
        <v>339</v>
      </c>
      <c r="E346" s="40"/>
      <c r="F346" s="40"/>
      <c r="G346" s="125">
        <f>SUM(G347:G351)</f>
        <v>5922.3</v>
      </c>
    </row>
    <row r="347" spans="1:7" s="79" customFormat="1" ht="29.25" customHeight="1">
      <c r="A347" s="111"/>
      <c r="B347" s="88" t="s">
        <v>198</v>
      </c>
      <c r="C347" s="40" t="s">
        <v>468</v>
      </c>
      <c r="D347" s="40" t="s">
        <v>339</v>
      </c>
      <c r="E347" s="40" t="s">
        <v>176</v>
      </c>
      <c r="F347" s="40" t="s">
        <v>182</v>
      </c>
      <c r="G347" s="125">
        <v>3828.6</v>
      </c>
    </row>
    <row r="348" spans="1:7" s="79" customFormat="1" ht="34.5" customHeight="1">
      <c r="A348" s="111"/>
      <c r="B348" s="88" t="s">
        <v>165</v>
      </c>
      <c r="C348" s="40" t="s">
        <v>468</v>
      </c>
      <c r="D348" s="40" t="s">
        <v>339</v>
      </c>
      <c r="E348" s="40" t="s">
        <v>178</v>
      </c>
      <c r="F348" s="40" t="s">
        <v>183</v>
      </c>
      <c r="G348" s="125">
        <v>604.2</v>
      </c>
    </row>
    <row r="349" spans="1:7" s="79" customFormat="1" ht="24" customHeight="1">
      <c r="A349" s="111"/>
      <c r="B349" s="88" t="s">
        <v>201</v>
      </c>
      <c r="C349" s="40" t="s">
        <v>468</v>
      </c>
      <c r="D349" s="40" t="s">
        <v>339</v>
      </c>
      <c r="E349" s="40" t="s">
        <v>179</v>
      </c>
      <c r="F349" s="40" t="s">
        <v>186</v>
      </c>
      <c r="G349" s="125">
        <v>299.5</v>
      </c>
    </row>
    <row r="350" spans="1:7" s="79" customFormat="1" ht="24.75" customHeight="1">
      <c r="A350" s="111"/>
      <c r="B350" s="114" t="s">
        <v>255</v>
      </c>
      <c r="C350" s="40" t="s">
        <v>468</v>
      </c>
      <c r="D350" s="40" t="s">
        <v>339</v>
      </c>
      <c r="E350" s="40" t="s">
        <v>187</v>
      </c>
      <c r="F350" s="40" t="s">
        <v>178</v>
      </c>
      <c r="G350" s="125">
        <v>653.6</v>
      </c>
    </row>
    <row r="351" spans="1:7" s="79" customFormat="1" ht="23.25" customHeight="1">
      <c r="A351" s="111"/>
      <c r="B351" s="114" t="s">
        <v>164</v>
      </c>
      <c r="C351" s="40" t="s">
        <v>468</v>
      </c>
      <c r="D351" s="40" t="s">
        <v>339</v>
      </c>
      <c r="E351" s="40" t="s">
        <v>186</v>
      </c>
      <c r="F351" s="40" t="s">
        <v>181</v>
      </c>
      <c r="G351" s="125">
        <v>536.4</v>
      </c>
    </row>
    <row r="352" spans="1:7" s="79" customFormat="1" ht="33" customHeight="1">
      <c r="A352" s="111"/>
      <c r="B352" s="88" t="s">
        <v>231</v>
      </c>
      <c r="C352" s="40" t="s">
        <v>468</v>
      </c>
      <c r="D352" s="40" t="s">
        <v>232</v>
      </c>
      <c r="E352" s="40"/>
      <c r="F352" s="40"/>
      <c r="G352" s="125">
        <f>SUM(G353:G357)</f>
        <v>1186.1999999999998</v>
      </c>
    </row>
    <row r="353" spans="1:7" s="79" customFormat="1" ht="25.5" customHeight="1">
      <c r="A353" s="111"/>
      <c r="B353" s="88" t="s">
        <v>198</v>
      </c>
      <c r="C353" s="40" t="s">
        <v>468</v>
      </c>
      <c r="D353" s="40" t="s">
        <v>232</v>
      </c>
      <c r="E353" s="40" t="s">
        <v>176</v>
      </c>
      <c r="F353" s="40" t="s">
        <v>182</v>
      </c>
      <c r="G353" s="125">
        <v>730.4</v>
      </c>
    </row>
    <row r="354" spans="1:7" s="79" customFormat="1" ht="34.5" customHeight="1">
      <c r="A354" s="111"/>
      <c r="B354" s="88" t="s">
        <v>165</v>
      </c>
      <c r="C354" s="40" t="s">
        <v>468</v>
      </c>
      <c r="D354" s="40" t="s">
        <v>232</v>
      </c>
      <c r="E354" s="40" t="s">
        <v>178</v>
      </c>
      <c r="F354" s="40" t="s">
        <v>183</v>
      </c>
      <c r="G354" s="125">
        <v>58.6</v>
      </c>
    </row>
    <row r="355" spans="1:7" s="79" customFormat="1" ht="24" customHeight="1">
      <c r="A355" s="111"/>
      <c r="B355" s="88" t="s">
        <v>201</v>
      </c>
      <c r="C355" s="40" t="s">
        <v>468</v>
      </c>
      <c r="D355" s="40" t="s">
        <v>232</v>
      </c>
      <c r="E355" s="40" t="s">
        <v>179</v>
      </c>
      <c r="F355" s="40" t="s">
        <v>186</v>
      </c>
      <c r="G355" s="125">
        <v>195.3</v>
      </c>
    </row>
    <row r="356" spans="1:7" s="79" customFormat="1" ht="24.75" customHeight="1">
      <c r="A356" s="111"/>
      <c r="B356" s="114" t="s">
        <v>255</v>
      </c>
      <c r="C356" s="40" t="s">
        <v>468</v>
      </c>
      <c r="D356" s="40" t="s">
        <v>232</v>
      </c>
      <c r="E356" s="40" t="s">
        <v>187</v>
      </c>
      <c r="F356" s="40" t="s">
        <v>178</v>
      </c>
      <c r="G356" s="125">
        <v>169.3</v>
      </c>
    </row>
    <row r="357" spans="1:7" s="79" customFormat="1" ht="23.25" customHeight="1">
      <c r="A357" s="111"/>
      <c r="B357" s="114" t="s">
        <v>164</v>
      </c>
      <c r="C357" s="40" t="s">
        <v>468</v>
      </c>
      <c r="D357" s="40" t="s">
        <v>232</v>
      </c>
      <c r="E357" s="40" t="s">
        <v>186</v>
      </c>
      <c r="F357" s="40" t="s">
        <v>181</v>
      </c>
      <c r="G357" s="125">
        <v>32.6</v>
      </c>
    </row>
    <row r="358" spans="1:7" s="79" customFormat="1" ht="33" customHeight="1">
      <c r="A358" s="80"/>
      <c r="B358" s="110" t="s">
        <v>227</v>
      </c>
      <c r="C358" s="36" t="s">
        <v>83</v>
      </c>
      <c r="D358" s="36"/>
      <c r="E358" s="36"/>
      <c r="F358" s="36"/>
      <c r="G358" s="123">
        <f>SUM(G359)</f>
        <v>18442.3</v>
      </c>
    </row>
    <row r="359" spans="1:7" s="79" customFormat="1" ht="46.5" customHeight="1">
      <c r="A359" s="111"/>
      <c r="B359" s="88" t="s">
        <v>239</v>
      </c>
      <c r="C359" s="40" t="s">
        <v>84</v>
      </c>
      <c r="D359" s="40"/>
      <c r="E359" s="40"/>
      <c r="F359" s="40"/>
      <c r="G359" s="125">
        <f>SUM(G360+G363+G373+G376+G388+G391+G398+G403)</f>
        <v>18442.3</v>
      </c>
    </row>
    <row r="360" spans="1:7" s="97" customFormat="1" ht="35.25" customHeight="1">
      <c r="A360" s="80"/>
      <c r="B360" s="88" t="s">
        <v>196</v>
      </c>
      <c r="C360" s="40" t="s">
        <v>85</v>
      </c>
      <c r="D360" s="40"/>
      <c r="E360" s="40"/>
      <c r="F360" s="40"/>
      <c r="G360" s="125">
        <f>SUM(G361)</f>
        <v>1368.8</v>
      </c>
    </row>
    <row r="361" spans="1:7" s="97" customFormat="1" ht="36.75" customHeight="1">
      <c r="A361" s="80"/>
      <c r="B361" s="88" t="s">
        <v>229</v>
      </c>
      <c r="C361" s="40" t="s">
        <v>85</v>
      </c>
      <c r="D361" s="40" t="s">
        <v>230</v>
      </c>
      <c r="E361" s="40"/>
      <c r="F361" s="40"/>
      <c r="G361" s="125">
        <f>SUM(G362)</f>
        <v>1368.8</v>
      </c>
    </row>
    <row r="362" spans="1:7" s="79" customFormat="1" ht="19.5" customHeight="1">
      <c r="A362" s="111"/>
      <c r="B362" s="88" t="s">
        <v>193</v>
      </c>
      <c r="C362" s="40" t="s">
        <v>85</v>
      </c>
      <c r="D362" s="40" t="s">
        <v>230</v>
      </c>
      <c r="E362" s="40" t="s">
        <v>176</v>
      </c>
      <c r="F362" s="40" t="s">
        <v>179</v>
      </c>
      <c r="G362" s="125">
        <v>1368.8</v>
      </c>
    </row>
    <row r="363" spans="1:7" s="97" customFormat="1" ht="30" customHeight="1">
      <c r="A363" s="80"/>
      <c r="B363" s="88" t="s">
        <v>194</v>
      </c>
      <c r="C363" s="40" t="s">
        <v>86</v>
      </c>
      <c r="D363" s="40"/>
      <c r="E363" s="40"/>
      <c r="F363" s="40"/>
      <c r="G363" s="125">
        <f>SUM(G364+G367+G370)</f>
        <v>13817.800000000001</v>
      </c>
    </row>
    <row r="364" spans="1:7" s="97" customFormat="1" ht="29.25" customHeight="1">
      <c r="A364" s="80"/>
      <c r="B364" s="88" t="s">
        <v>229</v>
      </c>
      <c r="C364" s="40" t="s">
        <v>86</v>
      </c>
      <c r="D364" s="40" t="s">
        <v>230</v>
      </c>
      <c r="E364" s="40"/>
      <c r="F364" s="40"/>
      <c r="G364" s="125">
        <f>SUM(G365+G366)</f>
        <v>10876.7</v>
      </c>
    </row>
    <row r="365" spans="1:7" s="97" customFormat="1" ht="29.25" customHeight="1">
      <c r="A365" s="80"/>
      <c r="B365" s="88" t="s">
        <v>194</v>
      </c>
      <c r="C365" s="40" t="s">
        <v>86</v>
      </c>
      <c r="D365" s="40" t="s">
        <v>230</v>
      </c>
      <c r="E365" s="40" t="s">
        <v>176</v>
      </c>
      <c r="F365" s="40" t="s">
        <v>178</v>
      </c>
      <c r="G365" s="125">
        <v>2</v>
      </c>
    </row>
    <row r="366" spans="1:7" s="79" customFormat="1" ht="23.25" customHeight="1">
      <c r="A366" s="111"/>
      <c r="B366" s="88" t="s">
        <v>193</v>
      </c>
      <c r="C366" s="40" t="s">
        <v>86</v>
      </c>
      <c r="D366" s="40" t="s">
        <v>230</v>
      </c>
      <c r="E366" s="40" t="s">
        <v>176</v>
      </c>
      <c r="F366" s="40" t="s">
        <v>179</v>
      </c>
      <c r="G366" s="125">
        <v>10874.7</v>
      </c>
    </row>
    <row r="367" spans="1:7" s="79" customFormat="1" ht="30.75" customHeight="1">
      <c r="A367" s="111"/>
      <c r="B367" s="88" t="s">
        <v>231</v>
      </c>
      <c r="C367" s="40" t="s">
        <v>86</v>
      </c>
      <c r="D367" s="40" t="s">
        <v>232</v>
      </c>
      <c r="E367" s="40"/>
      <c r="F367" s="40"/>
      <c r="G367" s="125">
        <f>SUM(G368+G369)</f>
        <v>2905</v>
      </c>
    </row>
    <row r="368" spans="1:7" s="79" customFormat="1" ht="44.25" customHeight="1">
      <c r="A368" s="111"/>
      <c r="B368" s="88" t="s">
        <v>262</v>
      </c>
      <c r="C368" s="40" t="s">
        <v>86</v>
      </c>
      <c r="D368" s="40" t="s">
        <v>232</v>
      </c>
      <c r="E368" s="40" t="s">
        <v>176</v>
      </c>
      <c r="F368" s="40" t="s">
        <v>178</v>
      </c>
      <c r="G368" s="125">
        <v>411.9</v>
      </c>
    </row>
    <row r="369" spans="1:7" s="97" customFormat="1" ht="18" customHeight="1">
      <c r="A369" s="80"/>
      <c r="B369" s="88" t="s">
        <v>193</v>
      </c>
      <c r="C369" s="40" t="s">
        <v>86</v>
      </c>
      <c r="D369" s="40" t="s">
        <v>232</v>
      </c>
      <c r="E369" s="40" t="s">
        <v>176</v>
      </c>
      <c r="F369" s="40" t="s">
        <v>179</v>
      </c>
      <c r="G369" s="125">
        <v>2493.1</v>
      </c>
    </row>
    <row r="370" spans="1:7" s="79" customFormat="1" ht="18" customHeight="1">
      <c r="A370" s="111"/>
      <c r="B370" s="88" t="s">
        <v>233</v>
      </c>
      <c r="C370" s="40" t="s">
        <v>86</v>
      </c>
      <c r="D370" s="40" t="s">
        <v>234</v>
      </c>
      <c r="E370" s="40"/>
      <c r="F370" s="40"/>
      <c r="G370" s="125">
        <f>SUM(G371+G372)</f>
        <v>36.1</v>
      </c>
    </row>
    <row r="371" spans="1:7" s="79" customFormat="1" ht="49.5" customHeight="1">
      <c r="A371" s="111"/>
      <c r="B371" s="88" t="s">
        <v>262</v>
      </c>
      <c r="C371" s="40" t="s">
        <v>86</v>
      </c>
      <c r="D371" s="40" t="s">
        <v>234</v>
      </c>
      <c r="E371" s="40" t="s">
        <v>176</v>
      </c>
      <c r="F371" s="40" t="s">
        <v>178</v>
      </c>
      <c r="G371" s="125">
        <v>20.6</v>
      </c>
    </row>
    <row r="372" spans="1:7" s="79" customFormat="1" ht="18" customHeight="1">
      <c r="A372" s="111"/>
      <c r="B372" s="88" t="s">
        <v>193</v>
      </c>
      <c r="C372" s="40" t="s">
        <v>86</v>
      </c>
      <c r="D372" s="40" t="s">
        <v>234</v>
      </c>
      <c r="E372" s="40" t="s">
        <v>176</v>
      </c>
      <c r="F372" s="40" t="s">
        <v>179</v>
      </c>
      <c r="G372" s="125">
        <v>15.5</v>
      </c>
    </row>
    <row r="373" spans="1:7" s="79" customFormat="1" ht="29.25" customHeight="1">
      <c r="A373" s="111"/>
      <c r="B373" s="112" t="s">
        <v>260</v>
      </c>
      <c r="C373" s="40" t="s">
        <v>87</v>
      </c>
      <c r="D373" s="40"/>
      <c r="E373" s="40"/>
      <c r="F373" s="40"/>
      <c r="G373" s="125">
        <f>SUM(G374)</f>
        <v>240</v>
      </c>
    </row>
    <row r="374" spans="1:7" s="79" customFormat="1" ht="30" customHeight="1">
      <c r="A374" s="111"/>
      <c r="B374" s="88" t="s">
        <v>231</v>
      </c>
      <c r="C374" s="40" t="s">
        <v>87</v>
      </c>
      <c r="D374" s="40" t="s">
        <v>232</v>
      </c>
      <c r="E374" s="40"/>
      <c r="F374" s="40"/>
      <c r="G374" s="125">
        <f>SUM(G375)</f>
        <v>240</v>
      </c>
    </row>
    <row r="375" spans="1:7" s="79" customFormat="1" ht="43.5" customHeight="1">
      <c r="A375" s="111"/>
      <c r="B375" s="88" t="s">
        <v>262</v>
      </c>
      <c r="C375" s="40" t="s">
        <v>87</v>
      </c>
      <c r="D375" s="40" t="s">
        <v>232</v>
      </c>
      <c r="E375" s="40" t="s">
        <v>176</v>
      </c>
      <c r="F375" s="40" t="s">
        <v>178</v>
      </c>
      <c r="G375" s="125">
        <v>240</v>
      </c>
    </row>
    <row r="376" spans="1:7" s="97" customFormat="1" ht="34.5" customHeight="1">
      <c r="A376" s="80"/>
      <c r="B376" s="88" t="s">
        <v>235</v>
      </c>
      <c r="C376" s="40" t="s">
        <v>88</v>
      </c>
      <c r="D376" s="36"/>
      <c r="E376" s="40"/>
      <c r="F376" s="40"/>
      <c r="G376" s="125">
        <f>SUM(G377+G384+G386)</f>
        <v>1295.9</v>
      </c>
    </row>
    <row r="377" spans="1:7" s="97" customFormat="1" ht="32.25" customHeight="1">
      <c r="A377" s="80"/>
      <c r="B377" s="88" t="s">
        <v>109</v>
      </c>
      <c r="C377" s="40" t="s">
        <v>88</v>
      </c>
      <c r="D377" s="40" t="s">
        <v>232</v>
      </c>
      <c r="E377" s="40"/>
      <c r="F377" s="40"/>
      <c r="G377" s="125">
        <f>SUM(G378+G379+G380+G381+G382+G383)</f>
        <v>1175.9</v>
      </c>
    </row>
    <row r="378" spans="1:7" s="79" customFormat="1" ht="19.5" customHeight="1" hidden="1">
      <c r="A378" s="111"/>
      <c r="B378" s="88" t="s">
        <v>210</v>
      </c>
      <c r="C378" s="40" t="s">
        <v>88</v>
      </c>
      <c r="D378" s="40" t="s">
        <v>232</v>
      </c>
      <c r="E378" s="40" t="s">
        <v>176</v>
      </c>
      <c r="F378" s="40" t="s">
        <v>188</v>
      </c>
      <c r="G378" s="125">
        <v>0</v>
      </c>
    </row>
    <row r="379" spans="1:7" s="97" customFormat="1" ht="19.5" customHeight="1">
      <c r="A379" s="80"/>
      <c r="B379" s="88" t="s">
        <v>198</v>
      </c>
      <c r="C379" s="40" t="s">
        <v>88</v>
      </c>
      <c r="D379" s="42" t="s">
        <v>232</v>
      </c>
      <c r="E379" s="40" t="s">
        <v>176</v>
      </c>
      <c r="F379" s="40" t="s">
        <v>182</v>
      </c>
      <c r="G379" s="125">
        <v>733.9</v>
      </c>
    </row>
    <row r="380" spans="1:7" ht="35.25" customHeight="1">
      <c r="A380" s="86"/>
      <c r="B380" s="88" t="s">
        <v>163</v>
      </c>
      <c r="C380" s="40" t="s">
        <v>88</v>
      </c>
      <c r="D380" s="40" t="s">
        <v>232</v>
      </c>
      <c r="E380" s="40" t="s">
        <v>178</v>
      </c>
      <c r="F380" s="40" t="s">
        <v>185</v>
      </c>
      <c r="G380" s="125">
        <v>23.1</v>
      </c>
    </row>
    <row r="381" spans="1:7" s="97" customFormat="1" ht="18.75" customHeight="1">
      <c r="A381" s="80"/>
      <c r="B381" s="88" t="s">
        <v>201</v>
      </c>
      <c r="C381" s="40" t="s">
        <v>88</v>
      </c>
      <c r="D381" s="40" t="s">
        <v>232</v>
      </c>
      <c r="E381" s="40" t="s">
        <v>179</v>
      </c>
      <c r="F381" s="40" t="s">
        <v>186</v>
      </c>
      <c r="G381" s="125">
        <v>100.3</v>
      </c>
    </row>
    <row r="382" spans="1:7" s="97" customFormat="1" ht="18.75" customHeight="1" hidden="1">
      <c r="A382" s="80"/>
      <c r="B382" s="88" t="s">
        <v>155</v>
      </c>
      <c r="C382" s="40" t="s">
        <v>88</v>
      </c>
      <c r="D382" s="40" t="s">
        <v>232</v>
      </c>
      <c r="E382" s="40" t="s">
        <v>187</v>
      </c>
      <c r="F382" s="40" t="s">
        <v>181</v>
      </c>
      <c r="G382" s="125">
        <v>0</v>
      </c>
    </row>
    <row r="383" spans="1:7" ht="18.75" customHeight="1" thickBot="1">
      <c r="A383" s="113"/>
      <c r="B383" s="114" t="s">
        <v>164</v>
      </c>
      <c r="C383" s="40" t="s">
        <v>88</v>
      </c>
      <c r="D383" s="40" t="s">
        <v>232</v>
      </c>
      <c r="E383" s="40" t="s">
        <v>186</v>
      </c>
      <c r="F383" s="40" t="s">
        <v>181</v>
      </c>
      <c r="G383" s="125">
        <v>318.6</v>
      </c>
    </row>
    <row r="384" spans="1:7" ht="20.25" customHeight="1">
      <c r="A384" s="96"/>
      <c r="B384" s="88" t="s">
        <v>207</v>
      </c>
      <c r="C384" s="40" t="s">
        <v>88</v>
      </c>
      <c r="D384" s="40" t="s">
        <v>208</v>
      </c>
      <c r="E384" s="40"/>
      <c r="F384" s="40"/>
      <c r="G384" s="125">
        <f>SUM(G385)</f>
        <v>20</v>
      </c>
    </row>
    <row r="385" spans="1:7" ht="33" customHeight="1">
      <c r="A385" s="96"/>
      <c r="B385" s="88" t="s">
        <v>218</v>
      </c>
      <c r="C385" s="40" t="s">
        <v>88</v>
      </c>
      <c r="D385" s="40" t="s">
        <v>208</v>
      </c>
      <c r="E385" s="40" t="s">
        <v>182</v>
      </c>
      <c r="F385" s="40" t="s">
        <v>176</v>
      </c>
      <c r="G385" s="125">
        <v>20</v>
      </c>
    </row>
    <row r="386" spans="1:7" s="97" customFormat="1" ht="27" customHeight="1">
      <c r="A386" s="80"/>
      <c r="B386" s="88" t="s">
        <v>204</v>
      </c>
      <c r="C386" s="40" t="s">
        <v>88</v>
      </c>
      <c r="D386" s="40" t="s">
        <v>205</v>
      </c>
      <c r="E386" s="40"/>
      <c r="F386" s="40"/>
      <c r="G386" s="125">
        <f>SUM(G387)</f>
        <v>100</v>
      </c>
    </row>
    <row r="387" spans="1:7" s="79" customFormat="1" ht="24" customHeight="1">
      <c r="A387" s="111"/>
      <c r="B387" s="88" t="s">
        <v>256</v>
      </c>
      <c r="C387" s="40" t="s">
        <v>88</v>
      </c>
      <c r="D387" s="40" t="s">
        <v>205</v>
      </c>
      <c r="E387" s="40" t="s">
        <v>176</v>
      </c>
      <c r="F387" s="40" t="s">
        <v>180</v>
      </c>
      <c r="G387" s="125">
        <v>100</v>
      </c>
    </row>
    <row r="388" spans="1:7" ht="19.5" customHeight="1">
      <c r="A388" s="86"/>
      <c r="B388" s="88" t="s">
        <v>245</v>
      </c>
      <c r="C388" s="40" t="s">
        <v>89</v>
      </c>
      <c r="D388" s="36"/>
      <c r="E388" s="40"/>
      <c r="F388" s="40"/>
      <c r="G388" s="125">
        <f>SUM(G389)</f>
        <v>769.7</v>
      </c>
    </row>
    <row r="389" spans="1:7" ht="24" customHeight="1">
      <c r="A389" s="86"/>
      <c r="B389" s="88" t="s">
        <v>243</v>
      </c>
      <c r="C389" s="40" t="s">
        <v>89</v>
      </c>
      <c r="D389" s="40" t="s">
        <v>244</v>
      </c>
      <c r="E389" s="40"/>
      <c r="F389" s="40"/>
      <c r="G389" s="125">
        <f>SUM(G390)</f>
        <v>769.7</v>
      </c>
    </row>
    <row r="390" spans="1:7" s="79" customFormat="1" ht="18" customHeight="1">
      <c r="A390" s="111"/>
      <c r="B390" s="88" t="s">
        <v>146</v>
      </c>
      <c r="C390" s="40" t="s">
        <v>89</v>
      </c>
      <c r="D390" s="40" t="s">
        <v>244</v>
      </c>
      <c r="E390" s="40" t="s">
        <v>184</v>
      </c>
      <c r="F390" s="40" t="s">
        <v>176</v>
      </c>
      <c r="G390" s="125">
        <v>769.7</v>
      </c>
    </row>
    <row r="391" spans="1:7" s="97" customFormat="1" ht="87" customHeight="1">
      <c r="A391" s="80"/>
      <c r="B391" s="106" t="s">
        <v>152</v>
      </c>
      <c r="C391" s="40" t="s">
        <v>90</v>
      </c>
      <c r="D391" s="42"/>
      <c r="E391" s="40"/>
      <c r="F391" s="40"/>
      <c r="G391" s="125">
        <f>SUM(G392+G395)</f>
        <v>155.6</v>
      </c>
    </row>
    <row r="392" spans="1:7" s="97" customFormat="1" ht="42.75" customHeight="1">
      <c r="A392" s="80"/>
      <c r="B392" s="106" t="s">
        <v>191</v>
      </c>
      <c r="C392" s="42" t="s">
        <v>91</v>
      </c>
      <c r="D392" s="42"/>
      <c r="E392" s="42"/>
      <c r="F392" s="42"/>
      <c r="G392" s="125">
        <f>SUM(G393)</f>
        <v>130</v>
      </c>
    </row>
    <row r="393" spans="1:7" s="97" customFormat="1" ht="21.75" customHeight="1">
      <c r="A393" s="80"/>
      <c r="B393" s="106" t="s">
        <v>151</v>
      </c>
      <c r="C393" s="42" t="s">
        <v>91</v>
      </c>
      <c r="D393" s="40" t="s">
        <v>173</v>
      </c>
      <c r="E393" s="40"/>
      <c r="F393" s="40"/>
      <c r="G393" s="125">
        <f>SUM(G394)</f>
        <v>130</v>
      </c>
    </row>
    <row r="394" spans="1:7" s="79" customFormat="1" ht="21" customHeight="1">
      <c r="A394" s="111"/>
      <c r="B394" s="88" t="s">
        <v>193</v>
      </c>
      <c r="C394" s="42" t="s">
        <v>91</v>
      </c>
      <c r="D394" s="40" t="s">
        <v>173</v>
      </c>
      <c r="E394" s="40" t="s">
        <v>176</v>
      </c>
      <c r="F394" s="40" t="s">
        <v>179</v>
      </c>
      <c r="G394" s="125">
        <v>130</v>
      </c>
    </row>
    <row r="395" spans="1:7" s="79" customFormat="1" ht="30" customHeight="1">
      <c r="A395" s="111"/>
      <c r="B395" s="106" t="s">
        <v>221</v>
      </c>
      <c r="C395" s="42" t="s">
        <v>92</v>
      </c>
      <c r="D395" s="42"/>
      <c r="E395" s="40"/>
      <c r="F395" s="40"/>
      <c r="G395" s="125">
        <f>SUM(G396)</f>
        <v>25.6</v>
      </c>
    </row>
    <row r="396" spans="1:7" s="79" customFormat="1" ht="19.5" customHeight="1">
      <c r="A396" s="111"/>
      <c r="B396" s="106" t="s">
        <v>151</v>
      </c>
      <c r="C396" s="42" t="s">
        <v>92</v>
      </c>
      <c r="D396" s="42" t="s">
        <v>173</v>
      </c>
      <c r="E396" s="40"/>
      <c r="F396" s="40"/>
      <c r="G396" s="125">
        <f>SUM(G397)</f>
        <v>25.6</v>
      </c>
    </row>
    <row r="397" spans="1:7" s="79" customFormat="1" ht="42" customHeight="1">
      <c r="A397" s="111"/>
      <c r="B397" s="88" t="s">
        <v>261</v>
      </c>
      <c r="C397" s="42" t="s">
        <v>92</v>
      </c>
      <c r="D397" s="42" t="s">
        <v>173</v>
      </c>
      <c r="E397" s="40" t="s">
        <v>176</v>
      </c>
      <c r="F397" s="40" t="s">
        <v>178</v>
      </c>
      <c r="G397" s="125">
        <v>25.6</v>
      </c>
    </row>
    <row r="398" spans="1:7" s="97" customFormat="1" ht="32.25" customHeight="1">
      <c r="A398" s="80"/>
      <c r="B398" s="88" t="s">
        <v>169</v>
      </c>
      <c r="C398" s="42" t="s">
        <v>93</v>
      </c>
      <c r="D398" s="42"/>
      <c r="E398" s="40"/>
      <c r="F398" s="40"/>
      <c r="G398" s="125">
        <f>SUM(G399+G401)</f>
        <v>233.7</v>
      </c>
    </row>
    <row r="399" spans="1:7" s="97" customFormat="1" ht="30" customHeight="1">
      <c r="A399" s="80"/>
      <c r="B399" s="88" t="s">
        <v>229</v>
      </c>
      <c r="C399" s="42" t="s">
        <v>93</v>
      </c>
      <c r="D399" s="42" t="s">
        <v>230</v>
      </c>
      <c r="E399" s="40"/>
      <c r="F399" s="40"/>
      <c r="G399" s="125">
        <f>SUM(G400)</f>
        <v>233.7</v>
      </c>
    </row>
    <row r="400" spans="1:7" s="97" customFormat="1" ht="24.75" customHeight="1">
      <c r="A400" s="80"/>
      <c r="B400" s="88" t="s">
        <v>167</v>
      </c>
      <c r="C400" s="42" t="s">
        <v>93</v>
      </c>
      <c r="D400" s="42" t="s">
        <v>230</v>
      </c>
      <c r="E400" s="40" t="s">
        <v>181</v>
      </c>
      <c r="F400" s="40" t="s">
        <v>178</v>
      </c>
      <c r="G400" s="125">
        <v>233.7</v>
      </c>
    </row>
    <row r="401" spans="1:7" s="97" customFormat="1" ht="37.5" customHeight="1" hidden="1">
      <c r="A401" s="80"/>
      <c r="B401" s="88" t="s">
        <v>231</v>
      </c>
      <c r="C401" s="42" t="s">
        <v>93</v>
      </c>
      <c r="D401" s="42" t="s">
        <v>232</v>
      </c>
      <c r="E401" s="40"/>
      <c r="F401" s="40"/>
      <c r="G401" s="125">
        <f>SUM(G402)</f>
        <v>0</v>
      </c>
    </row>
    <row r="402" spans="1:7" s="97" customFormat="1" ht="21" customHeight="1" hidden="1">
      <c r="A402" s="80"/>
      <c r="B402" s="88" t="s">
        <v>167</v>
      </c>
      <c r="C402" s="42" t="s">
        <v>93</v>
      </c>
      <c r="D402" s="42" t="s">
        <v>232</v>
      </c>
      <c r="E402" s="40" t="s">
        <v>181</v>
      </c>
      <c r="F402" s="40" t="s">
        <v>178</v>
      </c>
      <c r="G402" s="125"/>
    </row>
    <row r="403" spans="1:7" s="97" customFormat="1" ht="30" customHeight="1">
      <c r="A403" s="80"/>
      <c r="B403" s="88" t="s">
        <v>209</v>
      </c>
      <c r="C403" s="40" t="s">
        <v>94</v>
      </c>
      <c r="D403" s="40"/>
      <c r="E403" s="40"/>
      <c r="F403" s="40"/>
      <c r="G403" s="125">
        <f>SUM(G404+G406)</f>
        <v>560.8000000000001</v>
      </c>
    </row>
    <row r="404" spans="1:7" s="97" customFormat="1" ht="30" customHeight="1">
      <c r="A404" s="80"/>
      <c r="B404" s="88" t="s">
        <v>229</v>
      </c>
      <c r="C404" s="40" t="s">
        <v>94</v>
      </c>
      <c r="D404" s="40" t="s">
        <v>230</v>
      </c>
      <c r="E404" s="40"/>
      <c r="F404" s="40"/>
      <c r="G404" s="125">
        <f>SUM(G405)</f>
        <v>524.6</v>
      </c>
    </row>
    <row r="405" spans="1:7" s="97" customFormat="1" ht="21.75" customHeight="1">
      <c r="A405" s="80"/>
      <c r="B405" s="88" t="s">
        <v>193</v>
      </c>
      <c r="C405" s="40" t="s">
        <v>94</v>
      </c>
      <c r="D405" s="40" t="s">
        <v>230</v>
      </c>
      <c r="E405" s="40" t="s">
        <v>176</v>
      </c>
      <c r="F405" s="40" t="s">
        <v>182</v>
      </c>
      <c r="G405" s="125">
        <v>524.6</v>
      </c>
    </row>
    <row r="406" spans="1:7" s="97" customFormat="1" ht="31.5" customHeight="1">
      <c r="A406" s="80"/>
      <c r="B406" s="88" t="s">
        <v>109</v>
      </c>
      <c r="C406" s="40" t="s">
        <v>94</v>
      </c>
      <c r="D406" s="42" t="s">
        <v>232</v>
      </c>
      <c r="E406" s="40"/>
      <c r="F406" s="40"/>
      <c r="G406" s="125">
        <f>SUM(G407)</f>
        <v>36.2</v>
      </c>
    </row>
    <row r="407" spans="1:7" s="97" customFormat="1" ht="19.5" customHeight="1">
      <c r="A407" s="80"/>
      <c r="B407" s="88" t="s">
        <v>193</v>
      </c>
      <c r="C407" s="40" t="s">
        <v>94</v>
      </c>
      <c r="D407" s="42" t="s">
        <v>232</v>
      </c>
      <c r="E407" s="40" t="s">
        <v>176</v>
      </c>
      <c r="F407" s="40" t="s">
        <v>182</v>
      </c>
      <c r="G407" s="125">
        <v>36.2</v>
      </c>
    </row>
    <row r="408" spans="1:6" ht="19.5" customHeight="1">
      <c r="A408" s="96"/>
      <c r="B408" s="115"/>
      <c r="C408" s="65"/>
      <c r="D408" s="65"/>
      <c r="E408" s="65"/>
      <c r="F408" s="65"/>
    </row>
    <row r="409" spans="1:6" ht="19.5" customHeight="1">
      <c r="A409" s="96"/>
      <c r="B409" s="115"/>
      <c r="C409" s="65"/>
      <c r="D409" s="65"/>
      <c r="E409" s="65"/>
      <c r="F409" s="65"/>
    </row>
    <row r="410" spans="1:6" ht="19.5" customHeight="1">
      <c r="A410" s="96"/>
      <c r="B410" s="115"/>
      <c r="C410" s="65"/>
      <c r="D410" s="65"/>
      <c r="E410" s="65"/>
      <c r="F410" s="65"/>
    </row>
    <row r="411" spans="1:6" ht="19.5" customHeight="1">
      <c r="A411" s="96"/>
      <c r="B411" s="115"/>
      <c r="C411" s="65"/>
      <c r="D411" s="65"/>
      <c r="E411" s="65"/>
      <c r="F411" s="65"/>
    </row>
    <row r="412" spans="1:6" ht="19.5" customHeight="1">
      <c r="A412" s="96"/>
      <c r="B412" s="115"/>
      <c r="C412" s="65"/>
      <c r="D412" s="65"/>
      <c r="E412" s="65"/>
      <c r="F412" s="65"/>
    </row>
    <row r="413" spans="1:6" ht="19.5" customHeight="1">
      <c r="A413" s="96"/>
      <c r="B413" s="115"/>
      <c r="C413" s="65"/>
      <c r="D413" s="65"/>
      <c r="E413" s="65"/>
      <c r="F413" s="65"/>
    </row>
    <row r="414" spans="1:6" ht="19.5" customHeight="1">
      <c r="A414" s="96"/>
      <c r="B414" s="115"/>
      <c r="C414" s="65"/>
      <c r="D414" s="65"/>
      <c r="E414" s="65"/>
      <c r="F414" s="65"/>
    </row>
    <row r="415" spans="1:6" ht="19.5" customHeight="1">
      <c r="A415" s="96"/>
      <c r="B415" s="115"/>
      <c r="C415" s="65"/>
      <c r="D415" s="65"/>
      <c r="E415" s="65"/>
      <c r="F415" s="65"/>
    </row>
    <row r="416" spans="1:6" ht="19.5" customHeight="1">
      <c r="A416" s="96"/>
      <c r="B416" s="115"/>
      <c r="C416" s="65"/>
      <c r="D416" s="65"/>
      <c r="E416" s="65"/>
      <c r="F416" s="65"/>
    </row>
    <row r="417" spans="1:6" ht="19.5" customHeight="1">
      <c r="A417" s="96"/>
      <c r="B417" s="115"/>
      <c r="C417" s="65"/>
      <c r="D417" s="65"/>
      <c r="E417" s="65"/>
      <c r="F417" s="65"/>
    </row>
    <row r="418" spans="1:6" ht="19.5" customHeight="1">
      <c r="A418" s="96"/>
      <c r="B418" s="115"/>
      <c r="C418" s="65"/>
      <c r="D418" s="65"/>
      <c r="E418" s="65"/>
      <c r="F418" s="65"/>
    </row>
    <row r="419" spans="1:6" ht="19.5" customHeight="1">
      <c r="A419" s="96"/>
      <c r="B419" s="115"/>
      <c r="C419" s="65"/>
      <c r="D419" s="65"/>
      <c r="E419" s="65"/>
      <c r="F419" s="65"/>
    </row>
    <row r="420" spans="1:6" ht="19.5" customHeight="1">
      <c r="A420" s="96"/>
      <c r="B420" s="115"/>
      <c r="C420" s="65"/>
      <c r="D420" s="65"/>
      <c r="E420" s="65"/>
      <c r="F420" s="65"/>
    </row>
    <row r="421" spans="1:6" ht="19.5" customHeight="1">
      <c r="A421" s="96"/>
      <c r="B421" s="115"/>
      <c r="C421" s="65"/>
      <c r="D421" s="65"/>
      <c r="E421" s="65"/>
      <c r="F421" s="65"/>
    </row>
    <row r="422" spans="1:6" ht="19.5" customHeight="1">
      <c r="A422" s="96"/>
      <c r="B422" s="115"/>
      <c r="C422" s="65"/>
      <c r="D422" s="65"/>
      <c r="E422" s="65"/>
      <c r="F422" s="65"/>
    </row>
    <row r="423" spans="1:6" ht="19.5" customHeight="1">
      <c r="A423" s="96"/>
      <c r="B423" s="115"/>
      <c r="C423" s="65"/>
      <c r="D423" s="65"/>
      <c r="E423" s="65"/>
      <c r="F423" s="65"/>
    </row>
    <row r="424" spans="1:6" ht="19.5" customHeight="1">
      <c r="A424" s="96"/>
      <c r="B424" s="115"/>
      <c r="C424" s="65"/>
      <c r="D424" s="65"/>
      <c r="E424" s="65"/>
      <c r="F424" s="65"/>
    </row>
    <row r="425" spans="1:6" ht="19.5" customHeight="1">
      <c r="A425" s="96"/>
      <c r="B425" s="115"/>
      <c r="C425" s="65"/>
      <c r="D425" s="65"/>
      <c r="E425" s="65"/>
      <c r="F425" s="65"/>
    </row>
    <row r="426" spans="1:6" ht="19.5" customHeight="1">
      <c r="A426" s="96"/>
      <c r="B426" s="115"/>
      <c r="C426" s="65"/>
      <c r="D426" s="65"/>
      <c r="E426" s="65"/>
      <c r="F426" s="65"/>
    </row>
    <row r="427" spans="1:6" ht="19.5" customHeight="1">
      <c r="A427" s="96"/>
      <c r="B427" s="115"/>
      <c r="C427" s="65"/>
      <c r="D427" s="65"/>
      <c r="E427" s="65"/>
      <c r="F427" s="65"/>
    </row>
    <row r="428" spans="1:6" ht="19.5" customHeight="1">
      <c r="A428" s="96"/>
      <c r="B428" s="115"/>
      <c r="C428" s="65"/>
      <c r="D428" s="65"/>
      <c r="E428" s="65"/>
      <c r="F428" s="65"/>
    </row>
    <row r="429" spans="1:6" ht="19.5" customHeight="1">
      <c r="A429" s="96"/>
      <c r="B429" s="115"/>
      <c r="C429" s="65"/>
      <c r="D429" s="65"/>
      <c r="E429" s="65"/>
      <c r="F429" s="65"/>
    </row>
    <row r="430" spans="1:6" ht="19.5" customHeight="1">
      <c r="A430" s="96"/>
      <c r="B430" s="115"/>
      <c r="C430" s="65"/>
      <c r="D430" s="65"/>
      <c r="E430" s="65"/>
      <c r="F430" s="65"/>
    </row>
    <row r="431" spans="1:6" ht="19.5" customHeight="1">
      <c r="A431" s="96"/>
      <c r="B431" s="115"/>
      <c r="C431" s="65"/>
      <c r="D431" s="65"/>
      <c r="E431" s="65"/>
      <c r="F431" s="65"/>
    </row>
    <row r="432" spans="1:6" ht="19.5" customHeight="1">
      <c r="A432" s="96"/>
      <c r="B432" s="115"/>
      <c r="C432" s="65"/>
      <c r="D432" s="65"/>
      <c r="E432" s="65"/>
      <c r="F432" s="65"/>
    </row>
    <row r="433" spans="1:6" ht="19.5" customHeight="1">
      <c r="A433" s="96"/>
      <c r="B433" s="115"/>
      <c r="C433" s="65"/>
      <c r="D433" s="65"/>
      <c r="E433" s="65"/>
      <c r="F433" s="65"/>
    </row>
    <row r="434" spans="1:6" ht="19.5" customHeight="1">
      <c r="A434" s="96"/>
      <c r="B434" s="115"/>
      <c r="C434" s="65"/>
      <c r="D434" s="65"/>
      <c r="E434" s="65"/>
      <c r="F434" s="65"/>
    </row>
    <row r="435" spans="1:6" ht="19.5" customHeight="1">
      <c r="A435" s="96"/>
      <c r="B435" s="115"/>
      <c r="C435" s="65"/>
      <c r="D435" s="65"/>
      <c r="E435" s="65"/>
      <c r="F435" s="65"/>
    </row>
    <row r="436" spans="1:6" ht="19.5" customHeight="1">
      <c r="A436" s="96"/>
      <c r="B436" s="115"/>
      <c r="C436" s="65"/>
      <c r="D436" s="65"/>
      <c r="E436" s="65"/>
      <c r="F436" s="65"/>
    </row>
    <row r="437" spans="1:6" ht="19.5" customHeight="1">
      <c r="A437" s="96"/>
      <c r="B437" s="115"/>
      <c r="C437" s="65"/>
      <c r="D437" s="65"/>
      <c r="E437" s="65"/>
      <c r="F437" s="65"/>
    </row>
    <row r="438" spans="1:6" ht="19.5" customHeight="1">
      <c r="A438" s="96"/>
      <c r="B438" s="115"/>
      <c r="C438" s="65"/>
      <c r="D438" s="65"/>
      <c r="E438" s="65"/>
      <c r="F438" s="65"/>
    </row>
    <row r="439" spans="1:6" ht="19.5" customHeight="1">
      <c r="A439" s="96"/>
      <c r="B439" s="115"/>
      <c r="C439" s="65"/>
      <c r="D439" s="65"/>
      <c r="E439" s="65"/>
      <c r="F439" s="65"/>
    </row>
    <row r="440" spans="1:6" ht="19.5" customHeight="1">
      <c r="A440" s="96"/>
      <c r="B440" s="115"/>
      <c r="C440" s="65"/>
      <c r="D440" s="65"/>
      <c r="E440" s="65"/>
      <c r="F440" s="65"/>
    </row>
    <row r="441" spans="1:6" ht="19.5" customHeight="1">
      <c r="A441" s="96"/>
      <c r="B441" s="115"/>
      <c r="C441" s="65"/>
      <c r="D441" s="65"/>
      <c r="E441" s="65"/>
      <c r="F441" s="65"/>
    </row>
    <row r="442" spans="1:6" ht="19.5" customHeight="1">
      <c r="A442" s="96"/>
      <c r="B442" s="115"/>
      <c r="C442" s="65"/>
      <c r="D442" s="65"/>
      <c r="E442" s="65"/>
      <c r="F442" s="65"/>
    </row>
    <row r="443" spans="1:6" ht="19.5" customHeight="1">
      <c r="A443" s="96"/>
      <c r="B443" s="115"/>
      <c r="C443" s="65"/>
      <c r="D443" s="65"/>
      <c r="E443" s="65"/>
      <c r="F443" s="65"/>
    </row>
    <row r="444" spans="1:6" ht="19.5" customHeight="1">
      <c r="A444" s="96"/>
      <c r="B444" s="115"/>
      <c r="C444" s="65"/>
      <c r="D444" s="65"/>
      <c r="E444" s="65"/>
      <c r="F444" s="65"/>
    </row>
    <row r="445" spans="1:6" ht="19.5" customHeight="1">
      <c r="A445" s="96"/>
      <c r="B445" s="115"/>
      <c r="C445" s="65"/>
      <c r="D445" s="65"/>
      <c r="E445" s="65"/>
      <c r="F445" s="65"/>
    </row>
    <row r="446" spans="1:6" ht="19.5" customHeight="1">
      <c r="A446" s="96"/>
      <c r="B446" s="115"/>
      <c r="C446" s="65"/>
      <c r="D446" s="65"/>
      <c r="E446" s="65"/>
      <c r="F446" s="65"/>
    </row>
    <row r="447" spans="1:6" ht="19.5" customHeight="1">
      <c r="A447" s="96"/>
      <c r="B447" s="115"/>
      <c r="C447" s="65"/>
      <c r="D447" s="65"/>
      <c r="E447" s="65"/>
      <c r="F447" s="65"/>
    </row>
    <row r="448" spans="1:6" ht="19.5" customHeight="1">
      <c r="A448" s="96"/>
      <c r="B448" s="115"/>
      <c r="C448" s="65"/>
      <c r="D448" s="65"/>
      <c r="E448" s="65"/>
      <c r="F448" s="65"/>
    </row>
    <row r="449" spans="1:6" ht="19.5" customHeight="1">
      <c r="A449" s="96"/>
      <c r="B449" s="115"/>
      <c r="C449" s="65"/>
      <c r="D449" s="65"/>
      <c r="E449" s="65"/>
      <c r="F449" s="65"/>
    </row>
    <row r="450" spans="1:6" ht="19.5" customHeight="1">
      <c r="A450" s="96"/>
      <c r="B450" s="115"/>
      <c r="C450" s="65"/>
      <c r="D450" s="65"/>
      <c r="E450" s="65"/>
      <c r="F450" s="65"/>
    </row>
    <row r="451" spans="1:6" ht="19.5" customHeight="1">
      <c r="A451" s="96"/>
      <c r="B451" s="115"/>
      <c r="C451" s="65"/>
      <c r="D451" s="65"/>
      <c r="E451" s="65"/>
      <c r="F451" s="65"/>
    </row>
    <row r="452" spans="1:6" ht="19.5" customHeight="1">
      <c r="A452" s="96"/>
      <c r="B452" s="115"/>
      <c r="C452" s="65"/>
      <c r="D452" s="65"/>
      <c r="E452" s="65"/>
      <c r="F452" s="65"/>
    </row>
    <row r="453" spans="1:6" ht="19.5" customHeight="1">
      <c r="A453" s="96"/>
      <c r="B453" s="115"/>
      <c r="C453" s="65"/>
      <c r="D453" s="65"/>
      <c r="E453" s="65"/>
      <c r="F453" s="65"/>
    </row>
    <row r="454" spans="1:6" ht="19.5" customHeight="1">
      <c r="A454" s="96"/>
      <c r="B454" s="115"/>
      <c r="C454" s="65"/>
      <c r="D454" s="65"/>
      <c r="E454" s="65"/>
      <c r="F454" s="65"/>
    </row>
    <row r="455" spans="1:6" ht="19.5" customHeight="1">
      <c r="A455" s="96"/>
      <c r="B455" s="115"/>
      <c r="C455" s="65"/>
      <c r="D455" s="65"/>
      <c r="E455" s="65"/>
      <c r="F455" s="65"/>
    </row>
    <row r="456" spans="1:6" ht="19.5" customHeight="1">
      <c r="A456" s="96"/>
      <c r="B456" s="115"/>
      <c r="C456" s="65"/>
      <c r="D456" s="65"/>
      <c r="E456" s="65"/>
      <c r="F456" s="65"/>
    </row>
    <row r="457" spans="1:6" ht="19.5" customHeight="1">
      <c r="A457" s="96"/>
      <c r="B457" s="115"/>
      <c r="C457" s="65"/>
      <c r="D457" s="65"/>
      <c r="E457" s="65"/>
      <c r="F457" s="65"/>
    </row>
    <row r="458" spans="1:6" ht="19.5" customHeight="1">
      <c r="A458" s="96"/>
      <c r="B458" s="115"/>
      <c r="C458" s="65"/>
      <c r="D458" s="65"/>
      <c r="E458" s="65"/>
      <c r="F458" s="65"/>
    </row>
    <row r="459" spans="1:6" ht="19.5" customHeight="1">
      <c r="A459" s="96"/>
      <c r="B459" s="115"/>
      <c r="C459" s="65"/>
      <c r="D459" s="65"/>
      <c r="E459" s="65"/>
      <c r="F459" s="65"/>
    </row>
    <row r="460" spans="1:6" ht="19.5" customHeight="1">
      <c r="A460" s="96"/>
      <c r="B460" s="115"/>
      <c r="C460" s="65"/>
      <c r="D460" s="65"/>
      <c r="E460" s="65"/>
      <c r="F460" s="65"/>
    </row>
    <row r="461" spans="1:6" ht="19.5" customHeight="1">
      <c r="A461" s="96"/>
      <c r="B461" s="115"/>
      <c r="C461" s="65"/>
      <c r="D461" s="65"/>
      <c r="E461" s="65"/>
      <c r="F461" s="65"/>
    </row>
  </sheetData>
  <sheetProtection/>
  <mergeCells count="6">
    <mergeCell ref="E1:G1"/>
    <mergeCell ref="B7:G7"/>
    <mergeCell ref="C2:G2"/>
    <mergeCell ref="C3:G3"/>
    <mergeCell ref="C4:G4"/>
    <mergeCell ref="C5:G5"/>
  </mergeCells>
  <printOptions/>
  <pageMargins left="0.3937007874015748" right="0" top="0.1968503937007874" bottom="0.1968503937007874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E535"/>
  <sheetViews>
    <sheetView zoomScalePageLayoutView="0" workbookViewId="0" topLeftCell="B1">
      <selection activeCell="P7" sqref="P7"/>
    </sheetView>
  </sheetViews>
  <sheetFormatPr defaultColWidth="8.7109375" defaultRowHeight="19.5" customHeight="1"/>
  <cols>
    <col min="1" max="1" width="4.8515625" style="28" hidden="1" customWidth="1"/>
    <col min="2" max="2" width="53.421875" style="29" customWidth="1"/>
    <col min="3" max="4" width="6.28125" style="30" customWidth="1"/>
    <col min="5" max="5" width="12.28125" style="30" customWidth="1"/>
    <col min="6" max="6" width="6.7109375" style="30" customWidth="1"/>
    <col min="7" max="7" width="11.00390625" style="28" customWidth="1"/>
    <col min="8" max="16384" width="8.7109375" style="28" customWidth="1"/>
  </cols>
  <sheetData>
    <row r="1" spans="2:8" s="121" customFormat="1" ht="19.5" customHeight="1">
      <c r="B1" s="120"/>
      <c r="E1" s="148" t="s">
        <v>228</v>
      </c>
      <c r="F1" s="156"/>
      <c r="G1" s="155"/>
      <c r="H1" s="20"/>
    </row>
    <row r="2" spans="2:8" s="121" customFormat="1" ht="19.5" customHeight="1">
      <c r="B2" s="21" t="s">
        <v>153</v>
      </c>
      <c r="C2" s="157" t="s">
        <v>162</v>
      </c>
      <c r="D2" s="158"/>
      <c r="E2" s="158"/>
      <c r="F2" s="158"/>
      <c r="G2" s="158"/>
      <c r="H2" s="20"/>
    </row>
    <row r="3" spans="2:8" s="121" customFormat="1" ht="17.25" customHeight="1">
      <c r="B3" s="21"/>
      <c r="C3" s="157" t="s">
        <v>190</v>
      </c>
      <c r="D3" s="158"/>
      <c r="E3" s="158"/>
      <c r="F3" s="158"/>
      <c r="G3" s="158"/>
      <c r="H3" s="20"/>
    </row>
    <row r="4" spans="2:8" s="121" customFormat="1" ht="17.25" customHeight="1">
      <c r="B4" s="21"/>
      <c r="C4" s="151" t="s">
        <v>158</v>
      </c>
      <c r="D4" s="158"/>
      <c r="E4" s="158"/>
      <c r="F4" s="158"/>
      <c r="G4" s="158"/>
      <c r="H4" s="20"/>
    </row>
    <row r="5" spans="2:8" s="121" customFormat="1" ht="17.25" customHeight="1">
      <c r="B5" s="21"/>
      <c r="C5" s="153" t="s">
        <v>345</v>
      </c>
      <c r="D5" s="153"/>
      <c r="E5" s="153"/>
      <c r="F5" s="153"/>
      <c r="G5" s="153"/>
      <c r="H5" s="122"/>
    </row>
    <row r="6" spans="2:8" s="121" customFormat="1" ht="19.5" customHeight="1">
      <c r="B6" s="21"/>
      <c r="C6" s="22"/>
      <c r="D6" s="23"/>
      <c r="E6" s="24"/>
      <c r="F6" s="120"/>
      <c r="G6" s="25"/>
      <c r="H6" s="20"/>
    </row>
    <row r="7" spans="2:8" s="26" customFormat="1" ht="19.5" customHeight="1">
      <c r="B7" s="159" t="s">
        <v>226</v>
      </c>
      <c r="C7" s="158"/>
      <c r="D7" s="158"/>
      <c r="E7" s="158"/>
      <c r="F7" s="158"/>
      <c r="G7" s="158"/>
      <c r="H7" s="27"/>
    </row>
    <row r="8" spans="2:8" s="26" customFormat="1" ht="73.5" customHeight="1">
      <c r="B8" s="154" t="s">
        <v>274</v>
      </c>
      <c r="C8" s="155"/>
      <c r="D8" s="155"/>
      <c r="E8" s="155"/>
      <c r="F8" s="155"/>
      <c r="G8" s="155"/>
      <c r="H8" s="27"/>
    </row>
    <row r="9" spans="2:8" s="26" customFormat="1" ht="7.5" customHeight="1">
      <c r="B9" s="119"/>
      <c r="C9" s="120"/>
      <c r="D9" s="120"/>
      <c r="E9" s="120"/>
      <c r="F9" s="120"/>
      <c r="G9" s="120"/>
      <c r="H9" s="27"/>
    </row>
    <row r="10" ht="9" customHeight="1" thickBot="1"/>
    <row r="11" spans="1:7" ht="45.75" customHeight="1" thickBot="1">
      <c r="A11" s="31" t="s">
        <v>159</v>
      </c>
      <c r="B11" s="32" t="s">
        <v>143</v>
      </c>
      <c r="C11" s="33" t="s">
        <v>253</v>
      </c>
      <c r="D11" s="33" t="s">
        <v>237</v>
      </c>
      <c r="E11" s="33" t="s">
        <v>254</v>
      </c>
      <c r="F11" s="33" t="s">
        <v>238</v>
      </c>
      <c r="G11" s="34" t="s">
        <v>219</v>
      </c>
    </row>
    <row r="12" spans="1:7" s="37" customFormat="1" ht="19.5" customHeight="1" thickBot="1">
      <c r="A12" s="35">
        <v>1</v>
      </c>
      <c r="B12" s="41" t="s">
        <v>157</v>
      </c>
      <c r="C12" s="36"/>
      <c r="D12" s="36"/>
      <c r="E12" s="36"/>
      <c r="F12" s="36"/>
      <c r="G12" s="123">
        <f>SUM(G13+G93+G100+G129+G189+G310+G316+G346+G381+G391+G406)</f>
        <v>193052.8</v>
      </c>
    </row>
    <row r="13" spans="1:7" s="37" customFormat="1" ht="19.5" customHeight="1">
      <c r="A13" s="38"/>
      <c r="B13" s="130" t="s">
        <v>192</v>
      </c>
      <c r="C13" s="36" t="s">
        <v>176</v>
      </c>
      <c r="D13" s="36" t="s">
        <v>177</v>
      </c>
      <c r="E13" s="36"/>
      <c r="F13" s="36"/>
      <c r="G13" s="123">
        <f>SUM(G14+G26+G50+G55+G60)</f>
        <v>25041.899999999998</v>
      </c>
    </row>
    <row r="14" spans="1:7" s="37" customFormat="1" ht="66" customHeight="1">
      <c r="A14" s="38"/>
      <c r="B14" s="128" t="s">
        <v>262</v>
      </c>
      <c r="C14" s="36" t="s">
        <v>176</v>
      </c>
      <c r="D14" s="36" t="s">
        <v>178</v>
      </c>
      <c r="E14" s="36"/>
      <c r="F14" s="36"/>
      <c r="G14" s="123">
        <f>SUM(G15)</f>
        <v>700.1</v>
      </c>
    </row>
    <row r="15" spans="1:7" s="37" customFormat="1" ht="35.25" customHeight="1">
      <c r="A15" s="38"/>
      <c r="B15" s="39" t="s">
        <v>227</v>
      </c>
      <c r="C15" s="40" t="s">
        <v>176</v>
      </c>
      <c r="D15" s="40" t="s">
        <v>178</v>
      </c>
      <c r="E15" s="40" t="s">
        <v>83</v>
      </c>
      <c r="F15" s="40"/>
      <c r="G15" s="125">
        <f>SUM(G16)</f>
        <v>700.1</v>
      </c>
    </row>
    <row r="16" spans="1:7" s="37" customFormat="1" ht="46.5" customHeight="1">
      <c r="A16" s="38"/>
      <c r="B16" s="39" t="s">
        <v>239</v>
      </c>
      <c r="C16" s="40" t="s">
        <v>176</v>
      </c>
      <c r="D16" s="40" t="s">
        <v>178</v>
      </c>
      <c r="E16" s="40" t="s">
        <v>84</v>
      </c>
      <c r="F16" s="40"/>
      <c r="G16" s="125">
        <f>SUM(G17+G23+G21)</f>
        <v>700.1</v>
      </c>
    </row>
    <row r="17" spans="1:7" s="37" customFormat="1" ht="39.75" customHeight="1">
      <c r="A17" s="38"/>
      <c r="B17" s="39" t="s">
        <v>194</v>
      </c>
      <c r="C17" s="40" t="s">
        <v>176</v>
      </c>
      <c r="D17" s="40" t="s">
        <v>178</v>
      </c>
      <c r="E17" s="40" t="s">
        <v>86</v>
      </c>
      <c r="F17" s="40"/>
      <c r="G17" s="125">
        <f>SUM(G18:G20)</f>
        <v>434.5</v>
      </c>
    </row>
    <row r="18" spans="1:7" s="37" customFormat="1" ht="38.25" customHeight="1">
      <c r="A18" s="38"/>
      <c r="B18" s="39" t="s">
        <v>229</v>
      </c>
      <c r="C18" s="40" t="s">
        <v>176</v>
      </c>
      <c r="D18" s="40" t="s">
        <v>178</v>
      </c>
      <c r="E18" s="40" t="s">
        <v>86</v>
      </c>
      <c r="F18" s="40" t="s">
        <v>230</v>
      </c>
      <c r="G18" s="125">
        <v>2</v>
      </c>
    </row>
    <row r="19" spans="1:7" s="37" customFormat="1" ht="37.5" customHeight="1">
      <c r="A19" s="38"/>
      <c r="B19" s="39" t="s">
        <v>231</v>
      </c>
      <c r="C19" s="40" t="s">
        <v>176</v>
      </c>
      <c r="D19" s="40" t="s">
        <v>178</v>
      </c>
      <c r="E19" s="40" t="s">
        <v>86</v>
      </c>
      <c r="F19" s="40" t="s">
        <v>232</v>
      </c>
      <c r="G19" s="125">
        <v>411.9</v>
      </c>
    </row>
    <row r="20" spans="1:7" s="37" customFormat="1" ht="18" customHeight="1">
      <c r="A20" s="38"/>
      <c r="B20" s="39" t="s">
        <v>233</v>
      </c>
      <c r="C20" s="40" t="s">
        <v>176</v>
      </c>
      <c r="D20" s="40" t="s">
        <v>178</v>
      </c>
      <c r="E20" s="40" t="s">
        <v>86</v>
      </c>
      <c r="F20" s="40" t="s">
        <v>234</v>
      </c>
      <c r="G20" s="125">
        <v>20.6</v>
      </c>
    </row>
    <row r="21" spans="1:7" s="37" customFormat="1" ht="49.5" customHeight="1">
      <c r="A21" s="38"/>
      <c r="B21" s="131" t="s">
        <v>260</v>
      </c>
      <c r="C21" s="40" t="s">
        <v>176</v>
      </c>
      <c r="D21" s="40" t="s">
        <v>178</v>
      </c>
      <c r="E21" s="40" t="s">
        <v>87</v>
      </c>
      <c r="F21" s="40"/>
      <c r="G21" s="125">
        <f>SUM(G22)</f>
        <v>240</v>
      </c>
    </row>
    <row r="22" spans="1:7" s="37" customFormat="1" ht="32.25" customHeight="1">
      <c r="A22" s="38"/>
      <c r="B22" s="39" t="s">
        <v>231</v>
      </c>
      <c r="C22" s="40" t="s">
        <v>176</v>
      </c>
      <c r="D22" s="40" t="s">
        <v>178</v>
      </c>
      <c r="E22" s="40" t="s">
        <v>87</v>
      </c>
      <c r="F22" s="40" t="s">
        <v>232</v>
      </c>
      <c r="G22" s="125">
        <v>240</v>
      </c>
    </row>
    <row r="23" spans="1:7" s="37" customFormat="1" ht="114" customHeight="1">
      <c r="A23" s="38"/>
      <c r="B23" s="41" t="s">
        <v>152</v>
      </c>
      <c r="C23" s="40" t="s">
        <v>176</v>
      </c>
      <c r="D23" s="40" t="s">
        <v>178</v>
      </c>
      <c r="E23" s="42" t="s">
        <v>90</v>
      </c>
      <c r="F23" s="42"/>
      <c r="G23" s="125">
        <f>SUM(G24)</f>
        <v>25.6</v>
      </c>
    </row>
    <row r="24" spans="1:7" s="37" customFormat="1" ht="54" customHeight="1">
      <c r="A24" s="38"/>
      <c r="B24" s="41" t="s">
        <v>221</v>
      </c>
      <c r="C24" s="40" t="s">
        <v>176</v>
      </c>
      <c r="D24" s="40" t="s">
        <v>178</v>
      </c>
      <c r="E24" s="42" t="s">
        <v>92</v>
      </c>
      <c r="F24" s="42"/>
      <c r="G24" s="125">
        <f>SUM(G25)</f>
        <v>25.6</v>
      </c>
    </row>
    <row r="25" spans="1:7" s="37" customFormat="1" ht="19.5" customHeight="1">
      <c r="A25" s="38"/>
      <c r="B25" s="41" t="s">
        <v>151</v>
      </c>
      <c r="C25" s="40" t="s">
        <v>176</v>
      </c>
      <c r="D25" s="40" t="s">
        <v>178</v>
      </c>
      <c r="E25" s="42" t="s">
        <v>92</v>
      </c>
      <c r="F25" s="42" t="s">
        <v>173</v>
      </c>
      <c r="G25" s="125">
        <v>25.6</v>
      </c>
    </row>
    <row r="26" spans="1:7" s="44" customFormat="1" ht="19.5" customHeight="1">
      <c r="A26" s="43"/>
      <c r="B26" s="128" t="s">
        <v>193</v>
      </c>
      <c r="C26" s="36" t="s">
        <v>176</v>
      </c>
      <c r="D26" s="36" t="s">
        <v>179</v>
      </c>
      <c r="E26" s="36"/>
      <c r="F26" s="36"/>
      <c r="G26" s="123">
        <f>SUM(G27+G31+G35+G39)</f>
        <v>17537.7</v>
      </c>
    </row>
    <row r="27" spans="1:8" s="48" customFormat="1" ht="42.75" customHeight="1">
      <c r="A27" s="45"/>
      <c r="B27" s="46" t="s">
        <v>311</v>
      </c>
      <c r="C27" s="40" t="s">
        <v>176</v>
      </c>
      <c r="D27" s="40" t="s">
        <v>179</v>
      </c>
      <c r="E27" s="40" t="s">
        <v>46</v>
      </c>
      <c r="F27" s="40"/>
      <c r="G27" s="125">
        <f>SUM(G28)</f>
        <v>938</v>
      </c>
      <c r="H27" s="47"/>
    </row>
    <row r="28" spans="1:8" s="48" customFormat="1" ht="56.25" customHeight="1">
      <c r="A28" s="45"/>
      <c r="B28" s="46" t="s">
        <v>380</v>
      </c>
      <c r="C28" s="40" t="s">
        <v>176</v>
      </c>
      <c r="D28" s="40" t="s">
        <v>179</v>
      </c>
      <c r="E28" s="40" t="s">
        <v>382</v>
      </c>
      <c r="F28" s="40"/>
      <c r="G28" s="125">
        <f>SUM(G29)</f>
        <v>938</v>
      </c>
      <c r="H28" s="47"/>
    </row>
    <row r="29" spans="1:8" s="48" customFormat="1" ht="90.75" customHeight="1">
      <c r="A29" s="45"/>
      <c r="B29" s="46" t="s">
        <v>381</v>
      </c>
      <c r="C29" s="40" t="s">
        <v>176</v>
      </c>
      <c r="D29" s="40" t="s">
        <v>179</v>
      </c>
      <c r="E29" s="40" t="s">
        <v>309</v>
      </c>
      <c r="F29" s="40"/>
      <c r="G29" s="125">
        <f>SUM(G30)</f>
        <v>938</v>
      </c>
      <c r="H29" s="47"/>
    </row>
    <row r="30" spans="1:8" s="48" customFormat="1" ht="30.75" customHeight="1">
      <c r="A30" s="45"/>
      <c r="B30" s="39" t="s">
        <v>231</v>
      </c>
      <c r="C30" s="40" t="s">
        <v>176</v>
      </c>
      <c r="D30" s="40" t="s">
        <v>179</v>
      </c>
      <c r="E30" s="40" t="s">
        <v>309</v>
      </c>
      <c r="F30" s="40" t="s">
        <v>232</v>
      </c>
      <c r="G30" s="125">
        <v>938</v>
      </c>
      <c r="H30" s="47"/>
    </row>
    <row r="31" spans="1:8" s="48" customFormat="1" ht="61.5" customHeight="1">
      <c r="A31" s="45"/>
      <c r="B31" s="39" t="s">
        <v>391</v>
      </c>
      <c r="C31" s="40" t="s">
        <v>176</v>
      </c>
      <c r="D31" s="40" t="s">
        <v>179</v>
      </c>
      <c r="E31" s="40" t="s">
        <v>80</v>
      </c>
      <c r="F31" s="40"/>
      <c r="G31" s="125">
        <f>SUM(G32)</f>
        <v>1687.6</v>
      </c>
      <c r="H31" s="47"/>
    </row>
    <row r="32" spans="1:8" s="48" customFormat="1" ht="86.25" customHeight="1">
      <c r="A32" s="45"/>
      <c r="B32" s="39" t="s">
        <v>392</v>
      </c>
      <c r="C32" s="40" t="s">
        <v>176</v>
      </c>
      <c r="D32" s="40" t="s">
        <v>179</v>
      </c>
      <c r="E32" s="40" t="s">
        <v>81</v>
      </c>
      <c r="F32" s="40"/>
      <c r="G32" s="125">
        <f>SUM(G33)</f>
        <v>1687.6</v>
      </c>
      <c r="H32" s="47"/>
    </row>
    <row r="33" spans="1:8" s="48" customFormat="1" ht="99" customHeight="1">
      <c r="A33" s="45"/>
      <c r="B33" s="39" t="s">
        <v>393</v>
      </c>
      <c r="C33" s="40" t="s">
        <v>176</v>
      </c>
      <c r="D33" s="40" t="s">
        <v>179</v>
      </c>
      <c r="E33" s="40" t="s">
        <v>82</v>
      </c>
      <c r="F33" s="40"/>
      <c r="G33" s="125">
        <f>SUM(G34)</f>
        <v>1687.6</v>
      </c>
      <c r="H33" s="47"/>
    </row>
    <row r="34" spans="1:8" s="48" customFormat="1" ht="33" customHeight="1">
      <c r="A34" s="45"/>
      <c r="B34" s="39" t="s">
        <v>231</v>
      </c>
      <c r="C34" s="40" t="s">
        <v>176</v>
      </c>
      <c r="D34" s="40" t="s">
        <v>179</v>
      </c>
      <c r="E34" s="40" t="s">
        <v>82</v>
      </c>
      <c r="F34" s="40" t="s">
        <v>232</v>
      </c>
      <c r="G34" s="125">
        <v>1687.6</v>
      </c>
      <c r="H34" s="47"/>
    </row>
    <row r="35" spans="1:8" s="48" customFormat="1" ht="36" customHeight="1">
      <c r="A35" s="45"/>
      <c r="B35" s="39" t="s">
        <v>405</v>
      </c>
      <c r="C35" s="40" t="s">
        <v>176</v>
      </c>
      <c r="D35" s="40" t="s">
        <v>179</v>
      </c>
      <c r="E35" s="40" t="s">
        <v>408</v>
      </c>
      <c r="F35" s="40"/>
      <c r="G35" s="125">
        <f>SUM(G36)</f>
        <v>30</v>
      </c>
      <c r="H35" s="47"/>
    </row>
    <row r="36" spans="1:7" s="47" customFormat="1" ht="77.25" customHeight="1">
      <c r="A36" s="51"/>
      <c r="B36" s="39" t="s">
        <v>406</v>
      </c>
      <c r="C36" s="40" t="s">
        <v>176</v>
      </c>
      <c r="D36" s="40" t="s">
        <v>179</v>
      </c>
      <c r="E36" s="40" t="s">
        <v>409</v>
      </c>
      <c r="F36" s="40"/>
      <c r="G36" s="125">
        <f>SUM(G37)</f>
        <v>30</v>
      </c>
    </row>
    <row r="37" spans="1:8" s="48" customFormat="1" ht="132" customHeight="1">
      <c r="A37" s="45"/>
      <c r="B37" s="39" t="s">
        <v>407</v>
      </c>
      <c r="C37" s="40" t="s">
        <v>176</v>
      </c>
      <c r="D37" s="40" t="s">
        <v>179</v>
      </c>
      <c r="E37" s="40" t="s">
        <v>410</v>
      </c>
      <c r="F37" s="40"/>
      <c r="G37" s="125">
        <f>SUM(G38)</f>
        <v>30</v>
      </c>
      <c r="H37" s="47"/>
    </row>
    <row r="38" spans="1:8" s="48" customFormat="1" ht="37.5" customHeight="1">
      <c r="A38" s="45"/>
      <c r="B38" s="39" t="s">
        <v>231</v>
      </c>
      <c r="C38" s="40" t="s">
        <v>176</v>
      </c>
      <c r="D38" s="40" t="s">
        <v>179</v>
      </c>
      <c r="E38" s="40" t="s">
        <v>410</v>
      </c>
      <c r="F38" s="40" t="s">
        <v>232</v>
      </c>
      <c r="G38" s="125">
        <v>30</v>
      </c>
      <c r="H38" s="47"/>
    </row>
    <row r="39" spans="1:7" s="49" customFormat="1" ht="37.5" customHeight="1">
      <c r="A39" s="43"/>
      <c r="B39" s="39" t="s">
        <v>227</v>
      </c>
      <c r="C39" s="40" t="s">
        <v>176</v>
      </c>
      <c r="D39" s="40" t="s">
        <v>179</v>
      </c>
      <c r="E39" s="40" t="s">
        <v>83</v>
      </c>
      <c r="F39" s="40"/>
      <c r="G39" s="125">
        <f>SUM(G40)</f>
        <v>14882.1</v>
      </c>
    </row>
    <row r="40" spans="1:7" s="48" customFormat="1" ht="47.25" customHeight="1">
      <c r="A40" s="45"/>
      <c r="B40" s="39" t="s">
        <v>239</v>
      </c>
      <c r="C40" s="40" t="s">
        <v>176</v>
      </c>
      <c r="D40" s="40" t="s">
        <v>179</v>
      </c>
      <c r="E40" s="40" t="s">
        <v>84</v>
      </c>
      <c r="F40" s="40"/>
      <c r="G40" s="125">
        <f>SUM(G41+G43+G47)</f>
        <v>14882.1</v>
      </c>
    </row>
    <row r="41" spans="1:7" s="48" customFormat="1" ht="35.25" customHeight="1">
      <c r="A41" s="45"/>
      <c r="B41" s="39" t="s">
        <v>196</v>
      </c>
      <c r="C41" s="40" t="s">
        <v>176</v>
      </c>
      <c r="D41" s="40" t="s">
        <v>179</v>
      </c>
      <c r="E41" s="40" t="s">
        <v>85</v>
      </c>
      <c r="F41" s="40"/>
      <c r="G41" s="125">
        <f>SUM(G42)</f>
        <v>1368.8</v>
      </c>
    </row>
    <row r="42" spans="1:7" s="48" customFormat="1" ht="36.75" customHeight="1">
      <c r="A42" s="45"/>
      <c r="B42" s="39" t="s">
        <v>229</v>
      </c>
      <c r="C42" s="40" t="s">
        <v>176</v>
      </c>
      <c r="D42" s="40" t="s">
        <v>179</v>
      </c>
      <c r="E42" s="40" t="s">
        <v>85</v>
      </c>
      <c r="F42" s="40" t="s">
        <v>230</v>
      </c>
      <c r="G42" s="125">
        <v>1368.8</v>
      </c>
    </row>
    <row r="43" spans="1:7" s="48" customFormat="1" ht="30" customHeight="1">
      <c r="A43" s="45"/>
      <c r="B43" s="39" t="s">
        <v>194</v>
      </c>
      <c r="C43" s="40" t="s">
        <v>176</v>
      </c>
      <c r="D43" s="40" t="s">
        <v>179</v>
      </c>
      <c r="E43" s="40" t="s">
        <v>86</v>
      </c>
      <c r="F43" s="40"/>
      <c r="G43" s="125">
        <f>SUM(G44:G46)</f>
        <v>13383.300000000001</v>
      </c>
    </row>
    <row r="44" spans="1:7" s="48" customFormat="1" ht="29.25" customHeight="1">
      <c r="A44" s="45"/>
      <c r="B44" s="39" t="s">
        <v>229</v>
      </c>
      <c r="C44" s="40" t="s">
        <v>176</v>
      </c>
      <c r="D44" s="40" t="s">
        <v>179</v>
      </c>
      <c r="E44" s="40" t="s">
        <v>86</v>
      </c>
      <c r="F44" s="40" t="s">
        <v>230</v>
      </c>
      <c r="G44" s="125">
        <v>10874.7</v>
      </c>
    </row>
    <row r="45" spans="1:7" s="48" customFormat="1" ht="36" customHeight="1">
      <c r="A45" s="45"/>
      <c r="B45" s="39" t="s">
        <v>231</v>
      </c>
      <c r="C45" s="40" t="s">
        <v>176</v>
      </c>
      <c r="D45" s="40" t="s">
        <v>179</v>
      </c>
      <c r="E45" s="40" t="s">
        <v>86</v>
      </c>
      <c r="F45" s="40" t="s">
        <v>232</v>
      </c>
      <c r="G45" s="125">
        <v>2493.1</v>
      </c>
    </row>
    <row r="46" spans="1:7" s="48" customFormat="1" ht="26.25" customHeight="1">
      <c r="A46" s="45"/>
      <c r="B46" s="39" t="s">
        <v>233</v>
      </c>
      <c r="C46" s="40" t="s">
        <v>176</v>
      </c>
      <c r="D46" s="40" t="s">
        <v>179</v>
      </c>
      <c r="E46" s="40" t="s">
        <v>86</v>
      </c>
      <c r="F46" s="40" t="s">
        <v>234</v>
      </c>
      <c r="G46" s="125">
        <v>15.5</v>
      </c>
    </row>
    <row r="47" spans="1:7" s="48" customFormat="1" ht="115.5" customHeight="1">
      <c r="A47" s="45"/>
      <c r="B47" s="41" t="s">
        <v>152</v>
      </c>
      <c r="C47" s="40" t="s">
        <v>176</v>
      </c>
      <c r="D47" s="40" t="s">
        <v>179</v>
      </c>
      <c r="E47" s="40" t="s">
        <v>90</v>
      </c>
      <c r="F47" s="42"/>
      <c r="G47" s="125">
        <f>SUM(G48)</f>
        <v>130</v>
      </c>
    </row>
    <row r="48" spans="1:7" s="48" customFormat="1" ht="49.5" customHeight="1">
      <c r="A48" s="45"/>
      <c r="B48" s="41" t="s">
        <v>191</v>
      </c>
      <c r="C48" s="42" t="s">
        <v>176</v>
      </c>
      <c r="D48" s="42" t="s">
        <v>179</v>
      </c>
      <c r="E48" s="42" t="s">
        <v>91</v>
      </c>
      <c r="F48" s="42"/>
      <c r="G48" s="125">
        <f>SUM(G49)</f>
        <v>130</v>
      </c>
    </row>
    <row r="49" spans="1:7" s="48" customFormat="1" ht="19.5" customHeight="1">
      <c r="A49" s="45"/>
      <c r="B49" s="41" t="s">
        <v>151</v>
      </c>
      <c r="C49" s="40" t="s">
        <v>176</v>
      </c>
      <c r="D49" s="40" t="s">
        <v>179</v>
      </c>
      <c r="E49" s="42" t="s">
        <v>91</v>
      </c>
      <c r="F49" s="40" t="s">
        <v>173</v>
      </c>
      <c r="G49" s="125">
        <v>130</v>
      </c>
    </row>
    <row r="50" spans="1:7" s="48" customFormat="1" ht="28.5" customHeight="1" hidden="1">
      <c r="A50" s="45"/>
      <c r="B50" s="39" t="s">
        <v>210</v>
      </c>
      <c r="C50" s="36" t="s">
        <v>176</v>
      </c>
      <c r="D50" s="36" t="s">
        <v>188</v>
      </c>
      <c r="E50" s="36"/>
      <c r="F50" s="36"/>
      <c r="G50" s="123">
        <f>SUM(G51)</f>
        <v>0</v>
      </c>
    </row>
    <row r="51" spans="1:7" s="48" customFormat="1" ht="33.75" customHeight="1" hidden="1">
      <c r="A51" s="45"/>
      <c r="B51" s="39" t="s">
        <v>227</v>
      </c>
      <c r="C51" s="40" t="s">
        <v>176</v>
      </c>
      <c r="D51" s="40" t="s">
        <v>188</v>
      </c>
      <c r="E51" s="40" t="s">
        <v>83</v>
      </c>
      <c r="F51" s="40"/>
      <c r="G51" s="125">
        <f>SUM(G52)</f>
        <v>0</v>
      </c>
    </row>
    <row r="52" spans="1:7" s="48" customFormat="1" ht="47.25" customHeight="1" hidden="1">
      <c r="A52" s="45"/>
      <c r="B52" s="39" t="s">
        <v>239</v>
      </c>
      <c r="C52" s="40" t="s">
        <v>176</v>
      </c>
      <c r="D52" s="40" t="s">
        <v>188</v>
      </c>
      <c r="E52" s="40" t="s">
        <v>84</v>
      </c>
      <c r="F52" s="40"/>
      <c r="G52" s="125">
        <f>SUM(G53)</f>
        <v>0</v>
      </c>
    </row>
    <row r="53" spans="1:7" s="48" customFormat="1" ht="34.5" customHeight="1" hidden="1">
      <c r="A53" s="45"/>
      <c r="B53" s="39" t="s">
        <v>235</v>
      </c>
      <c r="C53" s="40" t="s">
        <v>176</v>
      </c>
      <c r="D53" s="40" t="s">
        <v>188</v>
      </c>
      <c r="E53" s="40" t="s">
        <v>88</v>
      </c>
      <c r="F53" s="36"/>
      <c r="G53" s="125">
        <f>SUM(G54)</f>
        <v>0</v>
      </c>
    </row>
    <row r="54" spans="1:7" s="48" customFormat="1" ht="27.75" customHeight="1" hidden="1">
      <c r="A54" s="45"/>
      <c r="B54" s="39" t="s">
        <v>195</v>
      </c>
      <c r="C54" s="40" t="s">
        <v>176</v>
      </c>
      <c r="D54" s="40" t="s">
        <v>188</v>
      </c>
      <c r="E54" s="40" t="s">
        <v>88</v>
      </c>
      <c r="F54" s="40" t="s">
        <v>232</v>
      </c>
      <c r="G54" s="125"/>
    </row>
    <row r="55" spans="1:7" s="48" customFormat="1" ht="19.5" customHeight="1">
      <c r="A55" s="45"/>
      <c r="B55" s="128" t="s">
        <v>203</v>
      </c>
      <c r="C55" s="36" t="s">
        <v>176</v>
      </c>
      <c r="D55" s="36" t="s">
        <v>180</v>
      </c>
      <c r="E55" s="36"/>
      <c r="F55" s="36"/>
      <c r="G55" s="123">
        <f>SUM(G56)</f>
        <v>100</v>
      </c>
    </row>
    <row r="56" spans="1:7" s="48" customFormat="1" ht="36" customHeight="1">
      <c r="A56" s="45"/>
      <c r="B56" s="39" t="s">
        <v>227</v>
      </c>
      <c r="C56" s="40" t="s">
        <v>176</v>
      </c>
      <c r="D56" s="40" t="s">
        <v>180</v>
      </c>
      <c r="E56" s="40" t="s">
        <v>83</v>
      </c>
      <c r="F56" s="40"/>
      <c r="G56" s="125">
        <f>SUM(G57)</f>
        <v>100</v>
      </c>
    </row>
    <row r="57" spans="1:7" s="48" customFormat="1" ht="50.25" customHeight="1">
      <c r="A57" s="45"/>
      <c r="B57" s="39" t="s">
        <v>239</v>
      </c>
      <c r="C57" s="40" t="s">
        <v>176</v>
      </c>
      <c r="D57" s="40" t="s">
        <v>180</v>
      </c>
      <c r="E57" s="40" t="s">
        <v>84</v>
      </c>
      <c r="F57" s="40"/>
      <c r="G57" s="125">
        <f>SUM(G58)</f>
        <v>100</v>
      </c>
    </row>
    <row r="58" spans="1:7" s="48" customFormat="1" ht="36" customHeight="1">
      <c r="A58" s="45"/>
      <c r="B58" s="39" t="s">
        <v>235</v>
      </c>
      <c r="C58" s="40" t="s">
        <v>176</v>
      </c>
      <c r="D58" s="40" t="s">
        <v>180</v>
      </c>
      <c r="E58" s="40" t="s">
        <v>88</v>
      </c>
      <c r="F58" s="36"/>
      <c r="G58" s="125">
        <f>SUM(G59)</f>
        <v>100</v>
      </c>
    </row>
    <row r="59" spans="1:7" s="48" customFormat="1" ht="19.5" customHeight="1">
      <c r="A59" s="45"/>
      <c r="B59" s="39" t="s">
        <v>204</v>
      </c>
      <c r="C59" s="40" t="s">
        <v>176</v>
      </c>
      <c r="D59" s="40" t="s">
        <v>180</v>
      </c>
      <c r="E59" s="40" t="s">
        <v>88</v>
      </c>
      <c r="F59" s="40" t="s">
        <v>205</v>
      </c>
      <c r="G59" s="125">
        <v>100</v>
      </c>
    </row>
    <row r="60" spans="1:7" s="48" customFormat="1" ht="19.5" customHeight="1">
      <c r="A60" s="45"/>
      <c r="B60" s="128" t="s">
        <v>198</v>
      </c>
      <c r="C60" s="36" t="s">
        <v>176</v>
      </c>
      <c r="D60" s="36" t="s">
        <v>182</v>
      </c>
      <c r="E60" s="36"/>
      <c r="F60" s="36"/>
      <c r="G60" s="123">
        <f>SUM(G61+G65+G69+G73+G77+G81+G86)</f>
        <v>6704.099999999999</v>
      </c>
    </row>
    <row r="61" spans="1:7" s="47" customFormat="1" ht="39" customHeight="1">
      <c r="A61" s="51"/>
      <c r="B61" s="39" t="s">
        <v>405</v>
      </c>
      <c r="C61" s="40" t="s">
        <v>176</v>
      </c>
      <c r="D61" s="40" t="s">
        <v>182</v>
      </c>
      <c r="E61" s="40" t="s">
        <v>408</v>
      </c>
      <c r="F61" s="40"/>
      <c r="G61" s="125">
        <f>SUM(G62)</f>
        <v>20</v>
      </c>
    </row>
    <row r="62" spans="1:7" s="47" customFormat="1" ht="69" customHeight="1">
      <c r="A62" s="51"/>
      <c r="B62" s="39" t="s">
        <v>406</v>
      </c>
      <c r="C62" s="40" t="s">
        <v>176</v>
      </c>
      <c r="D62" s="40" t="s">
        <v>182</v>
      </c>
      <c r="E62" s="40" t="s">
        <v>409</v>
      </c>
      <c r="F62" s="40"/>
      <c r="G62" s="125">
        <f>SUM(G63)</f>
        <v>20</v>
      </c>
    </row>
    <row r="63" spans="1:8" s="48" customFormat="1" ht="115.5" customHeight="1">
      <c r="A63" s="45"/>
      <c r="B63" s="39" t="s">
        <v>407</v>
      </c>
      <c r="C63" s="40" t="s">
        <v>176</v>
      </c>
      <c r="D63" s="40" t="s">
        <v>182</v>
      </c>
      <c r="E63" s="40" t="s">
        <v>410</v>
      </c>
      <c r="F63" s="40"/>
      <c r="G63" s="125">
        <f>SUM(G64)</f>
        <v>20</v>
      </c>
      <c r="H63" s="47"/>
    </row>
    <row r="64" spans="1:8" s="48" customFormat="1" ht="37.5" customHeight="1">
      <c r="A64" s="45"/>
      <c r="B64" s="39" t="s">
        <v>231</v>
      </c>
      <c r="C64" s="40" t="s">
        <v>176</v>
      </c>
      <c r="D64" s="40" t="s">
        <v>182</v>
      </c>
      <c r="E64" s="40" t="s">
        <v>410</v>
      </c>
      <c r="F64" s="40" t="s">
        <v>232</v>
      </c>
      <c r="G64" s="125">
        <v>20</v>
      </c>
      <c r="H64" s="47"/>
    </row>
    <row r="65" spans="1:7" s="47" customFormat="1" ht="51.75" customHeight="1">
      <c r="A65" s="51"/>
      <c r="B65" s="39" t="s">
        <v>481</v>
      </c>
      <c r="C65" s="40" t="s">
        <v>176</v>
      </c>
      <c r="D65" s="40" t="s">
        <v>182</v>
      </c>
      <c r="E65" s="40" t="s">
        <v>307</v>
      </c>
      <c r="F65" s="40"/>
      <c r="G65" s="125">
        <f>SUM(G66)</f>
        <v>540.4</v>
      </c>
    </row>
    <row r="66" spans="1:7" s="47" customFormat="1" ht="92.25" customHeight="1">
      <c r="A66" s="51"/>
      <c r="B66" s="39" t="s">
        <v>479</v>
      </c>
      <c r="C66" s="40" t="s">
        <v>176</v>
      </c>
      <c r="D66" s="40" t="s">
        <v>182</v>
      </c>
      <c r="E66" s="40" t="s">
        <v>452</v>
      </c>
      <c r="F66" s="40"/>
      <c r="G66" s="125">
        <f>SUM(G67)</f>
        <v>540.4</v>
      </c>
    </row>
    <row r="67" spans="1:8" s="48" customFormat="1" ht="116.25" customHeight="1">
      <c r="A67" s="45"/>
      <c r="B67" s="39" t="s">
        <v>480</v>
      </c>
      <c r="C67" s="40" t="s">
        <v>176</v>
      </c>
      <c r="D67" s="40" t="s">
        <v>182</v>
      </c>
      <c r="E67" s="40" t="s">
        <v>308</v>
      </c>
      <c r="F67" s="40"/>
      <c r="G67" s="125">
        <f>SUM(G68)</f>
        <v>540.4</v>
      </c>
      <c r="H67" s="47"/>
    </row>
    <row r="68" spans="1:8" s="48" customFormat="1" ht="37.5" customHeight="1">
      <c r="A68" s="45"/>
      <c r="B68" s="39" t="s">
        <v>231</v>
      </c>
      <c r="C68" s="40" t="s">
        <v>176</v>
      </c>
      <c r="D68" s="40" t="s">
        <v>182</v>
      </c>
      <c r="E68" s="40" t="s">
        <v>308</v>
      </c>
      <c r="F68" s="40" t="s">
        <v>232</v>
      </c>
      <c r="G68" s="125">
        <v>540.4</v>
      </c>
      <c r="H68" s="47"/>
    </row>
    <row r="69" spans="1:7" s="47" customFormat="1" ht="42" customHeight="1">
      <c r="A69" s="51"/>
      <c r="B69" s="39" t="s">
        <v>305</v>
      </c>
      <c r="C69" s="40" t="s">
        <v>176</v>
      </c>
      <c r="D69" s="40" t="s">
        <v>182</v>
      </c>
      <c r="E69" s="40" t="s">
        <v>306</v>
      </c>
      <c r="F69" s="40"/>
      <c r="G69" s="125">
        <f>SUM(G70)</f>
        <v>100</v>
      </c>
    </row>
    <row r="70" spans="1:8" s="48" customFormat="1" ht="42.75" customHeight="1">
      <c r="A70" s="45"/>
      <c r="B70" s="39" t="s">
        <v>453</v>
      </c>
      <c r="C70" s="40" t="s">
        <v>176</v>
      </c>
      <c r="D70" s="40" t="s">
        <v>182</v>
      </c>
      <c r="E70" s="40" t="s">
        <v>455</v>
      </c>
      <c r="F70" s="40"/>
      <c r="G70" s="125">
        <f>SUM(G71)</f>
        <v>100</v>
      </c>
      <c r="H70" s="47"/>
    </row>
    <row r="71" spans="1:8" s="48" customFormat="1" ht="70.5" customHeight="1">
      <c r="A71" s="45"/>
      <c r="B71" s="39" t="s">
        <v>454</v>
      </c>
      <c r="C71" s="40" t="s">
        <v>176</v>
      </c>
      <c r="D71" s="40" t="s">
        <v>182</v>
      </c>
      <c r="E71" s="40" t="s">
        <v>456</v>
      </c>
      <c r="F71" s="40"/>
      <c r="G71" s="125">
        <f>SUM(G72)</f>
        <v>100</v>
      </c>
      <c r="H71" s="47"/>
    </row>
    <row r="72" spans="1:8" s="48" customFormat="1" ht="37.5" customHeight="1">
      <c r="A72" s="45"/>
      <c r="B72" s="39" t="s">
        <v>231</v>
      </c>
      <c r="C72" s="40" t="s">
        <v>176</v>
      </c>
      <c r="D72" s="40" t="s">
        <v>182</v>
      </c>
      <c r="E72" s="40" t="s">
        <v>456</v>
      </c>
      <c r="F72" s="40" t="s">
        <v>232</v>
      </c>
      <c r="G72" s="125">
        <v>100</v>
      </c>
      <c r="H72" s="47"/>
    </row>
    <row r="73" spans="1:7" s="47" customFormat="1" ht="73.5" customHeight="1">
      <c r="A73" s="51"/>
      <c r="B73" s="39" t="s">
        <v>457</v>
      </c>
      <c r="C73" s="40" t="s">
        <v>176</v>
      </c>
      <c r="D73" s="40" t="s">
        <v>182</v>
      </c>
      <c r="E73" s="40" t="s">
        <v>304</v>
      </c>
      <c r="F73" s="40"/>
      <c r="G73" s="125">
        <f>SUM(G74)</f>
        <v>50</v>
      </c>
    </row>
    <row r="74" spans="1:8" s="48" customFormat="1" ht="57" customHeight="1">
      <c r="A74" s="45"/>
      <c r="B74" s="39" t="s">
        <v>458</v>
      </c>
      <c r="C74" s="40" t="s">
        <v>176</v>
      </c>
      <c r="D74" s="40" t="s">
        <v>182</v>
      </c>
      <c r="E74" s="40" t="s">
        <v>460</v>
      </c>
      <c r="F74" s="40"/>
      <c r="G74" s="125">
        <f>SUM(G75)</f>
        <v>50</v>
      </c>
      <c r="H74" s="47"/>
    </row>
    <row r="75" spans="1:8" s="48" customFormat="1" ht="120.75" customHeight="1">
      <c r="A75" s="45"/>
      <c r="B75" s="39" t="s">
        <v>459</v>
      </c>
      <c r="C75" s="40" t="s">
        <v>176</v>
      </c>
      <c r="D75" s="40" t="s">
        <v>182</v>
      </c>
      <c r="E75" s="40" t="s">
        <v>461</v>
      </c>
      <c r="F75" s="40"/>
      <c r="G75" s="125">
        <f>SUM(G76)</f>
        <v>50</v>
      </c>
      <c r="H75" s="47"/>
    </row>
    <row r="76" spans="1:8" s="48" customFormat="1" ht="45" customHeight="1">
      <c r="A76" s="45"/>
      <c r="B76" s="39" t="s">
        <v>231</v>
      </c>
      <c r="C76" s="40" t="s">
        <v>176</v>
      </c>
      <c r="D76" s="40" t="s">
        <v>182</v>
      </c>
      <c r="E76" s="40" t="s">
        <v>461</v>
      </c>
      <c r="F76" s="40" t="s">
        <v>232</v>
      </c>
      <c r="G76" s="125">
        <v>50</v>
      </c>
      <c r="H76" s="47"/>
    </row>
    <row r="77" spans="1:7" s="47" customFormat="1" ht="43.5" customHeight="1">
      <c r="A77" s="51"/>
      <c r="B77" s="39" t="s">
        <v>302</v>
      </c>
      <c r="C77" s="40" t="s">
        <v>176</v>
      </c>
      <c r="D77" s="40" t="s">
        <v>182</v>
      </c>
      <c r="E77" s="40" t="s">
        <v>303</v>
      </c>
      <c r="F77" s="40"/>
      <c r="G77" s="125">
        <f>SUM(G78)</f>
        <v>140</v>
      </c>
    </row>
    <row r="78" spans="1:8" s="48" customFormat="1" ht="47.25" customHeight="1">
      <c r="A78" s="45"/>
      <c r="B78" s="39" t="s">
        <v>462</v>
      </c>
      <c r="C78" s="40" t="s">
        <v>176</v>
      </c>
      <c r="D78" s="40" t="s">
        <v>182</v>
      </c>
      <c r="E78" s="40" t="s">
        <v>464</v>
      </c>
      <c r="F78" s="40"/>
      <c r="G78" s="125">
        <f>SUM(G79)</f>
        <v>140</v>
      </c>
      <c r="H78" s="47"/>
    </row>
    <row r="79" spans="1:8" s="48" customFormat="1" ht="75" customHeight="1">
      <c r="A79" s="45"/>
      <c r="B79" s="39" t="s">
        <v>463</v>
      </c>
      <c r="C79" s="40" t="s">
        <v>176</v>
      </c>
      <c r="D79" s="40" t="s">
        <v>182</v>
      </c>
      <c r="E79" s="40" t="s">
        <v>465</v>
      </c>
      <c r="F79" s="40"/>
      <c r="G79" s="125">
        <f>SUM(G80)</f>
        <v>140</v>
      </c>
      <c r="H79" s="47"/>
    </row>
    <row r="80" spans="1:8" s="48" customFormat="1" ht="37.5" customHeight="1">
      <c r="A80" s="45"/>
      <c r="B80" s="39" t="s">
        <v>231</v>
      </c>
      <c r="C80" s="40" t="s">
        <v>176</v>
      </c>
      <c r="D80" s="40" t="s">
        <v>182</v>
      </c>
      <c r="E80" s="40" t="s">
        <v>465</v>
      </c>
      <c r="F80" s="40" t="s">
        <v>232</v>
      </c>
      <c r="G80" s="125">
        <v>140</v>
      </c>
      <c r="H80" s="47"/>
    </row>
    <row r="81" spans="1:7" s="47" customFormat="1" ht="48.75" customHeight="1">
      <c r="A81" s="51"/>
      <c r="B81" s="129" t="s">
        <v>470</v>
      </c>
      <c r="C81" s="40" t="s">
        <v>176</v>
      </c>
      <c r="D81" s="40" t="s">
        <v>182</v>
      </c>
      <c r="E81" s="40" t="s">
        <v>466</v>
      </c>
      <c r="F81" s="40"/>
      <c r="G81" s="125">
        <f>SUM(G82)</f>
        <v>4559</v>
      </c>
    </row>
    <row r="82" spans="1:8" s="48" customFormat="1" ht="37.5" customHeight="1">
      <c r="A82" s="45"/>
      <c r="B82" s="129" t="s">
        <v>469</v>
      </c>
      <c r="C82" s="40" t="s">
        <v>176</v>
      </c>
      <c r="D82" s="40" t="s">
        <v>182</v>
      </c>
      <c r="E82" s="40" t="s">
        <v>467</v>
      </c>
      <c r="F82" s="40"/>
      <c r="G82" s="125">
        <f>SUM(G83)</f>
        <v>4559</v>
      </c>
      <c r="H82" s="47"/>
    </row>
    <row r="83" spans="1:8" s="48" customFormat="1" ht="54" customHeight="1">
      <c r="A83" s="45"/>
      <c r="B83" s="129" t="s">
        <v>337</v>
      </c>
      <c r="C83" s="40" t="s">
        <v>176</v>
      </c>
      <c r="D83" s="40" t="s">
        <v>182</v>
      </c>
      <c r="E83" s="40" t="s">
        <v>468</v>
      </c>
      <c r="F83" s="40"/>
      <c r="G83" s="125">
        <f>SUM(G84+G85)</f>
        <v>4559</v>
      </c>
      <c r="H83" s="47"/>
    </row>
    <row r="84" spans="1:8" s="48" customFormat="1" ht="26.25" customHeight="1">
      <c r="A84" s="45"/>
      <c r="B84" s="129" t="s">
        <v>338</v>
      </c>
      <c r="C84" s="40" t="s">
        <v>176</v>
      </c>
      <c r="D84" s="40" t="s">
        <v>182</v>
      </c>
      <c r="E84" s="40" t="s">
        <v>468</v>
      </c>
      <c r="F84" s="40" t="s">
        <v>339</v>
      </c>
      <c r="G84" s="125">
        <v>3828.6</v>
      </c>
      <c r="H84" s="47"/>
    </row>
    <row r="85" spans="1:8" s="48" customFormat="1" ht="37.5" customHeight="1">
      <c r="A85" s="45"/>
      <c r="B85" s="39" t="s">
        <v>231</v>
      </c>
      <c r="C85" s="40" t="s">
        <v>176</v>
      </c>
      <c r="D85" s="40" t="s">
        <v>182</v>
      </c>
      <c r="E85" s="40" t="s">
        <v>468</v>
      </c>
      <c r="F85" s="40" t="s">
        <v>232</v>
      </c>
      <c r="G85" s="125">
        <v>730.4</v>
      </c>
      <c r="H85" s="47"/>
    </row>
    <row r="86" spans="1:7" s="48" customFormat="1" ht="38.25" customHeight="1">
      <c r="A86" s="45"/>
      <c r="B86" s="39" t="s">
        <v>227</v>
      </c>
      <c r="C86" s="40" t="s">
        <v>176</v>
      </c>
      <c r="D86" s="40" t="s">
        <v>182</v>
      </c>
      <c r="E86" s="40" t="s">
        <v>83</v>
      </c>
      <c r="F86" s="40"/>
      <c r="G86" s="125">
        <f>SUM(G87)</f>
        <v>1294.7</v>
      </c>
    </row>
    <row r="87" spans="1:7" s="48" customFormat="1" ht="48.75" customHeight="1">
      <c r="A87" s="45"/>
      <c r="B87" s="39" t="s">
        <v>239</v>
      </c>
      <c r="C87" s="40" t="s">
        <v>176</v>
      </c>
      <c r="D87" s="40" t="s">
        <v>182</v>
      </c>
      <c r="E87" s="40" t="s">
        <v>84</v>
      </c>
      <c r="F87" s="40"/>
      <c r="G87" s="125">
        <f>SUM(G88+G90)</f>
        <v>1294.7</v>
      </c>
    </row>
    <row r="88" spans="1:7" s="48" customFormat="1" ht="34.5" customHeight="1">
      <c r="A88" s="45"/>
      <c r="B88" s="39" t="s">
        <v>235</v>
      </c>
      <c r="C88" s="40" t="s">
        <v>176</v>
      </c>
      <c r="D88" s="40" t="s">
        <v>182</v>
      </c>
      <c r="E88" s="40" t="s">
        <v>88</v>
      </c>
      <c r="F88" s="40"/>
      <c r="G88" s="125">
        <f>SUM(G89)</f>
        <v>733.9</v>
      </c>
    </row>
    <row r="89" spans="1:7" s="48" customFormat="1" ht="34.5" customHeight="1">
      <c r="A89" s="45"/>
      <c r="B89" s="39" t="s">
        <v>231</v>
      </c>
      <c r="C89" s="40" t="s">
        <v>176</v>
      </c>
      <c r="D89" s="40" t="s">
        <v>182</v>
      </c>
      <c r="E89" s="40" t="s">
        <v>88</v>
      </c>
      <c r="F89" s="42" t="s">
        <v>232</v>
      </c>
      <c r="G89" s="125">
        <v>733.9</v>
      </c>
    </row>
    <row r="90" spans="1:7" s="48" customFormat="1" ht="48.75" customHeight="1">
      <c r="A90" s="45"/>
      <c r="B90" s="39" t="s">
        <v>209</v>
      </c>
      <c r="C90" s="40" t="s">
        <v>176</v>
      </c>
      <c r="D90" s="40" t="s">
        <v>182</v>
      </c>
      <c r="E90" s="40" t="s">
        <v>94</v>
      </c>
      <c r="F90" s="40"/>
      <c r="G90" s="125">
        <f>SUM(G91+G92)</f>
        <v>560.8000000000001</v>
      </c>
    </row>
    <row r="91" spans="1:7" s="48" customFormat="1" ht="34.5" customHeight="1">
      <c r="A91" s="45"/>
      <c r="B91" s="39" t="s">
        <v>229</v>
      </c>
      <c r="C91" s="40" t="s">
        <v>176</v>
      </c>
      <c r="D91" s="40" t="s">
        <v>182</v>
      </c>
      <c r="E91" s="40" t="s">
        <v>94</v>
      </c>
      <c r="F91" s="40" t="s">
        <v>230</v>
      </c>
      <c r="G91" s="125">
        <v>524.6</v>
      </c>
    </row>
    <row r="92" spans="1:7" s="48" customFormat="1" ht="34.5" customHeight="1">
      <c r="A92" s="45"/>
      <c r="B92" s="39" t="s">
        <v>231</v>
      </c>
      <c r="C92" s="40" t="s">
        <v>176</v>
      </c>
      <c r="D92" s="40" t="s">
        <v>182</v>
      </c>
      <c r="E92" s="40" t="s">
        <v>94</v>
      </c>
      <c r="F92" s="42" t="s">
        <v>232</v>
      </c>
      <c r="G92" s="125">
        <v>36.2</v>
      </c>
    </row>
    <row r="93" spans="1:7" s="48" customFormat="1" ht="19.5" customHeight="1">
      <c r="A93" s="45"/>
      <c r="B93" s="128" t="s">
        <v>168</v>
      </c>
      <c r="C93" s="36" t="s">
        <v>181</v>
      </c>
      <c r="D93" s="36" t="s">
        <v>177</v>
      </c>
      <c r="E93" s="36"/>
      <c r="F93" s="33"/>
      <c r="G93" s="123">
        <f>SUM(G94)</f>
        <v>233.7</v>
      </c>
    </row>
    <row r="94" spans="1:7" s="48" customFormat="1" ht="19.5" customHeight="1">
      <c r="A94" s="45"/>
      <c r="B94" s="128" t="s">
        <v>167</v>
      </c>
      <c r="C94" s="36" t="s">
        <v>181</v>
      </c>
      <c r="D94" s="36" t="s">
        <v>178</v>
      </c>
      <c r="E94" s="33"/>
      <c r="F94" s="33"/>
      <c r="G94" s="123">
        <f>SUM(G95)</f>
        <v>233.7</v>
      </c>
    </row>
    <row r="95" spans="1:7" s="48" customFormat="1" ht="32.25" customHeight="1">
      <c r="A95" s="45"/>
      <c r="B95" s="39" t="s">
        <v>227</v>
      </c>
      <c r="C95" s="40" t="s">
        <v>181</v>
      </c>
      <c r="D95" s="40" t="s">
        <v>178</v>
      </c>
      <c r="E95" s="42" t="s">
        <v>83</v>
      </c>
      <c r="F95" s="42"/>
      <c r="G95" s="125">
        <f>SUM(G96)</f>
        <v>233.7</v>
      </c>
    </row>
    <row r="96" spans="1:7" s="48" customFormat="1" ht="48.75" customHeight="1">
      <c r="A96" s="45"/>
      <c r="B96" s="39" t="s">
        <v>239</v>
      </c>
      <c r="C96" s="40" t="s">
        <v>181</v>
      </c>
      <c r="D96" s="40" t="s">
        <v>178</v>
      </c>
      <c r="E96" s="42" t="s">
        <v>84</v>
      </c>
      <c r="F96" s="42"/>
      <c r="G96" s="125">
        <f>SUM(G97)</f>
        <v>233.7</v>
      </c>
    </row>
    <row r="97" spans="1:7" s="48" customFormat="1" ht="35.25" customHeight="1">
      <c r="A97" s="45"/>
      <c r="B97" s="39" t="s">
        <v>169</v>
      </c>
      <c r="C97" s="40" t="s">
        <v>181</v>
      </c>
      <c r="D97" s="40" t="s">
        <v>178</v>
      </c>
      <c r="E97" s="42" t="s">
        <v>93</v>
      </c>
      <c r="F97" s="42"/>
      <c r="G97" s="125">
        <f>SUM(G98:G99)</f>
        <v>233.7</v>
      </c>
    </row>
    <row r="98" spans="1:7" s="48" customFormat="1" ht="39" customHeight="1">
      <c r="A98" s="45"/>
      <c r="B98" s="39" t="s">
        <v>229</v>
      </c>
      <c r="C98" s="40" t="s">
        <v>181</v>
      </c>
      <c r="D98" s="40" t="s">
        <v>178</v>
      </c>
      <c r="E98" s="42" t="s">
        <v>93</v>
      </c>
      <c r="F98" s="42" t="s">
        <v>230</v>
      </c>
      <c r="G98" s="125">
        <v>233.7</v>
      </c>
    </row>
    <row r="99" spans="1:7" s="48" customFormat="1" ht="37.5" customHeight="1" hidden="1">
      <c r="A99" s="45"/>
      <c r="B99" s="39" t="s">
        <v>231</v>
      </c>
      <c r="C99" s="40" t="s">
        <v>181</v>
      </c>
      <c r="D99" s="40" t="s">
        <v>178</v>
      </c>
      <c r="E99" s="42" t="s">
        <v>93</v>
      </c>
      <c r="F99" s="42" t="s">
        <v>232</v>
      </c>
      <c r="G99" s="125"/>
    </row>
    <row r="100" spans="1:7" s="48" customFormat="1" ht="36.75" customHeight="1">
      <c r="A100" s="45"/>
      <c r="B100" s="128" t="s">
        <v>149</v>
      </c>
      <c r="C100" s="36" t="s">
        <v>178</v>
      </c>
      <c r="D100" s="36" t="s">
        <v>177</v>
      </c>
      <c r="E100" s="36"/>
      <c r="F100" s="36"/>
      <c r="G100" s="123">
        <f>SUM(G101+G124)</f>
        <v>2223.1</v>
      </c>
    </row>
    <row r="101" spans="1:7" s="37" customFormat="1" ht="55.5" customHeight="1">
      <c r="A101" s="45"/>
      <c r="B101" s="128" t="s">
        <v>165</v>
      </c>
      <c r="C101" s="36" t="s">
        <v>178</v>
      </c>
      <c r="D101" s="36" t="s">
        <v>183</v>
      </c>
      <c r="E101" s="36"/>
      <c r="F101" s="36"/>
      <c r="G101" s="123">
        <f>SUM(G102+G112+G119)</f>
        <v>2200</v>
      </c>
    </row>
    <row r="102" spans="1:7" s="49" customFormat="1" ht="19.5" customHeight="1">
      <c r="A102" s="50"/>
      <c r="B102" s="132" t="s">
        <v>236</v>
      </c>
      <c r="C102" s="40" t="s">
        <v>178</v>
      </c>
      <c r="D102" s="40" t="s">
        <v>183</v>
      </c>
      <c r="E102" s="40" t="s">
        <v>30</v>
      </c>
      <c r="F102" s="40"/>
      <c r="G102" s="125">
        <f>SUM(G103+G106+G109)</f>
        <v>1374.5</v>
      </c>
    </row>
    <row r="103" spans="1:7" ht="69.75" customHeight="1">
      <c r="A103" s="51"/>
      <c r="B103" s="46" t="s">
        <v>346</v>
      </c>
      <c r="C103" s="40" t="s">
        <v>178</v>
      </c>
      <c r="D103" s="40" t="s">
        <v>183</v>
      </c>
      <c r="E103" s="40" t="s">
        <v>31</v>
      </c>
      <c r="F103" s="40"/>
      <c r="G103" s="125">
        <f>SUM(G104)</f>
        <v>488.5</v>
      </c>
    </row>
    <row r="104" spans="1:7" ht="98.25" customHeight="1">
      <c r="A104" s="47"/>
      <c r="B104" s="39" t="s">
        <v>347</v>
      </c>
      <c r="C104" s="40" t="s">
        <v>178</v>
      </c>
      <c r="D104" s="40" t="s">
        <v>183</v>
      </c>
      <c r="E104" s="40" t="s">
        <v>32</v>
      </c>
      <c r="F104" s="40"/>
      <c r="G104" s="125">
        <f>SUM(G105)</f>
        <v>488.5</v>
      </c>
    </row>
    <row r="105" spans="1:7" ht="39" customHeight="1">
      <c r="A105" s="47"/>
      <c r="B105" s="39" t="s">
        <v>231</v>
      </c>
      <c r="C105" s="40" t="s">
        <v>178</v>
      </c>
      <c r="D105" s="40" t="s">
        <v>183</v>
      </c>
      <c r="E105" s="40" t="s">
        <v>32</v>
      </c>
      <c r="F105" s="40" t="s">
        <v>232</v>
      </c>
      <c r="G105" s="125">
        <v>488.5</v>
      </c>
    </row>
    <row r="106" spans="1:7" ht="55.5" customHeight="1">
      <c r="A106" s="47"/>
      <c r="B106" s="46" t="s">
        <v>340</v>
      </c>
      <c r="C106" s="40" t="s">
        <v>178</v>
      </c>
      <c r="D106" s="40" t="s">
        <v>183</v>
      </c>
      <c r="E106" s="40" t="s">
        <v>35</v>
      </c>
      <c r="F106" s="40"/>
      <c r="G106" s="125">
        <f>SUM(G107)</f>
        <v>700</v>
      </c>
    </row>
    <row r="107" spans="1:7" ht="69" customHeight="1">
      <c r="A107" s="47"/>
      <c r="B107" s="39" t="s">
        <v>341</v>
      </c>
      <c r="C107" s="40" t="s">
        <v>178</v>
      </c>
      <c r="D107" s="40" t="s">
        <v>183</v>
      </c>
      <c r="E107" s="40" t="s">
        <v>36</v>
      </c>
      <c r="F107" s="40"/>
      <c r="G107" s="125">
        <f>SUM(G108)</f>
        <v>700</v>
      </c>
    </row>
    <row r="108" spans="1:7" ht="34.5" customHeight="1">
      <c r="A108" s="47"/>
      <c r="B108" s="39" t="s">
        <v>231</v>
      </c>
      <c r="C108" s="40" t="s">
        <v>178</v>
      </c>
      <c r="D108" s="40" t="s">
        <v>183</v>
      </c>
      <c r="E108" s="40" t="s">
        <v>36</v>
      </c>
      <c r="F108" s="40" t="s">
        <v>232</v>
      </c>
      <c r="G108" s="125">
        <v>700</v>
      </c>
    </row>
    <row r="109" spans="1:7" ht="85.5" customHeight="1">
      <c r="A109" s="47"/>
      <c r="B109" s="46" t="s">
        <v>348</v>
      </c>
      <c r="C109" s="40" t="s">
        <v>178</v>
      </c>
      <c r="D109" s="40" t="s">
        <v>183</v>
      </c>
      <c r="E109" s="40" t="s">
        <v>37</v>
      </c>
      <c r="F109" s="40"/>
      <c r="G109" s="125">
        <f>SUM(G110)</f>
        <v>186</v>
      </c>
    </row>
    <row r="110" spans="1:7" ht="111" customHeight="1">
      <c r="A110" s="47"/>
      <c r="B110" s="39" t="s">
        <v>349</v>
      </c>
      <c r="C110" s="40" t="s">
        <v>178</v>
      </c>
      <c r="D110" s="40" t="s">
        <v>183</v>
      </c>
      <c r="E110" s="40" t="s">
        <v>38</v>
      </c>
      <c r="F110" s="40"/>
      <c r="G110" s="125">
        <f>SUM(G111)</f>
        <v>186</v>
      </c>
    </row>
    <row r="111" spans="1:7" ht="34.5" customHeight="1">
      <c r="A111" s="47"/>
      <c r="B111" s="39" t="s">
        <v>231</v>
      </c>
      <c r="C111" s="40" t="s">
        <v>178</v>
      </c>
      <c r="D111" s="40" t="s">
        <v>183</v>
      </c>
      <c r="E111" s="40" t="s">
        <v>38</v>
      </c>
      <c r="F111" s="40" t="s">
        <v>232</v>
      </c>
      <c r="G111" s="125">
        <v>186</v>
      </c>
    </row>
    <row r="112" spans="1:7" ht="47.25" customHeight="1">
      <c r="A112" s="47"/>
      <c r="B112" s="46" t="s">
        <v>372</v>
      </c>
      <c r="C112" s="40" t="s">
        <v>178</v>
      </c>
      <c r="D112" s="40" t="s">
        <v>183</v>
      </c>
      <c r="E112" s="40" t="s">
        <v>39</v>
      </c>
      <c r="F112" s="40"/>
      <c r="G112" s="125">
        <f>SUM(G113)</f>
        <v>162.70000000000002</v>
      </c>
    </row>
    <row r="113" spans="1:7" ht="33" customHeight="1">
      <c r="A113" s="47"/>
      <c r="B113" s="39" t="s">
        <v>286</v>
      </c>
      <c r="C113" s="40" t="s">
        <v>178</v>
      </c>
      <c r="D113" s="40" t="s">
        <v>183</v>
      </c>
      <c r="E113" s="40" t="s">
        <v>287</v>
      </c>
      <c r="F113" s="40"/>
      <c r="G113" s="125">
        <f>SUM(G114+G116)</f>
        <v>162.70000000000002</v>
      </c>
    </row>
    <row r="114" spans="1:7" ht="135" customHeight="1">
      <c r="A114" s="47"/>
      <c r="B114" s="52" t="s">
        <v>296</v>
      </c>
      <c r="C114" s="40" t="s">
        <v>178</v>
      </c>
      <c r="D114" s="40" t="s">
        <v>183</v>
      </c>
      <c r="E114" s="40" t="s">
        <v>288</v>
      </c>
      <c r="F114" s="40"/>
      <c r="G114" s="125">
        <f>SUM(G115)</f>
        <v>147.9</v>
      </c>
    </row>
    <row r="115" spans="1:7" ht="40.5" customHeight="1">
      <c r="A115" s="47"/>
      <c r="B115" s="39" t="s">
        <v>231</v>
      </c>
      <c r="C115" s="40" t="s">
        <v>178</v>
      </c>
      <c r="D115" s="40" t="s">
        <v>183</v>
      </c>
      <c r="E115" s="40" t="s">
        <v>288</v>
      </c>
      <c r="F115" s="40" t="s">
        <v>232</v>
      </c>
      <c r="G115" s="125">
        <v>147.9</v>
      </c>
    </row>
    <row r="116" spans="1:7" ht="52.5" customHeight="1">
      <c r="A116" s="47"/>
      <c r="B116" s="39" t="s">
        <v>102</v>
      </c>
      <c r="C116" s="40" t="s">
        <v>178</v>
      </c>
      <c r="D116" s="40" t="s">
        <v>183</v>
      </c>
      <c r="E116" s="40" t="s">
        <v>289</v>
      </c>
      <c r="F116" s="40"/>
      <c r="G116" s="125">
        <f>SUM(G117)</f>
        <v>14.8</v>
      </c>
    </row>
    <row r="117" spans="1:7" ht="90" customHeight="1">
      <c r="A117" s="47"/>
      <c r="B117" s="52" t="s">
        <v>377</v>
      </c>
      <c r="C117" s="40" t="s">
        <v>178</v>
      </c>
      <c r="D117" s="40" t="s">
        <v>183</v>
      </c>
      <c r="E117" s="40" t="s">
        <v>290</v>
      </c>
      <c r="F117" s="40"/>
      <c r="G117" s="125">
        <f>SUM(G118)</f>
        <v>14.8</v>
      </c>
    </row>
    <row r="118" spans="1:7" ht="37.5" customHeight="1">
      <c r="A118" s="47"/>
      <c r="B118" s="39" t="s">
        <v>231</v>
      </c>
      <c r="C118" s="40" t="s">
        <v>178</v>
      </c>
      <c r="D118" s="40" t="s">
        <v>183</v>
      </c>
      <c r="E118" s="40" t="s">
        <v>290</v>
      </c>
      <c r="F118" s="40" t="s">
        <v>232</v>
      </c>
      <c r="G118" s="125">
        <v>14.8</v>
      </c>
    </row>
    <row r="119" spans="1:7" ht="37.5" customHeight="1">
      <c r="A119" s="47"/>
      <c r="B119" s="129" t="s">
        <v>470</v>
      </c>
      <c r="C119" s="40" t="s">
        <v>178</v>
      </c>
      <c r="D119" s="40" t="s">
        <v>183</v>
      </c>
      <c r="E119" s="40" t="s">
        <v>466</v>
      </c>
      <c r="F119" s="40"/>
      <c r="G119" s="125">
        <f>SUM(G120)</f>
        <v>662.8000000000001</v>
      </c>
    </row>
    <row r="120" spans="1:7" ht="37.5" customHeight="1">
      <c r="A120" s="47"/>
      <c r="B120" s="129" t="s">
        <v>469</v>
      </c>
      <c r="C120" s="40" t="s">
        <v>178</v>
      </c>
      <c r="D120" s="40" t="s">
        <v>183</v>
      </c>
      <c r="E120" s="40" t="s">
        <v>467</v>
      </c>
      <c r="F120" s="40"/>
      <c r="G120" s="125">
        <f>SUM(G121)</f>
        <v>662.8000000000001</v>
      </c>
    </row>
    <row r="121" spans="1:7" ht="51.75" customHeight="1">
      <c r="A121" s="47"/>
      <c r="B121" s="129" t="s">
        <v>337</v>
      </c>
      <c r="C121" s="40" t="s">
        <v>178</v>
      </c>
      <c r="D121" s="40" t="s">
        <v>183</v>
      </c>
      <c r="E121" s="40" t="s">
        <v>468</v>
      </c>
      <c r="F121" s="40"/>
      <c r="G121" s="125">
        <f>SUM(G122+G123)</f>
        <v>662.8000000000001</v>
      </c>
    </row>
    <row r="122" spans="1:7" ht="30" customHeight="1">
      <c r="A122" s="47"/>
      <c r="B122" s="129" t="s">
        <v>338</v>
      </c>
      <c r="C122" s="40" t="s">
        <v>178</v>
      </c>
      <c r="D122" s="40" t="s">
        <v>183</v>
      </c>
      <c r="E122" s="40" t="s">
        <v>468</v>
      </c>
      <c r="F122" s="40" t="s">
        <v>339</v>
      </c>
      <c r="G122" s="125">
        <v>604.2</v>
      </c>
    </row>
    <row r="123" spans="1:7" ht="37.5" customHeight="1">
      <c r="A123" s="47"/>
      <c r="B123" s="39" t="s">
        <v>231</v>
      </c>
      <c r="C123" s="40" t="s">
        <v>178</v>
      </c>
      <c r="D123" s="40" t="s">
        <v>183</v>
      </c>
      <c r="E123" s="40" t="s">
        <v>468</v>
      </c>
      <c r="F123" s="40" t="s">
        <v>232</v>
      </c>
      <c r="G123" s="125">
        <v>58.6</v>
      </c>
    </row>
    <row r="124" spans="1:7" s="37" customFormat="1" ht="34.5" customHeight="1">
      <c r="A124" s="45"/>
      <c r="B124" s="128" t="s">
        <v>163</v>
      </c>
      <c r="C124" s="36" t="s">
        <v>178</v>
      </c>
      <c r="D124" s="36" t="s">
        <v>185</v>
      </c>
      <c r="E124" s="36"/>
      <c r="F124" s="53"/>
      <c r="G124" s="123">
        <f>SUM(G125)</f>
        <v>23.1</v>
      </c>
    </row>
    <row r="125" spans="1:7" s="37" customFormat="1" ht="34.5" customHeight="1">
      <c r="A125" s="45"/>
      <c r="B125" s="39" t="s">
        <v>227</v>
      </c>
      <c r="C125" s="40" t="s">
        <v>178</v>
      </c>
      <c r="D125" s="40" t="s">
        <v>185</v>
      </c>
      <c r="E125" s="40" t="s">
        <v>83</v>
      </c>
      <c r="F125" s="53"/>
      <c r="G125" s="125">
        <f>SUM(G126)</f>
        <v>23.1</v>
      </c>
    </row>
    <row r="126" spans="1:7" ht="48.75" customHeight="1">
      <c r="A126" s="51"/>
      <c r="B126" s="39" t="s">
        <v>239</v>
      </c>
      <c r="C126" s="40" t="s">
        <v>178</v>
      </c>
      <c r="D126" s="40" t="s">
        <v>185</v>
      </c>
      <c r="E126" s="40" t="s">
        <v>84</v>
      </c>
      <c r="F126" s="40"/>
      <c r="G126" s="125">
        <f>SUM(G127)</f>
        <v>23.1</v>
      </c>
    </row>
    <row r="127" spans="1:7" ht="33.75" customHeight="1">
      <c r="A127" s="51"/>
      <c r="B127" s="46" t="s">
        <v>235</v>
      </c>
      <c r="C127" s="40" t="s">
        <v>178</v>
      </c>
      <c r="D127" s="40" t="s">
        <v>185</v>
      </c>
      <c r="E127" s="40" t="s">
        <v>88</v>
      </c>
      <c r="F127" s="40"/>
      <c r="G127" s="125">
        <f>SUM(G128)</f>
        <v>23.1</v>
      </c>
    </row>
    <row r="128" spans="1:7" ht="35.25" customHeight="1">
      <c r="A128" s="51"/>
      <c r="B128" s="39" t="s">
        <v>231</v>
      </c>
      <c r="C128" s="40" t="s">
        <v>178</v>
      </c>
      <c r="D128" s="40" t="s">
        <v>185</v>
      </c>
      <c r="E128" s="40" t="s">
        <v>88</v>
      </c>
      <c r="F128" s="40" t="s">
        <v>232</v>
      </c>
      <c r="G128" s="125">
        <v>23.1</v>
      </c>
    </row>
    <row r="129" spans="1:7" s="48" customFormat="1" ht="19.5" customHeight="1">
      <c r="A129" s="45"/>
      <c r="B129" s="128" t="s">
        <v>150</v>
      </c>
      <c r="C129" s="36" t="s">
        <v>179</v>
      </c>
      <c r="D129" s="36" t="s">
        <v>177</v>
      </c>
      <c r="E129" s="36"/>
      <c r="F129" s="36"/>
      <c r="G129" s="123">
        <f>SUM(G130+G134+G168)</f>
        <v>84547</v>
      </c>
    </row>
    <row r="130" spans="1:7" s="48" customFormat="1" ht="19.5" customHeight="1">
      <c r="A130" s="45"/>
      <c r="B130" s="128" t="s">
        <v>273</v>
      </c>
      <c r="C130" s="36" t="s">
        <v>179</v>
      </c>
      <c r="D130" s="36" t="s">
        <v>181</v>
      </c>
      <c r="E130" s="36"/>
      <c r="F130" s="36"/>
      <c r="G130" s="123">
        <f>SUM(G131)</f>
        <v>50</v>
      </c>
    </row>
    <row r="131" spans="1:7" s="48" customFormat="1" ht="24" customHeight="1">
      <c r="A131" s="45"/>
      <c r="B131" s="46" t="s">
        <v>249</v>
      </c>
      <c r="C131" s="40" t="s">
        <v>179</v>
      </c>
      <c r="D131" s="40" t="s">
        <v>181</v>
      </c>
      <c r="E131" s="40" t="s">
        <v>7</v>
      </c>
      <c r="F131" s="40"/>
      <c r="G131" s="125">
        <f>SUM(G132)</f>
        <v>50</v>
      </c>
    </row>
    <row r="132" spans="1:7" s="48" customFormat="1" ht="64.5" customHeight="1">
      <c r="A132" s="45"/>
      <c r="B132" s="46" t="s">
        <v>487</v>
      </c>
      <c r="C132" s="40" t="s">
        <v>179</v>
      </c>
      <c r="D132" s="40" t="s">
        <v>181</v>
      </c>
      <c r="E132" s="40" t="s">
        <v>95</v>
      </c>
      <c r="F132" s="40"/>
      <c r="G132" s="125">
        <f>SUM(G133)</f>
        <v>50</v>
      </c>
    </row>
    <row r="133" spans="1:7" s="48" customFormat="1" ht="51" customHeight="1">
      <c r="A133" s="45"/>
      <c r="B133" s="39" t="s">
        <v>220</v>
      </c>
      <c r="C133" s="40" t="s">
        <v>179</v>
      </c>
      <c r="D133" s="40" t="s">
        <v>181</v>
      </c>
      <c r="E133" s="40" t="s">
        <v>95</v>
      </c>
      <c r="F133" s="40" t="s">
        <v>200</v>
      </c>
      <c r="G133" s="125">
        <v>50</v>
      </c>
    </row>
    <row r="134" spans="1:7" s="54" customFormat="1" ht="19.5" customHeight="1">
      <c r="A134" s="43"/>
      <c r="B134" s="128" t="s">
        <v>211</v>
      </c>
      <c r="C134" s="36" t="s">
        <v>179</v>
      </c>
      <c r="D134" s="36" t="s">
        <v>183</v>
      </c>
      <c r="E134" s="36"/>
      <c r="F134" s="36"/>
      <c r="G134" s="123">
        <f>SUM(G135+G139+G146)</f>
        <v>83151.9</v>
      </c>
    </row>
    <row r="135" spans="1:7" s="49" customFormat="1" ht="19.5" customHeight="1">
      <c r="A135" s="50"/>
      <c r="B135" s="132" t="s">
        <v>236</v>
      </c>
      <c r="C135" s="40" t="s">
        <v>179</v>
      </c>
      <c r="D135" s="40" t="s">
        <v>183</v>
      </c>
      <c r="E135" s="40" t="s">
        <v>30</v>
      </c>
      <c r="F135" s="40"/>
      <c r="G135" s="125">
        <f>SUM(G136)</f>
        <v>1220.4</v>
      </c>
    </row>
    <row r="136" spans="1:7" ht="45" customHeight="1">
      <c r="A136" s="47"/>
      <c r="B136" s="46" t="s">
        <v>300</v>
      </c>
      <c r="C136" s="40" t="s">
        <v>179</v>
      </c>
      <c r="D136" s="40" t="s">
        <v>183</v>
      </c>
      <c r="E136" s="40" t="s">
        <v>33</v>
      </c>
      <c r="F136" s="40"/>
      <c r="G136" s="125">
        <f>SUM(G137)</f>
        <v>1220.4</v>
      </c>
    </row>
    <row r="137" spans="1:7" ht="79.5" customHeight="1">
      <c r="A137" s="47"/>
      <c r="B137" s="39" t="s">
        <v>342</v>
      </c>
      <c r="C137" s="40" t="s">
        <v>179</v>
      </c>
      <c r="D137" s="40" t="s">
        <v>183</v>
      </c>
      <c r="E137" s="40" t="s">
        <v>34</v>
      </c>
      <c r="F137" s="40"/>
      <c r="G137" s="125">
        <f>SUM(G138)</f>
        <v>1220.4</v>
      </c>
    </row>
    <row r="138" spans="1:7" ht="35.25" customHeight="1">
      <c r="A138" s="47"/>
      <c r="B138" s="39" t="s">
        <v>231</v>
      </c>
      <c r="C138" s="40" t="s">
        <v>179</v>
      </c>
      <c r="D138" s="40" t="s">
        <v>183</v>
      </c>
      <c r="E138" s="40" t="s">
        <v>34</v>
      </c>
      <c r="F138" s="40" t="s">
        <v>232</v>
      </c>
      <c r="G138" s="125">
        <v>1220.4</v>
      </c>
    </row>
    <row r="139" spans="1:7" s="48" customFormat="1" ht="51.75" customHeight="1">
      <c r="A139" s="45"/>
      <c r="B139" s="46" t="s">
        <v>372</v>
      </c>
      <c r="C139" s="40" t="s">
        <v>179</v>
      </c>
      <c r="D139" s="40" t="s">
        <v>183</v>
      </c>
      <c r="E139" s="40" t="s">
        <v>39</v>
      </c>
      <c r="F139" s="40"/>
      <c r="G139" s="125">
        <f>SUM(G140)</f>
        <v>926.1</v>
      </c>
    </row>
    <row r="140" spans="1:7" s="48" customFormat="1" ht="51" customHeight="1">
      <c r="A140" s="45"/>
      <c r="B140" s="39" t="s">
        <v>212</v>
      </c>
      <c r="C140" s="40" t="s">
        <v>179</v>
      </c>
      <c r="D140" s="40" t="s">
        <v>183</v>
      </c>
      <c r="E140" s="40" t="s">
        <v>40</v>
      </c>
      <c r="F140" s="40"/>
      <c r="G140" s="125">
        <f>SUM(G141+G143)</f>
        <v>926.1</v>
      </c>
    </row>
    <row r="141" spans="1:7" s="48" customFormat="1" ht="144" customHeight="1">
      <c r="A141" s="45"/>
      <c r="B141" s="52" t="s">
        <v>291</v>
      </c>
      <c r="C141" s="40" t="s">
        <v>179</v>
      </c>
      <c r="D141" s="40" t="s">
        <v>183</v>
      </c>
      <c r="E141" s="40" t="s">
        <v>41</v>
      </c>
      <c r="F141" s="40"/>
      <c r="G141" s="125">
        <f>SUM(G142)</f>
        <v>841.9</v>
      </c>
    </row>
    <row r="142" spans="1:7" s="48" customFormat="1" ht="36.75" customHeight="1">
      <c r="A142" s="45"/>
      <c r="B142" s="39" t="s">
        <v>231</v>
      </c>
      <c r="C142" s="40" t="s">
        <v>179</v>
      </c>
      <c r="D142" s="40" t="s">
        <v>183</v>
      </c>
      <c r="E142" s="40" t="s">
        <v>41</v>
      </c>
      <c r="F142" s="40" t="s">
        <v>232</v>
      </c>
      <c r="G142" s="125">
        <v>841.9</v>
      </c>
    </row>
    <row r="143" spans="1:7" s="48" customFormat="1" ht="54" customHeight="1">
      <c r="A143" s="45"/>
      <c r="B143" s="39" t="s">
        <v>102</v>
      </c>
      <c r="C143" s="40" t="s">
        <v>179</v>
      </c>
      <c r="D143" s="40" t="s">
        <v>183</v>
      </c>
      <c r="E143" s="40" t="s">
        <v>129</v>
      </c>
      <c r="F143" s="55"/>
      <c r="G143" s="125">
        <f>SUM(G144)</f>
        <v>84.2</v>
      </c>
    </row>
    <row r="144" spans="1:7" s="48" customFormat="1" ht="98.25" customHeight="1">
      <c r="A144" s="45"/>
      <c r="B144" s="52" t="s">
        <v>373</v>
      </c>
      <c r="C144" s="40" t="s">
        <v>179</v>
      </c>
      <c r="D144" s="40" t="s">
        <v>183</v>
      </c>
      <c r="E144" s="40" t="s">
        <v>130</v>
      </c>
      <c r="F144" s="55"/>
      <c r="G144" s="125">
        <f>SUM(G145)</f>
        <v>84.2</v>
      </c>
    </row>
    <row r="145" spans="1:7" s="48" customFormat="1" ht="39.75" customHeight="1">
      <c r="A145" s="45"/>
      <c r="B145" s="39" t="s">
        <v>231</v>
      </c>
      <c r="C145" s="40" t="s">
        <v>179</v>
      </c>
      <c r="D145" s="40" t="s">
        <v>183</v>
      </c>
      <c r="E145" s="40" t="s">
        <v>130</v>
      </c>
      <c r="F145" s="55">
        <v>240</v>
      </c>
      <c r="G145" s="125">
        <v>84.2</v>
      </c>
    </row>
    <row r="146" spans="1:7" s="54" customFormat="1" ht="45.75" customHeight="1">
      <c r="A146" s="43"/>
      <c r="B146" s="46" t="s">
        <v>350</v>
      </c>
      <c r="C146" s="40" t="s">
        <v>179</v>
      </c>
      <c r="D146" s="40" t="s">
        <v>183</v>
      </c>
      <c r="E146" s="40" t="s">
        <v>49</v>
      </c>
      <c r="F146" s="40"/>
      <c r="G146" s="125">
        <f>SUM(G147+G163)</f>
        <v>81005.4</v>
      </c>
    </row>
    <row r="147" spans="1:7" s="48" customFormat="1" ht="123.75" customHeight="1">
      <c r="A147" s="45"/>
      <c r="B147" s="39" t="s">
        <v>351</v>
      </c>
      <c r="C147" s="40" t="s">
        <v>179</v>
      </c>
      <c r="D147" s="40" t="s">
        <v>183</v>
      </c>
      <c r="E147" s="40" t="s">
        <v>50</v>
      </c>
      <c r="F147" s="40"/>
      <c r="G147" s="125">
        <f>SUM(G148+G150+G152+G154+G157+G159+G161)</f>
        <v>23135.4</v>
      </c>
    </row>
    <row r="148" spans="1:7" s="48" customFormat="1" ht="97.5" customHeight="1">
      <c r="A148" s="45"/>
      <c r="B148" s="46" t="s">
        <v>352</v>
      </c>
      <c r="C148" s="40" t="s">
        <v>179</v>
      </c>
      <c r="D148" s="40" t="s">
        <v>183</v>
      </c>
      <c r="E148" s="40" t="s">
        <v>51</v>
      </c>
      <c r="F148" s="40"/>
      <c r="G148" s="125">
        <f>SUM(G149)</f>
        <v>22735.4</v>
      </c>
    </row>
    <row r="149" spans="1:7" s="48" customFormat="1" ht="38.25" customHeight="1">
      <c r="A149" s="45"/>
      <c r="B149" s="39" t="s">
        <v>231</v>
      </c>
      <c r="C149" s="40" t="s">
        <v>179</v>
      </c>
      <c r="D149" s="40" t="s">
        <v>183</v>
      </c>
      <c r="E149" s="40" t="s">
        <v>51</v>
      </c>
      <c r="F149" s="40" t="s">
        <v>232</v>
      </c>
      <c r="G149" s="125">
        <v>22735.4</v>
      </c>
    </row>
    <row r="150" spans="1:7" s="48" customFormat="1" ht="52.5" customHeight="1">
      <c r="A150" s="45"/>
      <c r="B150" s="39" t="s">
        <v>353</v>
      </c>
      <c r="C150" s="40" t="s">
        <v>179</v>
      </c>
      <c r="D150" s="40" t="s">
        <v>183</v>
      </c>
      <c r="E150" s="40" t="s">
        <v>99</v>
      </c>
      <c r="F150" s="40"/>
      <c r="G150" s="125">
        <f>SUM(G151)</f>
        <v>200</v>
      </c>
    </row>
    <row r="151" spans="1:7" s="48" customFormat="1" ht="38.25" customHeight="1">
      <c r="A151" s="45"/>
      <c r="B151" s="39" t="s">
        <v>231</v>
      </c>
      <c r="C151" s="40" t="s">
        <v>179</v>
      </c>
      <c r="D151" s="40" t="s">
        <v>183</v>
      </c>
      <c r="E151" s="40" t="s">
        <v>99</v>
      </c>
      <c r="F151" s="40" t="s">
        <v>232</v>
      </c>
      <c r="G151" s="125">
        <v>200</v>
      </c>
    </row>
    <row r="152" spans="1:7" s="48" customFormat="1" ht="143.25" customHeight="1" hidden="1">
      <c r="A152" s="45"/>
      <c r="B152" s="52" t="s">
        <v>225</v>
      </c>
      <c r="C152" s="40" t="s">
        <v>179</v>
      </c>
      <c r="D152" s="40" t="s">
        <v>183</v>
      </c>
      <c r="E152" s="40" t="s">
        <v>52</v>
      </c>
      <c r="F152" s="40"/>
      <c r="G152" s="125">
        <f>G153</f>
        <v>0</v>
      </c>
    </row>
    <row r="153" spans="1:7" s="48" customFormat="1" ht="39" customHeight="1" hidden="1">
      <c r="A153" s="45"/>
      <c r="B153" s="39" t="s">
        <v>231</v>
      </c>
      <c r="C153" s="40" t="s">
        <v>179</v>
      </c>
      <c r="D153" s="40" t="s">
        <v>183</v>
      </c>
      <c r="E153" s="40" t="s">
        <v>52</v>
      </c>
      <c r="F153" s="40" t="s">
        <v>232</v>
      </c>
      <c r="G153" s="125"/>
    </row>
    <row r="154" spans="1:7" s="48" customFormat="1" ht="118.5" customHeight="1" hidden="1">
      <c r="A154" s="45"/>
      <c r="B154" s="46" t="s">
        <v>107</v>
      </c>
      <c r="C154" s="40" t="s">
        <v>179</v>
      </c>
      <c r="D154" s="40" t="s">
        <v>183</v>
      </c>
      <c r="E154" s="40" t="s">
        <v>53</v>
      </c>
      <c r="F154" s="40"/>
      <c r="G154" s="125">
        <f>G155</f>
        <v>0</v>
      </c>
    </row>
    <row r="155" spans="1:7" s="48" customFormat="1" ht="38.25" customHeight="1" hidden="1">
      <c r="A155" s="45"/>
      <c r="B155" s="39" t="s">
        <v>231</v>
      </c>
      <c r="C155" s="40" t="s">
        <v>179</v>
      </c>
      <c r="D155" s="40" t="s">
        <v>183</v>
      </c>
      <c r="E155" s="40" t="s">
        <v>53</v>
      </c>
      <c r="F155" s="40" t="s">
        <v>232</v>
      </c>
      <c r="G155" s="125"/>
    </row>
    <row r="156" spans="1:7" s="48" customFormat="1" ht="50.25" customHeight="1">
      <c r="A156" s="45"/>
      <c r="B156" s="39" t="s">
        <v>102</v>
      </c>
      <c r="C156" s="40" t="s">
        <v>179</v>
      </c>
      <c r="D156" s="40" t="s">
        <v>183</v>
      </c>
      <c r="E156" s="40" t="s">
        <v>135</v>
      </c>
      <c r="F156" s="40"/>
      <c r="G156" s="125">
        <f>G157+G159</f>
        <v>200</v>
      </c>
    </row>
    <row r="157" spans="1:7" s="48" customFormat="1" ht="149.25" customHeight="1" hidden="1">
      <c r="A157" s="45"/>
      <c r="B157" s="133" t="s">
        <v>1</v>
      </c>
      <c r="C157" s="40" t="s">
        <v>179</v>
      </c>
      <c r="D157" s="40" t="s">
        <v>183</v>
      </c>
      <c r="E157" s="40" t="s">
        <v>137</v>
      </c>
      <c r="F157" s="40"/>
      <c r="G157" s="125">
        <f>G158</f>
        <v>0</v>
      </c>
    </row>
    <row r="158" spans="1:7" s="48" customFormat="1" ht="35.25" customHeight="1" hidden="1">
      <c r="A158" s="45"/>
      <c r="B158" s="39" t="s">
        <v>231</v>
      </c>
      <c r="C158" s="40" t="s">
        <v>179</v>
      </c>
      <c r="D158" s="40" t="s">
        <v>183</v>
      </c>
      <c r="E158" s="40" t="s">
        <v>137</v>
      </c>
      <c r="F158" s="40" t="s">
        <v>232</v>
      </c>
      <c r="G158" s="125"/>
    </row>
    <row r="159" spans="1:7" s="48" customFormat="1" ht="72" customHeight="1">
      <c r="A159" s="45"/>
      <c r="B159" s="46" t="s">
        <v>355</v>
      </c>
      <c r="C159" s="40" t="s">
        <v>179</v>
      </c>
      <c r="D159" s="40" t="s">
        <v>183</v>
      </c>
      <c r="E159" s="40" t="s">
        <v>136</v>
      </c>
      <c r="F159" s="40"/>
      <c r="G159" s="125">
        <f>SUM(G160)</f>
        <v>200</v>
      </c>
    </row>
    <row r="160" spans="1:7" s="48" customFormat="1" ht="32.25" customHeight="1">
      <c r="A160" s="45"/>
      <c r="B160" s="39" t="s">
        <v>231</v>
      </c>
      <c r="C160" s="40" t="s">
        <v>179</v>
      </c>
      <c r="D160" s="40" t="s">
        <v>183</v>
      </c>
      <c r="E160" s="40" t="s">
        <v>136</v>
      </c>
      <c r="F160" s="40" t="s">
        <v>232</v>
      </c>
      <c r="G160" s="125">
        <v>200</v>
      </c>
    </row>
    <row r="161" spans="1:7" s="48" customFormat="1" ht="131.25" customHeight="1" hidden="1">
      <c r="A161" s="45"/>
      <c r="B161" s="39" t="s">
        <v>271</v>
      </c>
      <c r="C161" s="40" t="s">
        <v>179</v>
      </c>
      <c r="D161" s="40" t="s">
        <v>183</v>
      </c>
      <c r="E161" s="40" t="s">
        <v>272</v>
      </c>
      <c r="F161" s="40"/>
      <c r="G161" s="125">
        <f>SUM(G162)</f>
        <v>0</v>
      </c>
    </row>
    <row r="162" spans="1:7" s="48" customFormat="1" ht="32.25" customHeight="1" hidden="1">
      <c r="A162" s="45"/>
      <c r="B162" s="39" t="s">
        <v>231</v>
      </c>
      <c r="C162" s="40" t="s">
        <v>179</v>
      </c>
      <c r="D162" s="40" t="s">
        <v>183</v>
      </c>
      <c r="E162" s="40" t="s">
        <v>272</v>
      </c>
      <c r="F162" s="40" t="s">
        <v>232</v>
      </c>
      <c r="G162" s="125"/>
    </row>
    <row r="163" spans="1:7" s="48" customFormat="1" ht="72.75" customHeight="1">
      <c r="A163" s="45"/>
      <c r="B163" s="39" t="s">
        <v>356</v>
      </c>
      <c r="C163" s="40" t="s">
        <v>179</v>
      </c>
      <c r="D163" s="40" t="s">
        <v>183</v>
      </c>
      <c r="E163" s="40" t="s">
        <v>54</v>
      </c>
      <c r="F163" s="40"/>
      <c r="G163" s="125">
        <f>SUM(G164+G166)</f>
        <v>57870</v>
      </c>
    </row>
    <row r="164" spans="1:7" s="48" customFormat="1" ht="91.5" customHeight="1">
      <c r="A164" s="45"/>
      <c r="B164" s="56" t="s">
        <v>357</v>
      </c>
      <c r="C164" s="40" t="s">
        <v>179</v>
      </c>
      <c r="D164" s="40" t="s">
        <v>183</v>
      </c>
      <c r="E164" s="40" t="s">
        <v>55</v>
      </c>
      <c r="F164" s="40"/>
      <c r="G164" s="125">
        <f>SUM(G165)</f>
        <v>57870</v>
      </c>
    </row>
    <row r="165" spans="1:7" s="48" customFormat="1" ht="24" customHeight="1">
      <c r="A165" s="45"/>
      <c r="B165" s="39" t="s">
        <v>161</v>
      </c>
      <c r="C165" s="40" t="s">
        <v>179</v>
      </c>
      <c r="D165" s="40" t="s">
        <v>183</v>
      </c>
      <c r="E165" s="40" t="s">
        <v>55</v>
      </c>
      <c r="F165" s="40" t="s">
        <v>240</v>
      </c>
      <c r="G165" s="125">
        <v>57870</v>
      </c>
    </row>
    <row r="166" spans="1:7" s="48" customFormat="1" ht="132.75" customHeight="1" hidden="1">
      <c r="A166" s="45"/>
      <c r="B166" s="56" t="s">
        <v>2</v>
      </c>
      <c r="C166" s="40" t="s">
        <v>179</v>
      </c>
      <c r="D166" s="40" t="s">
        <v>183</v>
      </c>
      <c r="E166" s="40" t="s">
        <v>56</v>
      </c>
      <c r="F166" s="40"/>
      <c r="G166" s="125">
        <f>SUM(G167)</f>
        <v>0</v>
      </c>
    </row>
    <row r="167" spans="1:7" s="48" customFormat="1" ht="24" customHeight="1" hidden="1">
      <c r="A167" s="45"/>
      <c r="B167" s="39" t="s">
        <v>161</v>
      </c>
      <c r="C167" s="40" t="s">
        <v>179</v>
      </c>
      <c r="D167" s="40" t="s">
        <v>183</v>
      </c>
      <c r="E167" s="40" t="s">
        <v>56</v>
      </c>
      <c r="F167" s="40" t="s">
        <v>240</v>
      </c>
      <c r="G167" s="125"/>
    </row>
    <row r="168" spans="1:7" s="48" customFormat="1" ht="36" customHeight="1">
      <c r="A168" s="45"/>
      <c r="B168" s="128" t="s">
        <v>201</v>
      </c>
      <c r="C168" s="36" t="s">
        <v>179</v>
      </c>
      <c r="D168" s="36" t="s">
        <v>186</v>
      </c>
      <c r="E168" s="36"/>
      <c r="F168" s="36"/>
      <c r="G168" s="123">
        <f>SUM(G169+G176+G180+G185)</f>
        <v>1345.1</v>
      </c>
    </row>
    <row r="169" spans="1:7" s="47" customFormat="1" ht="39" customHeight="1">
      <c r="A169" s="51"/>
      <c r="B169" s="39" t="s">
        <v>426</v>
      </c>
      <c r="C169" s="40" t="s">
        <v>179</v>
      </c>
      <c r="D169" s="40" t="s">
        <v>186</v>
      </c>
      <c r="E169" s="40" t="s">
        <v>312</v>
      </c>
      <c r="F169" s="40"/>
      <c r="G169" s="125">
        <f>SUM(G170+G173)</f>
        <v>500</v>
      </c>
    </row>
    <row r="170" spans="1:7" s="47" customFormat="1" ht="72" customHeight="1">
      <c r="A170" s="51"/>
      <c r="B170" s="39" t="s">
        <v>427</v>
      </c>
      <c r="C170" s="40" t="s">
        <v>179</v>
      </c>
      <c r="D170" s="40" t="s">
        <v>186</v>
      </c>
      <c r="E170" s="40" t="s">
        <v>428</v>
      </c>
      <c r="F170" s="40"/>
      <c r="G170" s="125">
        <f>SUM(G171)</f>
        <v>250</v>
      </c>
    </row>
    <row r="171" spans="1:7" s="48" customFormat="1" ht="111.75" customHeight="1">
      <c r="A171" s="45"/>
      <c r="B171" s="39" t="s">
        <v>429</v>
      </c>
      <c r="C171" s="40" t="s">
        <v>179</v>
      </c>
      <c r="D171" s="40" t="s">
        <v>186</v>
      </c>
      <c r="E171" s="40" t="s">
        <v>313</v>
      </c>
      <c r="F171" s="40"/>
      <c r="G171" s="125">
        <f>SUM(G172)</f>
        <v>250</v>
      </c>
    </row>
    <row r="172" spans="1:7" s="48" customFormat="1" ht="39" customHeight="1">
      <c r="A172" s="45"/>
      <c r="B172" s="39" t="s">
        <v>231</v>
      </c>
      <c r="C172" s="40" t="s">
        <v>179</v>
      </c>
      <c r="D172" s="40" t="s">
        <v>186</v>
      </c>
      <c r="E172" s="40" t="s">
        <v>313</v>
      </c>
      <c r="F172" s="40" t="s">
        <v>232</v>
      </c>
      <c r="G172" s="125">
        <v>250</v>
      </c>
    </row>
    <row r="173" spans="1:7" s="47" customFormat="1" ht="69" customHeight="1">
      <c r="A173" s="51"/>
      <c r="B173" s="39" t="s">
        <v>443</v>
      </c>
      <c r="C173" s="40" t="s">
        <v>179</v>
      </c>
      <c r="D173" s="40" t="s">
        <v>186</v>
      </c>
      <c r="E173" s="40" t="s">
        <v>445</v>
      </c>
      <c r="F173" s="40"/>
      <c r="G173" s="125">
        <f>SUM(G174)</f>
        <v>250</v>
      </c>
    </row>
    <row r="174" spans="1:7" s="48" customFormat="1" ht="105" customHeight="1">
      <c r="A174" s="45"/>
      <c r="B174" s="39" t="s">
        <v>444</v>
      </c>
      <c r="C174" s="40" t="s">
        <v>179</v>
      </c>
      <c r="D174" s="40" t="s">
        <v>186</v>
      </c>
      <c r="E174" s="40" t="s">
        <v>446</v>
      </c>
      <c r="F174" s="40"/>
      <c r="G174" s="125">
        <f>SUM(G175)</f>
        <v>250</v>
      </c>
    </row>
    <row r="175" spans="1:7" s="48" customFormat="1" ht="39" customHeight="1">
      <c r="A175" s="45"/>
      <c r="B175" s="39" t="s">
        <v>231</v>
      </c>
      <c r="C175" s="40" t="s">
        <v>179</v>
      </c>
      <c r="D175" s="40" t="s">
        <v>186</v>
      </c>
      <c r="E175" s="40" t="s">
        <v>446</v>
      </c>
      <c r="F175" s="40" t="s">
        <v>232</v>
      </c>
      <c r="G175" s="125">
        <v>250</v>
      </c>
    </row>
    <row r="176" spans="1:7" s="48" customFormat="1" ht="94.5" customHeight="1">
      <c r="A176" s="45"/>
      <c r="B176" s="39" t="s">
        <v>483</v>
      </c>
      <c r="C176" s="40" t="s">
        <v>179</v>
      </c>
      <c r="D176" s="40" t="s">
        <v>186</v>
      </c>
      <c r="E176" s="40" t="s">
        <v>447</v>
      </c>
      <c r="F176" s="36"/>
      <c r="G176" s="125">
        <f>SUM(G177)</f>
        <v>250</v>
      </c>
    </row>
    <row r="177" spans="1:7" s="48" customFormat="1" ht="89.25" customHeight="1">
      <c r="A177" s="45"/>
      <c r="B177" s="39" t="s">
        <v>485</v>
      </c>
      <c r="C177" s="40" t="s">
        <v>179</v>
      </c>
      <c r="D177" s="40" t="s">
        <v>186</v>
      </c>
      <c r="E177" s="40" t="s">
        <v>448</v>
      </c>
      <c r="F177" s="40"/>
      <c r="G177" s="125">
        <f>SUM(G178)</f>
        <v>250</v>
      </c>
    </row>
    <row r="178" spans="1:7" s="48" customFormat="1" ht="108" customHeight="1">
      <c r="A178" s="45"/>
      <c r="B178" s="39" t="s">
        <v>484</v>
      </c>
      <c r="C178" s="40" t="s">
        <v>179</v>
      </c>
      <c r="D178" s="40" t="s">
        <v>186</v>
      </c>
      <c r="E178" s="40" t="s">
        <v>449</v>
      </c>
      <c r="F178" s="40"/>
      <c r="G178" s="125">
        <f>SUM(G179)</f>
        <v>250</v>
      </c>
    </row>
    <row r="179" spans="1:7" s="48" customFormat="1" ht="39" customHeight="1">
      <c r="A179" s="45"/>
      <c r="B179" s="39" t="s">
        <v>231</v>
      </c>
      <c r="C179" s="40" t="s">
        <v>179</v>
      </c>
      <c r="D179" s="40" t="s">
        <v>186</v>
      </c>
      <c r="E179" s="40" t="s">
        <v>449</v>
      </c>
      <c r="F179" s="40" t="s">
        <v>232</v>
      </c>
      <c r="G179" s="125">
        <v>250</v>
      </c>
    </row>
    <row r="180" spans="1:7" s="47" customFormat="1" ht="39" customHeight="1">
      <c r="A180" s="51"/>
      <c r="B180" s="129" t="s">
        <v>470</v>
      </c>
      <c r="C180" s="40" t="s">
        <v>179</v>
      </c>
      <c r="D180" s="40" t="s">
        <v>186</v>
      </c>
      <c r="E180" s="40" t="s">
        <v>466</v>
      </c>
      <c r="F180" s="40"/>
      <c r="G180" s="125">
        <f>SUM(G181)</f>
        <v>494.8</v>
      </c>
    </row>
    <row r="181" spans="1:7" s="48" customFormat="1" ht="39" customHeight="1">
      <c r="A181" s="45"/>
      <c r="B181" s="129" t="s">
        <v>469</v>
      </c>
      <c r="C181" s="40" t="s">
        <v>179</v>
      </c>
      <c r="D181" s="40" t="s">
        <v>186</v>
      </c>
      <c r="E181" s="40" t="s">
        <v>467</v>
      </c>
      <c r="F181" s="40"/>
      <c r="G181" s="125">
        <f>SUM(G182)</f>
        <v>494.8</v>
      </c>
    </row>
    <row r="182" spans="1:7" s="48" customFormat="1" ht="52.5" customHeight="1">
      <c r="A182" s="45"/>
      <c r="B182" s="129" t="s">
        <v>337</v>
      </c>
      <c r="C182" s="40" t="s">
        <v>179</v>
      </c>
      <c r="D182" s="40" t="s">
        <v>186</v>
      </c>
      <c r="E182" s="40" t="s">
        <v>468</v>
      </c>
      <c r="F182" s="40"/>
      <c r="G182" s="125">
        <f>SUM(G183+G184)</f>
        <v>494.8</v>
      </c>
    </row>
    <row r="183" spans="1:7" s="48" customFormat="1" ht="25.5" customHeight="1">
      <c r="A183" s="45"/>
      <c r="B183" s="129" t="s">
        <v>338</v>
      </c>
      <c r="C183" s="40" t="s">
        <v>179</v>
      </c>
      <c r="D183" s="40" t="s">
        <v>186</v>
      </c>
      <c r="E183" s="40" t="s">
        <v>468</v>
      </c>
      <c r="F183" s="40" t="s">
        <v>339</v>
      </c>
      <c r="G183" s="125">
        <v>299.5</v>
      </c>
    </row>
    <row r="184" spans="1:7" s="48" customFormat="1" ht="39" customHeight="1">
      <c r="A184" s="45"/>
      <c r="B184" s="39" t="s">
        <v>231</v>
      </c>
      <c r="C184" s="40" t="s">
        <v>179</v>
      </c>
      <c r="D184" s="40" t="s">
        <v>186</v>
      </c>
      <c r="E184" s="40" t="s">
        <v>468</v>
      </c>
      <c r="F184" s="40" t="s">
        <v>232</v>
      </c>
      <c r="G184" s="125">
        <v>195.3</v>
      </c>
    </row>
    <row r="185" spans="1:7" s="48" customFormat="1" ht="37.5" customHeight="1">
      <c r="A185" s="45"/>
      <c r="B185" s="39" t="s">
        <v>227</v>
      </c>
      <c r="C185" s="40" t="s">
        <v>179</v>
      </c>
      <c r="D185" s="40" t="s">
        <v>186</v>
      </c>
      <c r="E185" s="40" t="s">
        <v>83</v>
      </c>
      <c r="F185" s="40"/>
      <c r="G185" s="125">
        <f>SUM(G186)</f>
        <v>100.3</v>
      </c>
    </row>
    <row r="186" spans="1:7" s="48" customFormat="1" ht="51.75" customHeight="1">
      <c r="A186" s="45"/>
      <c r="B186" s="39" t="s">
        <v>239</v>
      </c>
      <c r="C186" s="40" t="s">
        <v>179</v>
      </c>
      <c r="D186" s="40" t="s">
        <v>186</v>
      </c>
      <c r="E186" s="40" t="s">
        <v>84</v>
      </c>
      <c r="F186" s="40"/>
      <c r="G186" s="125">
        <f>SUM(G187)</f>
        <v>100.3</v>
      </c>
    </row>
    <row r="187" spans="1:7" s="48" customFormat="1" ht="36.75" customHeight="1">
      <c r="A187" s="45"/>
      <c r="B187" s="46" t="s">
        <v>235</v>
      </c>
      <c r="C187" s="40" t="s">
        <v>179</v>
      </c>
      <c r="D187" s="40" t="s">
        <v>186</v>
      </c>
      <c r="E187" s="40" t="s">
        <v>88</v>
      </c>
      <c r="F187" s="40"/>
      <c r="G187" s="125">
        <f>SUM(G188)</f>
        <v>100.3</v>
      </c>
    </row>
    <row r="188" spans="1:7" s="48" customFormat="1" ht="39" customHeight="1">
      <c r="A188" s="45"/>
      <c r="B188" s="39" t="s">
        <v>231</v>
      </c>
      <c r="C188" s="40" t="s">
        <v>179</v>
      </c>
      <c r="D188" s="40" t="s">
        <v>186</v>
      </c>
      <c r="E188" s="40" t="s">
        <v>88</v>
      </c>
      <c r="F188" s="40" t="s">
        <v>232</v>
      </c>
      <c r="G188" s="125">
        <v>100.3</v>
      </c>
    </row>
    <row r="189" spans="1:7" s="48" customFormat="1" ht="19.5" customHeight="1">
      <c r="A189" s="45"/>
      <c r="B189" s="136" t="s">
        <v>145</v>
      </c>
      <c r="C189" s="36" t="s">
        <v>187</v>
      </c>
      <c r="D189" s="36" t="s">
        <v>177</v>
      </c>
      <c r="E189" s="36"/>
      <c r="F189" s="36"/>
      <c r="G189" s="123">
        <f>SUM(G190+G230+G250)</f>
        <v>41305.600000000006</v>
      </c>
    </row>
    <row r="190" spans="1:7" s="48" customFormat="1" ht="19.5" customHeight="1">
      <c r="A190" s="45"/>
      <c r="B190" s="136" t="s">
        <v>154</v>
      </c>
      <c r="C190" s="36" t="s">
        <v>187</v>
      </c>
      <c r="D190" s="36" t="s">
        <v>176</v>
      </c>
      <c r="E190" s="36"/>
      <c r="F190" s="36"/>
      <c r="G190" s="123">
        <f>SUM(G210+G219+G226)</f>
        <v>6325</v>
      </c>
    </row>
    <row r="191" spans="1:8" s="48" customFormat="1" ht="85.5" customHeight="1" hidden="1">
      <c r="A191" s="45"/>
      <c r="B191" s="46" t="s">
        <v>105</v>
      </c>
      <c r="C191" s="40" t="s">
        <v>187</v>
      </c>
      <c r="D191" s="40" t="s">
        <v>176</v>
      </c>
      <c r="E191" s="40" t="s">
        <v>13</v>
      </c>
      <c r="F191" s="40"/>
      <c r="G191" s="125">
        <f>SUM(G192+G198)</f>
        <v>0</v>
      </c>
      <c r="H191" s="47"/>
    </row>
    <row r="192" spans="1:8" s="48" customFormat="1" ht="117" customHeight="1" hidden="1">
      <c r="A192" s="45"/>
      <c r="B192" s="46" t="s">
        <v>106</v>
      </c>
      <c r="C192" s="40" t="s">
        <v>187</v>
      </c>
      <c r="D192" s="40" t="s">
        <v>176</v>
      </c>
      <c r="E192" s="40" t="s">
        <v>25</v>
      </c>
      <c r="F192" s="40"/>
      <c r="G192" s="125">
        <f>SUM(G193+G195)</f>
        <v>0</v>
      </c>
      <c r="H192" s="47"/>
    </row>
    <row r="193" spans="1:7" s="47" customFormat="1" ht="134.25" customHeight="1" hidden="1">
      <c r="A193" s="51"/>
      <c r="B193" s="46" t="s">
        <v>138</v>
      </c>
      <c r="C193" s="40" t="s">
        <v>187</v>
      </c>
      <c r="D193" s="40" t="s">
        <v>176</v>
      </c>
      <c r="E193" s="40" t="s">
        <v>139</v>
      </c>
      <c r="F193" s="40"/>
      <c r="G193" s="125">
        <f>SUM(G194)</f>
        <v>0</v>
      </c>
    </row>
    <row r="194" spans="1:8" s="48" customFormat="1" ht="24.75" customHeight="1" hidden="1">
      <c r="A194" s="45"/>
      <c r="B194" s="39" t="s">
        <v>251</v>
      </c>
      <c r="C194" s="40" t="s">
        <v>187</v>
      </c>
      <c r="D194" s="40" t="s">
        <v>176</v>
      </c>
      <c r="E194" s="40" t="s">
        <v>139</v>
      </c>
      <c r="F194" s="40" t="s">
        <v>240</v>
      </c>
      <c r="G194" s="125"/>
      <c r="H194" s="47"/>
    </row>
    <row r="195" spans="1:8" s="48" customFormat="1" ht="50.25" customHeight="1" hidden="1">
      <c r="A195" s="45"/>
      <c r="B195" s="39" t="s">
        <v>102</v>
      </c>
      <c r="C195" s="40" t="s">
        <v>187</v>
      </c>
      <c r="D195" s="40" t="s">
        <v>176</v>
      </c>
      <c r="E195" s="40" t="s">
        <v>127</v>
      </c>
      <c r="F195" s="40"/>
      <c r="G195" s="125">
        <f>G196</f>
        <v>0</v>
      </c>
      <c r="H195" s="47"/>
    </row>
    <row r="196" spans="1:8" s="48" customFormat="1" ht="171" customHeight="1" hidden="1">
      <c r="A196" s="45"/>
      <c r="B196" s="39" t="s">
        <v>280</v>
      </c>
      <c r="C196" s="40" t="s">
        <v>187</v>
      </c>
      <c r="D196" s="40" t="s">
        <v>176</v>
      </c>
      <c r="E196" s="40" t="s">
        <v>128</v>
      </c>
      <c r="F196" s="40"/>
      <c r="G196" s="125">
        <f>G197</f>
        <v>0</v>
      </c>
      <c r="H196" s="47"/>
    </row>
    <row r="197" spans="1:8" s="48" customFormat="1" ht="24.75" customHeight="1" hidden="1">
      <c r="A197" s="45"/>
      <c r="B197" s="39" t="s">
        <v>251</v>
      </c>
      <c r="C197" s="40" t="s">
        <v>187</v>
      </c>
      <c r="D197" s="40" t="s">
        <v>176</v>
      </c>
      <c r="E197" s="40" t="s">
        <v>128</v>
      </c>
      <c r="F197" s="40" t="s">
        <v>240</v>
      </c>
      <c r="G197" s="125"/>
      <c r="H197" s="47"/>
    </row>
    <row r="198" spans="1:8" s="48" customFormat="1" ht="141.75" customHeight="1" hidden="1">
      <c r="A198" s="45"/>
      <c r="B198" s="46" t="s">
        <v>258</v>
      </c>
      <c r="C198" s="40" t="s">
        <v>187</v>
      </c>
      <c r="D198" s="40" t="s">
        <v>176</v>
      </c>
      <c r="E198" s="40" t="s">
        <v>16</v>
      </c>
      <c r="F198" s="40"/>
      <c r="G198" s="125">
        <f>SUM(G199+G201+G203+G205)</f>
        <v>0</v>
      </c>
      <c r="H198" s="47"/>
    </row>
    <row r="199" spans="1:8" s="48" customFormat="1" ht="115.5" customHeight="1" hidden="1">
      <c r="A199" s="45"/>
      <c r="B199" s="126" t="s">
        <v>267</v>
      </c>
      <c r="C199" s="40" t="s">
        <v>187</v>
      </c>
      <c r="D199" s="40" t="s">
        <v>176</v>
      </c>
      <c r="E199" s="40" t="s">
        <v>17</v>
      </c>
      <c r="F199" s="40"/>
      <c r="G199" s="125">
        <f>SUM(G200)</f>
        <v>0</v>
      </c>
      <c r="H199" s="47"/>
    </row>
    <row r="200" spans="1:8" s="48" customFormat="1" ht="27" customHeight="1" hidden="1">
      <c r="A200" s="45"/>
      <c r="B200" s="39" t="s">
        <v>251</v>
      </c>
      <c r="C200" s="40" t="s">
        <v>187</v>
      </c>
      <c r="D200" s="40" t="s">
        <v>176</v>
      </c>
      <c r="E200" s="40" t="s">
        <v>17</v>
      </c>
      <c r="F200" s="40" t="s">
        <v>240</v>
      </c>
      <c r="G200" s="125"/>
      <c r="H200" s="47"/>
    </row>
    <row r="201" spans="1:8" s="48" customFormat="1" ht="131.25" customHeight="1" hidden="1">
      <c r="A201" s="45"/>
      <c r="B201" s="135" t="s">
        <v>264</v>
      </c>
      <c r="C201" s="40" t="s">
        <v>187</v>
      </c>
      <c r="D201" s="40" t="s">
        <v>176</v>
      </c>
      <c r="E201" s="40" t="s">
        <v>18</v>
      </c>
      <c r="F201" s="40"/>
      <c r="G201" s="125">
        <f>PRODUCT(G202)</f>
        <v>0</v>
      </c>
      <c r="H201" s="47"/>
    </row>
    <row r="202" spans="1:8" s="48" customFormat="1" ht="23.25" customHeight="1" hidden="1">
      <c r="A202" s="45"/>
      <c r="B202" s="39" t="s">
        <v>251</v>
      </c>
      <c r="C202" s="40" t="s">
        <v>187</v>
      </c>
      <c r="D202" s="40" t="s">
        <v>176</v>
      </c>
      <c r="E202" s="40" t="s">
        <v>18</v>
      </c>
      <c r="F202" s="40" t="s">
        <v>240</v>
      </c>
      <c r="G202" s="125"/>
      <c r="H202" s="47"/>
    </row>
    <row r="203" spans="1:8" s="48" customFormat="1" ht="124.5" customHeight="1" hidden="1">
      <c r="A203" s="45"/>
      <c r="B203" s="135" t="s">
        <v>263</v>
      </c>
      <c r="C203" s="40" t="s">
        <v>187</v>
      </c>
      <c r="D203" s="40" t="s">
        <v>176</v>
      </c>
      <c r="E203" s="40" t="s">
        <v>19</v>
      </c>
      <c r="F203" s="40"/>
      <c r="G203" s="125">
        <f>PRODUCT(G204)</f>
        <v>0</v>
      </c>
      <c r="H203" s="47"/>
    </row>
    <row r="204" spans="1:8" s="48" customFormat="1" ht="19.5" customHeight="1" hidden="1">
      <c r="A204" s="45"/>
      <c r="B204" s="39" t="s">
        <v>251</v>
      </c>
      <c r="C204" s="40" t="s">
        <v>187</v>
      </c>
      <c r="D204" s="40" t="s">
        <v>176</v>
      </c>
      <c r="E204" s="40" t="s">
        <v>19</v>
      </c>
      <c r="F204" s="40" t="s">
        <v>240</v>
      </c>
      <c r="G204" s="125"/>
      <c r="H204" s="47"/>
    </row>
    <row r="205" spans="1:8" s="48" customFormat="1" ht="55.5" customHeight="1" hidden="1">
      <c r="A205" s="45"/>
      <c r="B205" s="39" t="s">
        <v>197</v>
      </c>
      <c r="C205" s="40" t="s">
        <v>187</v>
      </c>
      <c r="D205" s="40" t="s">
        <v>176</v>
      </c>
      <c r="E205" s="40" t="s">
        <v>27</v>
      </c>
      <c r="F205" s="40"/>
      <c r="G205" s="125">
        <f>SUM(G206+G208)</f>
        <v>0</v>
      </c>
      <c r="H205" s="47"/>
    </row>
    <row r="206" spans="1:8" s="48" customFormat="1" ht="122.25" customHeight="1" hidden="1">
      <c r="A206" s="45"/>
      <c r="B206" s="52" t="s">
        <v>265</v>
      </c>
      <c r="C206" s="40" t="s">
        <v>187</v>
      </c>
      <c r="D206" s="40" t="s">
        <v>176</v>
      </c>
      <c r="E206" s="40" t="s">
        <v>19</v>
      </c>
      <c r="F206" s="40"/>
      <c r="G206" s="125">
        <f>SUM(G207)</f>
        <v>0</v>
      </c>
      <c r="H206" s="47"/>
    </row>
    <row r="207" spans="1:8" s="48" customFormat="1" ht="19.5" customHeight="1" hidden="1">
      <c r="A207" s="45"/>
      <c r="B207" s="39" t="s">
        <v>251</v>
      </c>
      <c r="C207" s="40" t="s">
        <v>187</v>
      </c>
      <c r="D207" s="40" t="s">
        <v>176</v>
      </c>
      <c r="E207" s="40" t="s">
        <v>19</v>
      </c>
      <c r="F207" s="40" t="s">
        <v>240</v>
      </c>
      <c r="G207" s="125"/>
      <c r="H207" s="47"/>
    </row>
    <row r="208" spans="1:8" s="48" customFormat="1" ht="133.5" customHeight="1" hidden="1">
      <c r="A208" s="45"/>
      <c r="B208" s="52" t="s">
        <v>270</v>
      </c>
      <c r="C208" s="40" t="s">
        <v>187</v>
      </c>
      <c r="D208" s="40" t="s">
        <v>176</v>
      </c>
      <c r="E208" s="40" t="s">
        <v>20</v>
      </c>
      <c r="F208" s="40"/>
      <c r="G208" s="125">
        <f>SUM(G209)</f>
        <v>0</v>
      </c>
      <c r="H208" s="47"/>
    </row>
    <row r="209" spans="1:8" s="48" customFormat="1" ht="19.5" customHeight="1" hidden="1">
      <c r="A209" s="45"/>
      <c r="B209" s="39" t="s">
        <v>251</v>
      </c>
      <c r="C209" s="40" t="s">
        <v>187</v>
      </c>
      <c r="D209" s="40" t="s">
        <v>176</v>
      </c>
      <c r="E209" s="40" t="s">
        <v>20</v>
      </c>
      <c r="F209" s="40" t="s">
        <v>240</v>
      </c>
      <c r="G209" s="125"/>
      <c r="H209" s="47"/>
    </row>
    <row r="210" spans="1:8" s="48" customFormat="1" ht="35.25" customHeight="1">
      <c r="A210" s="45"/>
      <c r="B210" s="46" t="s">
        <v>311</v>
      </c>
      <c r="C210" s="40" t="s">
        <v>187</v>
      </c>
      <c r="D210" s="40" t="s">
        <v>176</v>
      </c>
      <c r="E210" s="40" t="s">
        <v>46</v>
      </c>
      <c r="F210" s="40"/>
      <c r="G210" s="125">
        <f>SUM(G211+G216)</f>
        <v>1610</v>
      </c>
      <c r="H210" s="47"/>
    </row>
    <row r="211" spans="1:8" s="48" customFormat="1" ht="72" customHeight="1">
      <c r="A211" s="45"/>
      <c r="B211" s="46" t="s">
        <v>378</v>
      </c>
      <c r="C211" s="40" t="s">
        <v>187</v>
      </c>
      <c r="D211" s="40" t="s">
        <v>176</v>
      </c>
      <c r="E211" s="40" t="s">
        <v>47</v>
      </c>
      <c r="F211" s="40"/>
      <c r="G211" s="125">
        <f>SUM(G212+G214)</f>
        <v>700</v>
      </c>
      <c r="H211" s="47"/>
    </row>
    <row r="212" spans="1:8" s="48" customFormat="1" ht="91.5" customHeight="1">
      <c r="A212" s="45"/>
      <c r="B212" s="39" t="s">
        <v>379</v>
      </c>
      <c r="C212" s="40" t="s">
        <v>187</v>
      </c>
      <c r="D212" s="40" t="s">
        <v>176</v>
      </c>
      <c r="E212" s="40" t="s">
        <v>48</v>
      </c>
      <c r="F212" s="40"/>
      <c r="G212" s="125">
        <f>SUM(G213)</f>
        <v>500</v>
      </c>
      <c r="H212" s="47"/>
    </row>
    <row r="213" spans="1:8" s="48" customFormat="1" ht="37.5" customHeight="1">
      <c r="A213" s="45"/>
      <c r="B213" s="39" t="s">
        <v>231</v>
      </c>
      <c r="C213" s="40" t="s">
        <v>187</v>
      </c>
      <c r="D213" s="40" t="s">
        <v>176</v>
      </c>
      <c r="E213" s="40" t="s">
        <v>48</v>
      </c>
      <c r="F213" s="40" t="s">
        <v>232</v>
      </c>
      <c r="G213" s="125">
        <v>500</v>
      </c>
      <c r="H213" s="47"/>
    </row>
    <row r="214" spans="1:8" s="48" customFormat="1" ht="94.5" customHeight="1">
      <c r="A214" s="45"/>
      <c r="B214" s="39" t="s">
        <v>482</v>
      </c>
      <c r="C214" s="40" t="s">
        <v>187</v>
      </c>
      <c r="D214" s="40" t="s">
        <v>176</v>
      </c>
      <c r="E214" s="40" t="s">
        <v>100</v>
      </c>
      <c r="F214" s="40"/>
      <c r="G214" s="125">
        <f>SUM(G215)</f>
        <v>200</v>
      </c>
      <c r="H214" s="47"/>
    </row>
    <row r="215" spans="1:8" s="48" customFormat="1" ht="37.5" customHeight="1">
      <c r="A215" s="45"/>
      <c r="B215" s="39" t="s">
        <v>231</v>
      </c>
      <c r="C215" s="40" t="s">
        <v>187</v>
      </c>
      <c r="D215" s="40" t="s">
        <v>176</v>
      </c>
      <c r="E215" s="40" t="s">
        <v>100</v>
      </c>
      <c r="F215" s="40" t="s">
        <v>232</v>
      </c>
      <c r="G215" s="125">
        <v>200</v>
      </c>
      <c r="H215" s="47"/>
    </row>
    <row r="216" spans="1:8" s="48" customFormat="1" ht="54" customHeight="1">
      <c r="A216" s="45"/>
      <c r="B216" s="46" t="s">
        <v>383</v>
      </c>
      <c r="C216" s="40" t="s">
        <v>187</v>
      </c>
      <c r="D216" s="40" t="s">
        <v>176</v>
      </c>
      <c r="E216" s="40" t="s">
        <v>384</v>
      </c>
      <c r="F216" s="40"/>
      <c r="G216" s="125">
        <f>SUM(G217)</f>
        <v>910</v>
      </c>
      <c r="H216" s="47"/>
    </row>
    <row r="217" spans="1:8" s="48" customFormat="1" ht="90.75" customHeight="1">
      <c r="A217" s="45"/>
      <c r="B217" s="46" t="s">
        <v>385</v>
      </c>
      <c r="C217" s="40" t="s">
        <v>187</v>
      </c>
      <c r="D217" s="40" t="s">
        <v>176</v>
      </c>
      <c r="E217" s="40" t="s">
        <v>310</v>
      </c>
      <c r="F217" s="40"/>
      <c r="G217" s="125">
        <f>SUM(G218)</f>
        <v>910</v>
      </c>
      <c r="H217" s="47"/>
    </row>
    <row r="218" spans="1:8" s="48" customFormat="1" ht="34.5" customHeight="1">
      <c r="A218" s="45"/>
      <c r="B218" s="39" t="s">
        <v>231</v>
      </c>
      <c r="C218" s="40" t="s">
        <v>187</v>
      </c>
      <c r="D218" s="40" t="s">
        <v>176</v>
      </c>
      <c r="E218" s="40" t="s">
        <v>310</v>
      </c>
      <c r="F218" s="40" t="s">
        <v>232</v>
      </c>
      <c r="G218" s="125">
        <v>910</v>
      </c>
      <c r="H218" s="47"/>
    </row>
    <row r="219" spans="1:7" s="47" customFormat="1" ht="36" customHeight="1">
      <c r="A219" s="51"/>
      <c r="B219" s="39" t="s">
        <v>419</v>
      </c>
      <c r="C219" s="40" t="s">
        <v>187</v>
      </c>
      <c r="D219" s="40" t="s">
        <v>176</v>
      </c>
      <c r="E219" s="40" t="s">
        <v>424</v>
      </c>
      <c r="F219" s="40"/>
      <c r="G219" s="125">
        <f>SUM(G220+G223)</f>
        <v>4700</v>
      </c>
    </row>
    <row r="220" spans="1:8" s="48" customFormat="1" ht="69.75" customHeight="1">
      <c r="A220" s="45"/>
      <c r="B220" s="39" t="s">
        <v>434</v>
      </c>
      <c r="C220" s="40" t="s">
        <v>187</v>
      </c>
      <c r="D220" s="40" t="s">
        <v>176</v>
      </c>
      <c r="E220" s="40" t="s">
        <v>435</v>
      </c>
      <c r="F220" s="40"/>
      <c r="G220" s="125">
        <f>SUM(G221)</f>
        <v>1100</v>
      </c>
      <c r="H220" s="47"/>
    </row>
    <row r="221" spans="1:8" s="48" customFormat="1" ht="68.25" customHeight="1">
      <c r="A221" s="45"/>
      <c r="B221" s="39" t="s">
        <v>425</v>
      </c>
      <c r="C221" s="40" t="s">
        <v>187</v>
      </c>
      <c r="D221" s="40" t="s">
        <v>176</v>
      </c>
      <c r="E221" s="40" t="s">
        <v>430</v>
      </c>
      <c r="F221" s="40"/>
      <c r="G221" s="125">
        <f>SUM(G222)</f>
        <v>1100</v>
      </c>
      <c r="H221" s="47"/>
    </row>
    <row r="222" spans="1:8" s="48" customFormat="1" ht="45" customHeight="1">
      <c r="A222" s="45"/>
      <c r="B222" s="39" t="s">
        <v>231</v>
      </c>
      <c r="C222" s="40" t="s">
        <v>187</v>
      </c>
      <c r="D222" s="40" t="s">
        <v>176</v>
      </c>
      <c r="E222" s="40" t="s">
        <v>430</v>
      </c>
      <c r="F222" s="40" t="s">
        <v>232</v>
      </c>
      <c r="G222" s="125">
        <v>1100</v>
      </c>
      <c r="H222" s="47"/>
    </row>
    <row r="223" spans="1:8" s="48" customFormat="1" ht="70.5" customHeight="1">
      <c r="A223" s="45"/>
      <c r="B223" s="39" t="s">
        <v>436</v>
      </c>
      <c r="C223" s="40" t="s">
        <v>187</v>
      </c>
      <c r="D223" s="40" t="s">
        <v>176</v>
      </c>
      <c r="E223" s="40" t="s">
        <v>438</v>
      </c>
      <c r="F223" s="40"/>
      <c r="G223" s="125">
        <f>SUM(G224)</f>
        <v>3600</v>
      </c>
      <c r="H223" s="47"/>
    </row>
    <row r="224" spans="1:8" s="48" customFormat="1" ht="81" customHeight="1">
      <c r="A224" s="45"/>
      <c r="B224" s="39" t="s">
        <v>437</v>
      </c>
      <c r="C224" s="40" t="s">
        <v>187</v>
      </c>
      <c r="D224" s="40" t="s">
        <v>176</v>
      </c>
      <c r="E224" s="40" t="s">
        <v>431</v>
      </c>
      <c r="F224" s="40"/>
      <c r="G224" s="125">
        <f>SUM(G225)</f>
        <v>3600</v>
      </c>
      <c r="H224" s="47"/>
    </row>
    <row r="225" spans="1:8" s="48" customFormat="1" ht="69" customHeight="1">
      <c r="A225" s="45"/>
      <c r="B225" s="39" t="s">
        <v>278</v>
      </c>
      <c r="C225" s="40" t="s">
        <v>187</v>
      </c>
      <c r="D225" s="40" t="s">
        <v>176</v>
      </c>
      <c r="E225" s="40" t="s">
        <v>431</v>
      </c>
      <c r="F225" s="40" t="s">
        <v>277</v>
      </c>
      <c r="G225" s="125">
        <v>3600</v>
      </c>
      <c r="H225" s="47"/>
    </row>
    <row r="226" spans="1:7" s="47" customFormat="1" ht="43.5" customHeight="1">
      <c r="A226" s="51"/>
      <c r="B226" s="39" t="s">
        <v>314</v>
      </c>
      <c r="C226" s="40" t="s">
        <v>187</v>
      </c>
      <c r="D226" s="40" t="s">
        <v>176</v>
      </c>
      <c r="E226" s="40" t="s">
        <v>315</v>
      </c>
      <c r="F226" s="40"/>
      <c r="G226" s="125">
        <f>SUM(G227)</f>
        <v>15</v>
      </c>
    </row>
    <row r="227" spans="1:8" s="48" customFormat="1" ht="80.25" customHeight="1">
      <c r="A227" s="45"/>
      <c r="B227" s="39" t="s">
        <v>439</v>
      </c>
      <c r="C227" s="40" t="s">
        <v>187</v>
      </c>
      <c r="D227" s="40" t="s">
        <v>176</v>
      </c>
      <c r="E227" s="40" t="s">
        <v>440</v>
      </c>
      <c r="F227" s="40"/>
      <c r="G227" s="125">
        <f>SUM(G228)</f>
        <v>15</v>
      </c>
      <c r="H227" s="47"/>
    </row>
    <row r="228" spans="1:8" s="48" customFormat="1" ht="78" customHeight="1">
      <c r="A228" s="45"/>
      <c r="B228" s="39" t="s">
        <v>442</v>
      </c>
      <c r="C228" s="40" t="s">
        <v>187</v>
      </c>
      <c r="D228" s="40" t="s">
        <v>176</v>
      </c>
      <c r="E228" s="40" t="s">
        <v>441</v>
      </c>
      <c r="F228" s="40"/>
      <c r="G228" s="125">
        <f>SUM(G229)</f>
        <v>15</v>
      </c>
      <c r="H228" s="47"/>
    </row>
    <row r="229" spans="1:8" s="48" customFormat="1" ht="43.5" customHeight="1">
      <c r="A229" s="45"/>
      <c r="B229" s="39" t="s">
        <v>231</v>
      </c>
      <c r="C229" s="40" t="s">
        <v>187</v>
      </c>
      <c r="D229" s="40" t="s">
        <v>176</v>
      </c>
      <c r="E229" s="40" t="s">
        <v>441</v>
      </c>
      <c r="F229" s="40" t="s">
        <v>232</v>
      </c>
      <c r="G229" s="125">
        <v>15</v>
      </c>
      <c r="H229" s="47"/>
    </row>
    <row r="230" spans="1:7" s="48" customFormat="1" ht="19.5" customHeight="1">
      <c r="A230" s="45"/>
      <c r="B230" s="128" t="s">
        <v>155</v>
      </c>
      <c r="C230" s="36" t="s">
        <v>187</v>
      </c>
      <c r="D230" s="36" t="s">
        <v>181</v>
      </c>
      <c r="E230" s="36"/>
      <c r="F230" s="36"/>
      <c r="G230" s="123">
        <f>SUM(G231+G237)</f>
        <v>10963</v>
      </c>
    </row>
    <row r="231" spans="1:7" s="48" customFormat="1" ht="29.25" customHeight="1">
      <c r="A231" s="45"/>
      <c r="B231" s="46" t="s">
        <v>333</v>
      </c>
      <c r="C231" s="40" t="s">
        <v>187</v>
      </c>
      <c r="D231" s="40" t="s">
        <v>181</v>
      </c>
      <c r="E231" s="40" t="s">
        <v>76</v>
      </c>
      <c r="F231" s="40"/>
      <c r="G231" s="125">
        <f>SUM(G232)</f>
        <v>3843</v>
      </c>
    </row>
    <row r="232" spans="1:7" s="47" customFormat="1" ht="45.75" customHeight="1">
      <c r="A232" s="51"/>
      <c r="B232" s="41" t="s">
        <v>334</v>
      </c>
      <c r="C232" s="40" t="s">
        <v>187</v>
      </c>
      <c r="D232" s="40" t="s">
        <v>181</v>
      </c>
      <c r="E232" s="40" t="s">
        <v>77</v>
      </c>
      <c r="F232" s="40"/>
      <c r="G232" s="125">
        <f>SUM(G233+G235)</f>
        <v>3843</v>
      </c>
    </row>
    <row r="233" spans="1:7" s="47" customFormat="1" ht="74.25" customHeight="1">
      <c r="A233" s="51"/>
      <c r="B233" s="56" t="s">
        <v>335</v>
      </c>
      <c r="C233" s="40" t="s">
        <v>187</v>
      </c>
      <c r="D233" s="40" t="s">
        <v>181</v>
      </c>
      <c r="E233" s="40" t="s">
        <v>78</v>
      </c>
      <c r="F233" s="40"/>
      <c r="G233" s="125">
        <f>SUM(G234)</f>
        <v>3793</v>
      </c>
    </row>
    <row r="234" spans="1:7" s="47" customFormat="1" ht="24.75" customHeight="1">
      <c r="A234" s="51"/>
      <c r="B234" s="39" t="s">
        <v>161</v>
      </c>
      <c r="C234" s="40" t="s">
        <v>187</v>
      </c>
      <c r="D234" s="40" t="s">
        <v>181</v>
      </c>
      <c r="E234" s="40" t="s">
        <v>78</v>
      </c>
      <c r="F234" s="40" t="s">
        <v>240</v>
      </c>
      <c r="G234" s="125">
        <v>3793</v>
      </c>
    </row>
    <row r="235" spans="1:7" s="47" customFormat="1" ht="45.75" customHeight="1">
      <c r="A235" s="51"/>
      <c r="B235" s="46" t="s">
        <v>336</v>
      </c>
      <c r="C235" s="40" t="s">
        <v>187</v>
      </c>
      <c r="D235" s="40" t="s">
        <v>181</v>
      </c>
      <c r="E235" s="40" t="s">
        <v>79</v>
      </c>
      <c r="F235" s="40"/>
      <c r="G235" s="125">
        <f>SUM(G236)</f>
        <v>50</v>
      </c>
    </row>
    <row r="236" spans="1:7" s="47" customFormat="1" ht="39.75" customHeight="1">
      <c r="A236" s="51"/>
      <c r="B236" s="39" t="s">
        <v>231</v>
      </c>
      <c r="C236" s="40" t="s">
        <v>187</v>
      </c>
      <c r="D236" s="40" t="s">
        <v>181</v>
      </c>
      <c r="E236" s="40" t="s">
        <v>79</v>
      </c>
      <c r="F236" s="40" t="s">
        <v>232</v>
      </c>
      <c r="G236" s="125">
        <v>50</v>
      </c>
    </row>
    <row r="237" spans="1:7" s="47" customFormat="1" ht="47.25" customHeight="1">
      <c r="A237" s="51"/>
      <c r="B237" s="39" t="s">
        <v>394</v>
      </c>
      <c r="C237" s="40" t="s">
        <v>187</v>
      </c>
      <c r="D237" s="40" t="s">
        <v>181</v>
      </c>
      <c r="E237" s="40" t="s">
        <v>301</v>
      </c>
      <c r="F237" s="40"/>
      <c r="G237" s="125">
        <f>SUM(G238+G241+G244+G247)</f>
        <v>7120</v>
      </c>
    </row>
    <row r="238" spans="1:7" s="47" customFormat="1" ht="72" customHeight="1">
      <c r="A238" s="51"/>
      <c r="B238" s="39" t="s">
        <v>395</v>
      </c>
      <c r="C238" s="40" t="s">
        <v>187</v>
      </c>
      <c r="D238" s="40" t="s">
        <v>181</v>
      </c>
      <c r="E238" s="40" t="s">
        <v>397</v>
      </c>
      <c r="F238" s="40"/>
      <c r="G238" s="125">
        <f>SUM(G239)</f>
        <v>2050</v>
      </c>
    </row>
    <row r="239" spans="1:7" s="47" customFormat="1" ht="105.75" customHeight="1">
      <c r="A239" s="51"/>
      <c r="B239" s="39" t="s">
        <v>471</v>
      </c>
      <c r="C239" s="40" t="s">
        <v>187</v>
      </c>
      <c r="D239" s="40" t="s">
        <v>181</v>
      </c>
      <c r="E239" s="40" t="s">
        <v>473</v>
      </c>
      <c r="F239" s="40"/>
      <c r="G239" s="125">
        <f>SUM(G240)</f>
        <v>2050</v>
      </c>
    </row>
    <row r="240" spans="1:7" s="47" customFormat="1" ht="22.5" customHeight="1">
      <c r="A240" s="51"/>
      <c r="B240" s="39" t="s">
        <v>161</v>
      </c>
      <c r="C240" s="40" t="s">
        <v>187</v>
      </c>
      <c r="D240" s="40" t="s">
        <v>181</v>
      </c>
      <c r="E240" s="40" t="s">
        <v>473</v>
      </c>
      <c r="F240" s="40" t="s">
        <v>240</v>
      </c>
      <c r="G240" s="125">
        <v>2050</v>
      </c>
    </row>
    <row r="241" spans="1:7" s="47" customFormat="1" ht="57.75" customHeight="1">
      <c r="A241" s="51"/>
      <c r="B241" s="39" t="s">
        <v>398</v>
      </c>
      <c r="C241" s="40" t="s">
        <v>187</v>
      </c>
      <c r="D241" s="40" t="s">
        <v>181</v>
      </c>
      <c r="E241" s="40" t="s">
        <v>396</v>
      </c>
      <c r="F241" s="40"/>
      <c r="G241" s="125">
        <f>SUM(G242)</f>
        <v>1650</v>
      </c>
    </row>
    <row r="242" spans="1:7" s="47" customFormat="1" ht="90.75" customHeight="1">
      <c r="A242" s="51"/>
      <c r="B242" s="39" t="s">
        <v>399</v>
      </c>
      <c r="C242" s="40" t="s">
        <v>187</v>
      </c>
      <c r="D242" s="40" t="s">
        <v>181</v>
      </c>
      <c r="E242" s="40" t="s">
        <v>474</v>
      </c>
      <c r="F242" s="40"/>
      <c r="G242" s="125">
        <f>SUM(G243)</f>
        <v>1650</v>
      </c>
    </row>
    <row r="243" spans="1:7" s="48" customFormat="1" ht="45.75" customHeight="1">
      <c r="A243" s="45"/>
      <c r="B243" s="39" t="s">
        <v>231</v>
      </c>
      <c r="C243" s="40" t="s">
        <v>187</v>
      </c>
      <c r="D243" s="40" t="s">
        <v>181</v>
      </c>
      <c r="E243" s="40" t="s">
        <v>474</v>
      </c>
      <c r="F243" s="40" t="s">
        <v>232</v>
      </c>
      <c r="G243" s="125">
        <v>1650</v>
      </c>
    </row>
    <row r="244" spans="1:7" s="48" customFormat="1" ht="57.75" customHeight="1">
      <c r="A244" s="45"/>
      <c r="B244" s="39" t="s">
        <v>401</v>
      </c>
      <c r="C244" s="40" t="s">
        <v>187</v>
      </c>
      <c r="D244" s="40" t="s">
        <v>181</v>
      </c>
      <c r="E244" s="40" t="s">
        <v>400</v>
      </c>
      <c r="F244" s="40"/>
      <c r="G244" s="125">
        <f>SUM(G245)</f>
        <v>600</v>
      </c>
    </row>
    <row r="245" spans="1:7" s="48" customFormat="1" ht="108" customHeight="1">
      <c r="A245" s="45"/>
      <c r="B245" s="39" t="s">
        <v>472</v>
      </c>
      <c r="C245" s="40" t="s">
        <v>187</v>
      </c>
      <c r="D245" s="40" t="s">
        <v>181</v>
      </c>
      <c r="E245" s="40" t="s">
        <v>475</v>
      </c>
      <c r="F245" s="40"/>
      <c r="G245" s="125">
        <f>SUM(G246)</f>
        <v>600</v>
      </c>
    </row>
    <row r="246" spans="1:7" s="48" customFormat="1" ht="21.75" customHeight="1">
      <c r="A246" s="45"/>
      <c r="B246" s="39" t="s">
        <v>161</v>
      </c>
      <c r="C246" s="40" t="s">
        <v>187</v>
      </c>
      <c r="D246" s="40" t="s">
        <v>181</v>
      </c>
      <c r="E246" s="40" t="s">
        <v>475</v>
      </c>
      <c r="F246" s="40" t="s">
        <v>240</v>
      </c>
      <c r="G246" s="125">
        <v>600</v>
      </c>
    </row>
    <row r="247" spans="1:7" s="48" customFormat="1" ht="63" customHeight="1">
      <c r="A247" s="45"/>
      <c r="B247" s="39" t="s">
        <v>403</v>
      </c>
      <c r="C247" s="40" t="s">
        <v>187</v>
      </c>
      <c r="D247" s="40" t="s">
        <v>181</v>
      </c>
      <c r="E247" s="40" t="s">
        <v>402</v>
      </c>
      <c r="F247" s="40"/>
      <c r="G247" s="125">
        <f>SUM(G248)</f>
        <v>2820</v>
      </c>
    </row>
    <row r="248" spans="1:7" s="48" customFormat="1" ht="87" customHeight="1">
      <c r="A248" s="45"/>
      <c r="B248" s="39" t="s">
        <v>404</v>
      </c>
      <c r="C248" s="40" t="s">
        <v>187</v>
      </c>
      <c r="D248" s="40" t="s">
        <v>181</v>
      </c>
      <c r="E248" s="40" t="s">
        <v>476</v>
      </c>
      <c r="F248" s="40"/>
      <c r="G248" s="125">
        <f>SUM(G249)</f>
        <v>2820</v>
      </c>
    </row>
    <row r="249" spans="1:7" s="48" customFormat="1" ht="40.5" customHeight="1">
      <c r="A249" s="45"/>
      <c r="B249" s="39" t="s">
        <v>231</v>
      </c>
      <c r="C249" s="40" t="s">
        <v>187</v>
      </c>
      <c r="D249" s="40" t="s">
        <v>181</v>
      </c>
      <c r="E249" s="40" t="s">
        <v>476</v>
      </c>
      <c r="F249" s="40" t="s">
        <v>232</v>
      </c>
      <c r="G249" s="125">
        <v>2820</v>
      </c>
    </row>
    <row r="250" spans="1:7" s="48" customFormat="1" ht="19.5" customHeight="1">
      <c r="A250" s="45"/>
      <c r="B250" s="128" t="s">
        <v>213</v>
      </c>
      <c r="C250" s="36" t="s">
        <v>187</v>
      </c>
      <c r="D250" s="36" t="s">
        <v>178</v>
      </c>
      <c r="E250" s="36"/>
      <c r="F250" s="36"/>
      <c r="G250" s="123">
        <f>SUM(G251+G270+G305)</f>
        <v>24017.600000000002</v>
      </c>
    </row>
    <row r="251" spans="1:7" ht="45" customHeight="1">
      <c r="A251" s="47"/>
      <c r="B251" s="46" t="s">
        <v>372</v>
      </c>
      <c r="C251" s="40" t="s">
        <v>187</v>
      </c>
      <c r="D251" s="40" t="s">
        <v>178</v>
      </c>
      <c r="E251" s="40" t="s">
        <v>39</v>
      </c>
      <c r="F251" s="40"/>
      <c r="G251" s="125">
        <f>SUM(G252+G258+G264)</f>
        <v>257.2</v>
      </c>
    </row>
    <row r="252" spans="1:7" ht="36" customHeight="1">
      <c r="A252" s="47"/>
      <c r="B252" s="39" t="s">
        <v>268</v>
      </c>
      <c r="C252" s="40" t="s">
        <v>187</v>
      </c>
      <c r="D252" s="40" t="s">
        <v>178</v>
      </c>
      <c r="E252" s="40" t="s">
        <v>42</v>
      </c>
      <c r="F252" s="40"/>
      <c r="G252" s="125">
        <f>SUM(G253+G255)</f>
        <v>197.1</v>
      </c>
    </row>
    <row r="253" spans="1:7" ht="150" customHeight="1">
      <c r="A253" s="47"/>
      <c r="B253" s="52" t="s">
        <v>292</v>
      </c>
      <c r="C253" s="40" t="s">
        <v>187</v>
      </c>
      <c r="D253" s="40" t="s">
        <v>178</v>
      </c>
      <c r="E253" s="40" t="s">
        <v>43</v>
      </c>
      <c r="F253" s="40"/>
      <c r="G253" s="125">
        <f>SUM(G254)</f>
        <v>179.1</v>
      </c>
    </row>
    <row r="254" spans="1:7" ht="36" customHeight="1">
      <c r="A254" s="47"/>
      <c r="B254" s="39" t="s">
        <v>231</v>
      </c>
      <c r="C254" s="40" t="s">
        <v>187</v>
      </c>
      <c r="D254" s="40" t="s">
        <v>178</v>
      </c>
      <c r="E254" s="40" t="s">
        <v>43</v>
      </c>
      <c r="F254" s="40" t="s">
        <v>232</v>
      </c>
      <c r="G254" s="125">
        <v>179.1</v>
      </c>
    </row>
    <row r="255" spans="1:7" ht="51.75" customHeight="1">
      <c r="A255" s="47"/>
      <c r="B255" s="39" t="s">
        <v>102</v>
      </c>
      <c r="C255" s="40" t="s">
        <v>187</v>
      </c>
      <c r="D255" s="40" t="s">
        <v>178</v>
      </c>
      <c r="E255" s="40" t="s">
        <v>131</v>
      </c>
      <c r="F255" s="40"/>
      <c r="G255" s="125">
        <f>SUM(G256)</f>
        <v>18</v>
      </c>
    </row>
    <row r="256" spans="1:7" ht="90.75" customHeight="1">
      <c r="A256" s="47"/>
      <c r="B256" s="52" t="s">
        <v>374</v>
      </c>
      <c r="C256" s="40" t="s">
        <v>187</v>
      </c>
      <c r="D256" s="40" t="s">
        <v>178</v>
      </c>
      <c r="E256" s="40" t="s">
        <v>132</v>
      </c>
      <c r="F256" s="40"/>
      <c r="G256" s="125">
        <f>SUM(G257)</f>
        <v>18</v>
      </c>
    </row>
    <row r="257" spans="1:7" ht="33" customHeight="1">
      <c r="A257" s="47"/>
      <c r="B257" s="39" t="s">
        <v>231</v>
      </c>
      <c r="C257" s="40" t="s">
        <v>187</v>
      </c>
      <c r="D257" s="40" t="s">
        <v>178</v>
      </c>
      <c r="E257" s="40" t="s">
        <v>132</v>
      </c>
      <c r="F257" s="40" t="s">
        <v>232</v>
      </c>
      <c r="G257" s="125">
        <v>18</v>
      </c>
    </row>
    <row r="258" spans="1:7" ht="33" customHeight="1" hidden="1">
      <c r="A258" s="47"/>
      <c r="B258" s="39" t="s">
        <v>269</v>
      </c>
      <c r="C258" s="40" t="s">
        <v>187</v>
      </c>
      <c r="D258" s="40" t="s">
        <v>178</v>
      </c>
      <c r="E258" s="40" t="s">
        <v>44</v>
      </c>
      <c r="F258" s="40"/>
      <c r="G258" s="125">
        <f>SUM(G259+G261)</f>
        <v>0</v>
      </c>
    </row>
    <row r="259" spans="1:7" ht="162.75" customHeight="1" hidden="1">
      <c r="A259" s="47"/>
      <c r="B259" s="52" t="s">
        <v>293</v>
      </c>
      <c r="C259" s="40" t="s">
        <v>187</v>
      </c>
      <c r="D259" s="40" t="s">
        <v>178</v>
      </c>
      <c r="E259" s="40" t="s">
        <v>45</v>
      </c>
      <c r="F259" s="40"/>
      <c r="G259" s="125">
        <f>SUM(G260)</f>
        <v>0</v>
      </c>
    </row>
    <row r="260" spans="1:7" ht="36" customHeight="1" hidden="1">
      <c r="A260" s="47"/>
      <c r="B260" s="39" t="s">
        <v>231</v>
      </c>
      <c r="C260" s="40" t="s">
        <v>187</v>
      </c>
      <c r="D260" s="40" t="s">
        <v>178</v>
      </c>
      <c r="E260" s="40" t="s">
        <v>45</v>
      </c>
      <c r="F260" s="40" t="s">
        <v>232</v>
      </c>
      <c r="G260" s="125"/>
    </row>
    <row r="261" spans="1:7" ht="52.5" customHeight="1" hidden="1">
      <c r="A261" s="47"/>
      <c r="B261" s="39" t="s">
        <v>102</v>
      </c>
      <c r="C261" s="40" t="s">
        <v>187</v>
      </c>
      <c r="D261" s="40" t="s">
        <v>178</v>
      </c>
      <c r="E261" s="40" t="s">
        <v>133</v>
      </c>
      <c r="F261" s="40"/>
      <c r="G261" s="125">
        <f>SUM(G262)</f>
        <v>0</v>
      </c>
    </row>
    <row r="262" spans="1:7" ht="147" customHeight="1" hidden="1">
      <c r="A262" s="47"/>
      <c r="B262" s="52" t="s">
        <v>294</v>
      </c>
      <c r="C262" s="40" t="s">
        <v>187</v>
      </c>
      <c r="D262" s="40" t="s">
        <v>178</v>
      </c>
      <c r="E262" s="40" t="s">
        <v>134</v>
      </c>
      <c r="F262" s="40"/>
      <c r="G262" s="125">
        <f>SUM(G263)</f>
        <v>0</v>
      </c>
    </row>
    <row r="263" spans="1:7" ht="37.5" customHeight="1" hidden="1">
      <c r="A263" s="47"/>
      <c r="B263" s="39" t="s">
        <v>231</v>
      </c>
      <c r="C263" s="40" t="s">
        <v>187</v>
      </c>
      <c r="D263" s="40" t="s">
        <v>178</v>
      </c>
      <c r="E263" s="40" t="s">
        <v>134</v>
      </c>
      <c r="F263" s="40" t="s">
        <v>232</v>
      </c>
      <c r="G263" s="125">
        <v>0</v>
      </c>
    </row>
    <row r="264" spans="1:7" ht="33" customHeight="1">
      <c r="A264" s="47"/>
      <c r="B264" s="39" t="s">
        <v>282</v>
      </c>
      <c r="C264" s="40" t="s">
        <v>187</v>
      </c>
      <c r="D264" s="40" t="s">
        <v>178</v>
      </c>
      <c r="E264" s="40" t="s">
        <v>281</v>
      </c>
      <c r="F264" s="40"/>
      <c r="G264" s="125">
        <f>SUM(G265+G267)</f>
        <v>60.1</v>
      </c>
    </row>
    <row r="265" spans="1:7" ht="151.5" customHeight="1">
      <c r="A265" s="47"/>
      <c r="B265" s="52" t="s">
        <v>295</v>
      </c>
      <c r="C265" s="40" t="s">
        <v>187</v>
      </c>
      <c r="D265" s="40" t="s">
        <v>178</v>
      </c>
      <c r="E265" s="40" t="s">
        <v>285</v>
      </c>
      <c r="F265" s="40"/>
      <c r="G265" s="125">
        <f>SUM(G266)</f>
        <v>54.5</v>
      </c>
    </row>
    <row r="266" spans="1:7" ht="36" customHeight="1">
      <c r="A266" s="47"/>
      <c r="B266" s="39" t="s">
        <v>231</v>
      </c>
      <c r="C266" s="40" t="s">
        <v>187</v>
      </c>
      <c r="D266" s="40" t="s">
        <v>178</v>
      </c>
      <c r="E266" s="40" t="s">
        <v>285</v>
      </c>
      <c r="F266" s="40" t="s">
        <v>232</v>
      </c>
      <c r="G266" s="125">
        <v>54.5</v>
      </c>
    </row>
    <row r="267" spans="1:7" ht="52.5" customHeight="1">
      <c r="A267" s="47"/>
      <c r="B267" s="39" t="s">
        <v>102</v>
      </c>
      <c r="C267" s="40" t="s">
        <v>187</v>
      </c>
      <c r="D267" s="40" t="s">
        <v>178</v>
      </c>
      <c r="E267" s="40" t="s">
        <v>283</v>
      </c>
      <c r="F267" s="40"/>
      <c r="G267" s="125">
        <f>SUM(G268)</f>
        <v>5.6</v>
      </c>
    </row>
    <row r="268" spans="1:7" ht="98.25" customHeight="1">
      <c r="A268" s="47"/>
      <c r="B268" s="52" t="s">
        <v>376</v>
      </c>
      <c r="C268" s="40" t="s">
        <v>187</v>
      </c>
      <c r="D268" s="40" t="s">
        <v>178</v>
      </c>
      <c r="E268" s="40" t="s">
        <v>284</v>
      </c>
      <c r="F268" s="40"/>
      <c r="G268" s="125">
        <f>SUM(G269)</f>
        <v>5.6</v>
      </c>
    </row>
    <row r="269" spans="1:7" ht="37.5" customHeight="1">
      <c r="A269" s="47"/>
      <c r="B269" s="39" t="s">
        <v>231</v>
      </c>
      <c r="C269" s="40" t="s">
        <v>187</v>
      </c>
      <c r="D269" s="40" t="s">
        <v>178</v>
      </c>
      <c r="E269" s="40" t="s">
        <v>284</v>
      </c>
      <c r="F269" s="40" t="s">
        <v>232</v>
      </c>
      <c r="G269" s="125">
        <v>5.6</v>
      </c>
    </row>
    <row r="270" spans="1:7" s="48" customFormat="1" ht="41.25" customHeight="1">
      <c r="A270" s="45"/>
      <c r="B270" s="132" t="s">
        <v>322</v>
      </c>
      <c r="C270" s="40" t="s">
        <v>187</v>
      </c>
      <c r="D270" s="40" t="s">
        <v>178</v>
      </c>
      <c r="E270" s="40" t="s">
        <v>57</v>
      </c>
      <c r="F270" s="40"/>
      <c r="G270" s="125">
        <f>SUM(G271+G274+G277+G280+G286+G290+G293+G296+G299+G302)</f>
        <v>22937.5</v>
      </c>
    </row>
    <row r="271" spans="1:7" s="48" customFormat="1" ht="39" customHeight="1">
      <c r="A271" s="45"/>
      <c r="B271" s="46" t="s">
        <v>386</v>
      </c>
      <c r="C271" s="40" t="s">
        <v>187</v>
      </c>
      <c r="D271" s="40" t="s">
        <v>178</v>
      </c>
      <c r="E271" s="40" t="s">
        <v>58</v>
      </c>
      <c r="F271" s="40"/>
      <c r="G271" s="125">
        <f>SUM(G272)</f>
        <v>1700</v>
      </c>
    </row>
    <row r="272" spans="1:7" s="48" customFormat="1" ht="62.25" customHeight="1">
      <c r="A272" s="45"/>
      <c r="B272" s="46" t="s">
        <v>387</v>
      </c>
      <c r="C272" s="40" t="s">
        <v>187</v>
      </c>
      <c r="D272" s="40" t="s">
        <v>178</v>
      </c>
      <c r="E272" s="40" t="s">
        <v>59</v>
      </c>
      <c r="F272" s="40"/>
      <c r="G272" s="125">
        <f>SUM(G273)</f>
        <v>1700</v>
      </c>
    </row>
    <row r="273" spans="1:7" s="48" customFormat="1" ht="36" customHeight="1">
      <c r="A273" s="45"/>
      <c r="B273" s="39" t="s">
        <v>231</v>
      </c>
      <c r="C273" s="40" t="s">
        <v>187</v>
      </c>
      <c r="D273" s="40" t="s">
        <v>178</v>
      </c>
      <c r="E273" s="40" t="s">
        <v>59</v>
      </c>
      <c r="F273" s="40" t="s">
        <v>232</v>
      </c>
      <c r="G273" s="125">
        <v>1700</v>
      </c>
    </row>
    <row r="274" spans="1:7" s="48" customFormat="1" ht="66" customHeight="1">
      <c r="A274" s="45"/>
      <c r="B274" s="46" t="s">
        <v>316</v>
      </c>
      <c r="C274" s="40" t="s">
        <v>187</v>
      </c>
      <c r="D274" s="40" t="s">
        <v>178</v>
      </c>
      <c r="E274" s="40" t="s">
        <v>60</v>
      </c>
      <c r="F274" s="40"/>
      <c r="G274" s="125">
        <f>SUM(G275)</f>
        <v>8621</v>
      </c>
    </row>
    <row r="275" spans="1:7" s="48" customFormat="1" ht="60.75" customHeight="1">
      <c r="A275" s="45"/>
      <c r="B275" s="39" t="s">
        <v>323</v>
      </c>
      <c r="C275" s="40" t="s">
        <v>187</v>
      </c>
      <c r="D275" s="40" t="s">
        <v>178</v>
      </c>
      <c r="E275" s="40" t="s">
        <v>61</v>
      </c>
      <c r="F275" s="40"/>
      <c r="G275" s="125">
        <f>SUM(G276)</f>
        <v>8621</v>
      </c>
    </row>
    <row r="276" spans="1:7" s="48" customFormat="1" ht="33.75" customHeight="1">
      <c r="A276" s="45"/>
      <c r="B276" s="39" t="s">
        <v>231</v>
      </c>
      <c r="C276" s="40" t="s">
        <v>187</v>
      </c>
      <c r="D276" s="40" t="s">
        <v>178</v>
      </c>
      <c r="E276" s="40" t="s">
        <v>61</v>
      </c>
      <c r="F276" s="40" t="s">
        <v>232</v>
      </c>
      <c r="G276" s="125">
        <v>8621</v>
      </c>
    </row>
    <row r="277" spans="1:7" s="48" customFormat="1" ht="48" customHeight="1">
      <c r="A277" s="45"/>
      <c r="B277" s="46" t="s">
        <v>324</v>
      </c>
      <c r="C277" s="40" t="s">
        <v>187</v>
      </c>
      <c r="D277" s="40" t="s">
        <v>178</v>
      </c>
      <c r="E277" s="40" t="s">
        <v>62</v>
      </c>
      <c r="F277" s="40"/>
      <c r="G277" s="125">
        <f>SUM(G278)</f>
        <v>560</v>
      </c>
    </row>
    <row r="278" spans="1:7" s="48" customFormat="1" ht="60.75" customHeight="1">
      <c r="A278" s="45"/>
      <c r="B278" s="46" t="s">
        <v>388</v>
      </c>
      <c r="C278" s="40" t="s">
        <v>187</v>
      </c>
      <c r="D278" s="40" t="s">
        <v>178</v>
      </c>
      <c r="E278" s="40" t="s">
        <v>63</v>
      </c>
      <c r="F278" s="40"/>
      <c r="G278" s="125">
        <f>SUM(G279)</f>
        <v>560</v>
      </c>
    </row>
    <row r="279" spans="1:7" s="48" customFormat="1" ht="33.75" customHeight="1">
      <c r="A279" s="45"/>
      <c r="B279" s="39" t="s">
        <v>231</v>
      </c>
      <c r="C279" s="40" t="s">
        <v>187</v>
      </c>
      <c r="D279" s="40" t="s">
        <v>178</v>
      </c>
      <c r="E279" s="40" t="s">
        <v>63</v>
      </c>
      <c r="F279" s="40" t="s">
        <v>232</v>
      </c>
      <c r="G279" s="125">
        <v>560</v>
      </c>
    </row>
    <row r="280" spans="1:7" s="48" customFormat="1" ht="61.5" customHeight="1">
      <c r="A280" s="45"/>
      <c r="B280" s="46" t="s">
        <v>420</v>
      </c>
      <c r="C280" s="40" t="s">
        <v>187</v>
      </c>
      <c r="D280" s="40" t="s">
        <v>178</v>
      </c>
      <c r="E280" s="40" t="s">
        <v>64</v>
      </c>
      <c r="F280" s="40"/>
      <c r="G280" s="125">
        <f>SUM(G281+G284)</f>
        <v>3433.7</v>
      </c>
    </row>
    <row r="281" spans="1:7" s="48" customFormat="1" ht="97.5" customHeight="1">
      <c r="A281" s="45"/>
      <c r="B281" s="39" t="s">
        <v>421</v>
      </c>
      <c r="C281" s="40" t="s">
        <v>187</v>
      </c>
      <c r="D281" s="40" t="s">
        <v>178</v>
      </c>
      <c r="E281" s="40" t="s">
        <v>65</v>
      </c>
      <c r="F281" s="40"/>
      <c r="G281" s="125">
        <f>SUM(G282+G283)</f>
        <v>3433.7</v>
      </c>
    </row>
    <row r="282" spans="1:7" s="48" customFormat="1" ht="33.75" customHeight="1">
      <c r="A282" s="45"/>
      <c r="B282" s="39" t="s">
        <v>231</v>
      </c>
      <c r="C282" s="40" t="s">
        <v>187</v>
      </c>
      <c r="D282" s="40" t="s">
        <v>178</v>
      </c>
      <c r="E282" s="40" t="s">
        <v>65</v>
      </c>
      <c r="F282" s="40" t="s">
        <v>232</v>
      </c>
      <c r="G282" s="125">
        <v>3431.6</v>
      </c>
    </row>
    <row r="283" spans="1:7" s="48" customFormat="1" ht="18" customHeight="1">
      <c r="A283" s="45"/>
      <c r="B283" s="46" t="s">
        <v>233</v>
      </c>
      <c r="C283" s="40" t="s">
        <v>187</v>
      </c>
      <c r="D283" s="40" t="s">
        <v>178</v>
      </c>
      <c r="E283" s="40" t="s">
        <v>65</v>
      </c>
      <c r="F283" s="40" t="s">
        <v>234</v>
      </c>
      <c r="G283" s="125">
        <v>2.1</v>
      </c>
    </row>
    <row r="284" spans="1:7" s="48" customFormat="1" ht="105" customHeight="1">
      <c r="A284" s="45"/>
      <c r="B284" s="39" t="s">
        <v>297</v>
      </c>
      <c r="C284" s="40" t="s">
        <v>187</v>
      </c>
      <c r="D284" s="40" t="s">
        <v>178</v>
      </c>
      <c r="E284" s="40" t="s">
        <v>101</v>
      </c>
      <c r="F284" s="40"/>
      <c r="G284" s="125">
        <f>SUM(G285)</f>
        <v>0</v>
      </c>
    </row>
    <row r="285" spans="1:7" s="48" customFormat="1" ht="49.5" customHeight="1">
      <c r="A285" s="45"/>
      <c r="B285" s="39" t="s">
        <v>231</v>
      </c>
      <c r="C285" s="40" t="s">
        <v>187</v>
      </c>
      <c r="D285" s="40" t="s">
        <v>178</v>
      </c>
      <c r="E285" s="40" t="s">
        <v>101</v>
      </c>
      <c r="F285" s="40" t="s">
        <v>232</v>
      </c>
      <c r="G285" s="125"/>
    </row>
    <row r="286" spans="1:7" s="48" customFormat="1" ht="44.25" customHeight="1">
      <c r="A286" s="45"/>
      <c r="B286" s="46" t="s">
        <v>422</v>
      </c>
      <c r="C286" s="40" t="s">
        <v>187</v>
      </c>
      <c r="D286" s="40" t="s">
        <v>178</v>
      </c>
      <c r="E286" s="40" t="s">
        <v>66</v>
      </c>
      <c r="F286" s="40"/>
      <c r="G286" s="125">
        <f>SUM(G287)</f>
        <v>6173.8</v>
      </c>
    </row>
    <row r="287" spans="1:7" s="48" customFormat="1" ht="78" customHeight="1">
      <c r="A287" s="45"/>
      <c r="B287" s="46" t="s">
        <v>423</v>
      </c>
      <c r="C287" s="40" t="s">
        <v>187</v>
      </c>
      <c r="D287" s="40" t="s">
        <v>178</v>
      </c>
      <c r="E287" s="40" t="s">
        <v>67</v>
      </c>
      <c r="F287" s="40"/>
      <c r="G287" s="125">
        <f>SUM(G288+G289)</f>
        <v>6173.8</v>
      </c>
    </row>
    <row r="288" spans="1:7" s="48" customFormat="1" ht="38.25" customHeight="1">
      <c r="A288" s="45"/>
      <c r="B288" s="39" t="s">
        <v>231</v>
      </c>
      <c r="C288" s="40" t="s">
        <v>187</v>
      </c>
      <c r="D288" s="40" t="s">
        <v>178</v>
      </c>
      <c r="E288" s="40" t="s">
        <v>67</v>
      </c>
      <c r="F288" s="40" t="s">
        <v>232</v>
      </c>
      <c r="G288" s="125">
        <v>6153.8</v>
      </c>
    </row>
    <row r="289" spans="1:7" s="48" customFormat="1" ht="28.5" customHeight="1">
      <c r="A289" s="45"/>
      <c r="B289" s="46" t="s">
        <v>233</v>
      </c>
      <c r="C289" s="40" t="s">
        <v>187</v>
      </c>
      <c r="D289" s="40" t="s">
        <v>178</v>
      </c>
      <c r="E289" s="40" t="s">
        <v>67</v>
      </c>
      <c r="F289" s="40" t="s">
        <v>234</v>
      </c>
      <c r="G289" s="125">
        <v>20</v>
      </c>
    </row>
    <row r="290" spans="1:7" s="48" customFormat="1" ht="66" customHeight="1">
      <c r="A290" s="45"/>
      <c r="B290" s="46" t="s">
        <v>325</v>
      </c>
      <c r="C290" s="40" t="s">
        <v>187</v>
      </c>
      <c r="D290" s="40" t="s">
        <v>178</v>
      </c>
      <c r="E290" s="40" t="s">
        <v>68</v>
      </c>
      <c r="F290" s="40"/>
      <c r="G290" s="125">
        <f>SUM(G291)</f>
        <v>519</v>
      </c>
    </row>
    <row r="291" spans="1:7" s="48" customFormat="1" ht="84" customHeight="1">
      <c r="A291" s="45"/>
      <c r="B291" s="46" t="s">
        <v>326</v>
      </c>
      <c r="C291" s="40" t="s">
        <v>187</v>
      </c>
      <c r="D291" s="40" t="s">
        <v>178</v>
      </c>
      <c r="E291" s="40" t="s">
        <v>69</v>
      </c>
      <c r="F291" s="40"/>
      <c r="G291" s="125">
        <f>SUM(G292)</f>
        <v>519</v>
      </c>
    </row>
    <row r="292" spans="1:7" s="48" customFormat="1" ht="35.25" customHeight="1">
      <c r="A292" s="45"/>
      <c r="B292" s="39" t="s">
        <v>231</v>
      </c>
      <c r="C292" s="40" t="s">
        <v>187</v>
      </c>
      <c r="D292" s="40" t="s">
        <v>178</v>
      </c>
      <c r="E292" s="40" t="s">
        <v>69</v>
      </c>
      <c r="F292" s="40" t="s">
        <v>232</v>
      </c>
      <c r="G292" s="125">
        <v>519</v>
      </c>
    </row>
    <row r="293" spans="1:7" s="48" customFormat="1" ht="64.5" customHeight="1" hidden="1">
      <c r="A293" s="45"/>
      <c r="B293" s="46" t="s">
        <v>298</v>
      </c>
      <c r="C293" s="40" t="s">
        <v>187</v>
      </c>
      <c r="D293" s="40" t="s">
        <v>178</v>
      </c>
      <c r="E293" s="40" t="s">
        <v>70</v>
      </c>
      <c r="F293" s="42"/>
      <c r="G293" s="125">
        <f>SUM(G294)</f>
        <v>0</v>
      </c>
    </row>
    <row r="294" spans="1:7" s="48" customFormat="1" ht="60" customHeight="1" hidden="1">
      <c r="A294" s="45"/>
      <c r="B294" s="46" t="s">
        <v>299</v>
      </c>
      <c r="C294" s="40" t="s">
        <v>187</v>
      </c>
      <c r="D294" s="40" t="s">
        <v>178</v>
      </c>
      <c r="E294" s="40" t="s">
        <v>71</v>
      </c>
      <c r="F294" s="40"/>
      <c r="G294" s="125">
        <f>SUM(G295)</f>
        <v>0</v>
      </c>
    </row>
    <row r="295" spans="1:7" s="48" customFormat="1" ht="35.25" customHeight="1" hidden="1">
      <c r="A295" s="45"/>
      <c r="B295" s="39" t="s">
        <v>231</v>
      </c>
      <c r="C295" s="40" t="s">
        <v>187</v>
      </c>
      <c r="D295" s="40" t="s">
        <v>178</v>
      </c>
      <c r="E295" s="40" t="s">
        <v>71</v>
      </c>
      <c r="F295" s="40" t="s">
        <v>232</v>
      </c>
      <c r="G295" s="125">
        <v>0</v>
      </c>
    </row>
    <row r="296" spans="1:7" s="48" customFormat="1" ht="66.75" customHeight="1">
      <c r="A296" s="45"/>
      <c r="B296" s="46" t="s">
        <v>329</v>
      </c>
      <c r="C296" s="40" t="s">
        <v>187</v>
      </c>
      <c r="D296" s="40" t="s">
        <v>178</v>
      </c>
      <c r="E296" s="40" t="s">
        <v>72</v>
      </c>
      <c r="F296" s="36"/>
      <c r="G296" s="125">
        <f>SUM(G297)</f>
        <v>300</v>
      </c>
    </row>
    <row r="297" spans="1:7" s="48" customFormat="1" ht="81.75" customHeight="1">
      <c r="A297" s="45"/>
      <c r="B297" s="46" t="s">
        <v>330</v>
      </c>
      <c r="C297" s="40" t="s">
        <v>187</v>
      </c>
      <c r="D297" s="40" t="s">
        <v>178</v>
      </c>
      <c r="E297" s="40" t="s">
        <v>73</v>
      </c>
      <c r="F297" s="40"/>
      <c r="G297" s="125">
        <f>SUM(G298)</f>
        <v>300</v>
      </c>
    </row>
    <row r="298" spans="1:7" s="48" customFormat="1" ht="38.25" customHeight="1">
      <c r="A298" s="45"/>
      <c r="B298" s="39" t="s">
        <v>231</v>
      </c>
      <c r="C298" s="40" t="s">
        <v>187</v>
      </c>
      <c r="D298" s="40" t="s">
        <v>178</v>
      </c>
      <c r="E298" s="40" t="s">
        <v>73</v>
      </c>
      <c r="F298" s="40" t="s">
        <v>232</v>
      </c>
      <c r="G298" s="125">
        <v>300</v>
      </c>
    </row>
    <row r="299" spans="1:7" s="48" customFormat="1" ht="53.25" customHeight="1">
      <c r="A299" s="45"/>
      <c r="B299" s="46" t="s">
        <v>331</v>
      </c>
      <c r="C299" s="40" t="s">
        <v>187</v>
      </c>
      <c r="D299" s="40" t="s">
        <v>178</v>
      </c>
      <c r="E299" s="40" t="s">
        <v>74</v>
      </c>
      <c r="F299" s="40"/>
      <c r="G299" s="125">
        <f>SUM(G300)</f>
        <v>50</v>
      </c>
    </row>
    <row r="300" spans="1:7" s="48" customFormat="1" ht="78" customHeight="1">
      <c r="A300" s="45"/>
      <c r="B300" s="46" t="s">
        <v>332</v>
      </c>
      <c r="C300" s="40" t="s">
        <v>187</v>
      </c>
      <c r="D300" s="40" t="s">
        <v>178</v>
      </c>
      <c r="E300" s="40" t="s">
        <v>75</v>
      </c>
      <c r="F300" s="40"/>
      <c r="G300" s="125">
        <f>SUM(G301)</f>
        <v>50</v>
      </c>
    </row>
    <row r="301" spans="1:7" s="48" customFormat="1" ht="34.5" customHeight="1">
      <c r="A301" s="45"/>
      <c r="B301" s="39" t="s">
        <v>231</v>
      </c>
      <c r="C301" s="40" t="s">
        <v>187</v>
      </c>
      <c r="D301" s="40" t="s">
        <v>178</v>
      </c>
      <c r="E301" s="40" t="s">
        <v>75</v>
      </c>
      <c r="F301" s="40" t="s">
        <v>232</v>
      </c>
      <c r="G301" s="125">
        <v>50</v>
      </c>
    </row>
    <row r="302" spans="1:7" s="47" customFormat="1" ht="59.25" customHeight="1">
      <c r="A302" s="51"/>
      <c r="B302" s="46" t="s">
        <v>389</v>
      </c>
      <c r="C302" s="40" t="s">
        <v>187</v>
      </c>
      <c r="D302" s="40" t="s">
        <v>178</v>
      </c>
      <c r="E302" s="40" t="s">
        <v>432</v>
      </c>
      <c r="F302" s="84"/>
      <c r="G302" s="125">
        <f>SUM(G303)</f>
        <v>1580</v>
      </c>
    </row>
    <row r="303" spans="1:7" s="48" customFormat="1" ht="91.5" customHeight="1">
      <c r="A303" s="45"/>
      <c r="B303" s="39" t="s">
        <v>390</v>
      </c>
      <c r="C303" s="40" t="s">
        <v>187</v>
      </c>
      <c r="D303" s="40" t="s">
        <v>178</v>
      </c>
      <c r="E303" s="40" t="s">
        <v>433</v>
      </c>
      <c r="F303" s="40"/>
      <c r="G303" s="125">
        <f>G304</f>
        <v>1580</v>
      </c>
    </row>
    <row r="304" spans="1:7" s="48" customFormat="1" ht="39" customHeight="1">
      <c r="A304" s="45"/>
      <c r="B304" s="39" t="s">
        <v>231</v>
      </c>
      <c r="C304" s="40" t="s">
        <v>187</v>
      </c>
      <c r="D304" s="40" t="s">
        <v>178</v>
      </c>
      <c r="E304" s="40" t="s">
        <v>433</v>
      </c>
      <c r="F304" s="40" t="s">
        <v>232</v>
      </c>
      <c r="G304" s="125">
        <v>1580</v>
      </c>
    </row>
    <row r="305" spans="1:7" s="47" customFormat="1" ht="39.75" customHeight="1">
      <c r="A305" s="51"/>
      <c r="B305" s="129" t="s">
        <v>470</v>
      </c>
      <c r="C305" s="40" t="s">
        <v>187</v>
      </c>
      <c r="D305" s="40" t="s">
        <v>178</v>
      </c>
      <c r="E305" s="40" t="s">
        <v>466</v>
      </c>
      <c r="F305" s="40"/>
      <c r="G305" s="125">
        <f>SUM(G306)</f>
        <v>822.9000000000001</v>
      </c>
    </row>
    <row r="306" spans="1:7" s="48" customFormat="1" ht="39" customHeight="1">
      <c r="A306" s="45"/>
      <c r="B306" s="129" t="s">
        <v>469</v>
      </c>
      <c r="C306" s="40" t="s">
        <v>187</v>
      </c>
      <c r="D306" s="40" t="s">
        <v>178</v>
      </c>
      <c r="E306" s="40" t="s">
        <v>467</v>
      </c>
      <c r="F306" s="40"/>
      <c r="G306" s="125">
        <f>SUM(G307)</f>
        <v>822.9000000000001</v>
      </c>
    </row>
    <row r="307" spans="1:7" s="48" customFormat="1" ht="54.75" customHeight="1">
      <c r="A307" s="45"/>
      <c r="B307" s="129" t="s">
        <v>337</v>
      </c>
      <c r="C307" s="40" t="s">
        <v>187</v>
      </c>
      <c r="D307" s="40" t="s">
        <v>178</v>
      </c>
      <c r="E307" s="40" t="s">
        <v>468</v>
      </c>
      <c r="F307" s="40"/>
      <c r="G307" s="125">
        <f>SUM(G308+G309)</f>
        <v>822.9000000000001</v>
      </c>
    </row>
    <row r="308" spans="1:7" s="48" customFormat="1" ht="33" customHeight="1">
      <c r="A308" s="45"/>
      <c r="B308" s="129" t="s">
        <v>338</v>
      </c>
      <c r="C308" s="40" t="s">
        <v>187</v>
      </c>
      <c r="D308" s="40" t="s">
        <v>178</v>
      </c>
      <c r="E308" s="40" t="s">
        <v>468</v>
      </c>
      <c r="F308" s="40" t="s">
        <v>339</v>
      </c>
      <c r="G308" s="125">
        <v>653.6</v>
      </c>
    </row>
    <row r="309" spans="1:7" s="48" customFormat="1" ht="39" customHeight="1">
      <c r="A309" s="45"/>
      <c r="B309" s="39" t="s">
        <v>231</v>
      </c>
      <c r="C309" s="40" t="s">
        <v>187</v>
      </c>
      <c r="D309" s="40" t="s">
        <v>178</v>
      </c>
      <c r="E309" s="40" t="s">
        <v>468</v>
      </c>
      <c r="F309" s="40" t="s">
        <v>232</v>
      </c>
      <c r="G309" s="125">
        <v>169.3</v>
      </c>
    </row>
    <row r="310" spans="1:7" s="48" customFormat="1" ht="19.5" customHeight="1">
      <c r="A310" s="45"/>
      <c r="B310" s="127" t="s">
        <v>170</v>
      </c>
      <c r="C310" s="36" t="s">
        <v>188</v>
      </c>
      <c r="D310" s="36" t="s">
        <v>177</v>
      </c>
      <c r="E310" s="36"/>
      <c r="F310" s="36"/>
      <c r="G310" s="123">
        <f>SUM(G311)</f>
        <v>610</v>
      </c>
    </row>
    <row r="311" spans="1:7" s="48" customFormat="1" ht="19.5" customHeight="1">
      <c r="A311" s="45"/>
      <c r="B311" s="127" t="s">
        <v>171</v>
      </c>
      <c r="C311" s="36" t="s">
        <v>188</v>
      </c>
      <c r="D311" s="36" t="s">
        <v>188</v>
      </c>
      <c r="E311" s="36"/>
      <c r="F311" s="36"/>
      <c r="G311" s="123">
        <f>SUM(G312)</f>
        <v>610</v>
      </c>
    </row>
    <row r="312" spans="1:7" s="48" customFormat="1" ht="63.75" customHeight="1">
      <c r="A312" s="45"/>
      <c r="B312" s="46" t="s">
        <v>363</v>
      </c>
      <c r="C312" s="40" t="s">
        <v>188</v>
      </c>
      <c r="D312" s="40" t="s">
        <v>188</v>
      </c>
      <c r="E312" s="40" t="s">
        <v>21</v>
      </c>
      <c r="F312" s="40"/>
      <c r="G312" s="125">
        <f>SUM(G313)</f>
        <v>610</v>
      </c>
    </row>
    <row r="313" spans="1:7" s="48" customFormat="1" ht="72" customHeight="1">
      <c r="A313" s="45"/>
      <c r="B313" s="46" t="s">
        <v>370</v>
      </c>
      <c r="C313" s="40" t="s">
        <v>188</v>
      </c>
      <c r="D313" s="40" t="s">
        <v>188</v>
      </c>
      <c r="E313" s="40" t="s">
        <v>6</v>
      </c>
      <c r="F313" s="40"/>
      <c r="G313" s="125">
        <f>SUM(G314)</f>
        <v>610</v>
      </c>
    </row>
    <row r="314" spans="1:7" s="48" customFormat="1" ht="116.25" customHeight="1">
      <c r="A314" s="45"/>
      <c r="B314" s="46" t="s">
        <v>371</v>
      </c>
      <c r="C314" s="40" t="s">
        <v>188</v>
      </c>
      <c r="D314" s="40" t="s">
        <v>188</v>
      </c>
      <c r="E314" s="40" t="s">
        <v>23</v>
      </c>
      <c r="F314" s="40"/>
      <c r="G314" s="125">
        <f>SUM(G315)</f>
        <v>610</v>
      </c>
    </row>
    <row r="315" spans="1:7" s="48" customFormat="1" ht="31.5" customHeight="1">
      <c r="A315" s="45"/>
      <c r="B315" s="39" t="s">
        <v>231</v>
      </c>
      <c r="C315" s="40" t="s">
        <v>188</v>
      </c>
      <c r="D315" s="40" t="s">
        <v>188</v>
      </c>
      <c r="E315" s="40" t="s">
        <v>23</v>
      </c>
      <c r="F315" s="40" t="s">
        <v>232</v>
      </c>
      <c r="G315" s="125">
        <v>610</v>
      </c>
    </row>
    <row r="316" spans="1:7" s="48" customFormat="1" ht="19.5" customHeight="1">
      <c r="A316" s="45"/>
      <c r="B316" s="128" t="s">
        <v>214</v>
      </c>
      <c r="C316" s="36" t="s">
        <v>189</v>
      </c>
      <c r="D316" s="36" t="s">
        <v>177</v>
      </c>
      <c r="E316" s="36"/>
      <c r="F316" s="36"/>
      <c r="G316" s="123">
        <f>SUM(G317)</f>
        <v>24411.3</v>
      </c>
    </row>
    <row r="317" spans="1:7" s="48" customFormat="1" ht="19.5" customHeight="1">
      <c r="A317" s="45"/>
      <c r="B317" s="128" t="s">
        <v>148</v>
      </c>
      <c r="C317" s="36" t="s">
        <v>189</v>
      </c>
      <c r="D317" s="36" t="s">
        <v>176</v>
      </c>
      <c r="E317" s="36"/>
      <c r="F317" s="36"/>
      <c r="G317" s="123">
        <f>SUM(G318+G325)</f>
        <v>24411.3</v>
      </c>
    </row>
    <row r="318" spans="1:7" s="47" customFormat="1" ht="39.75" customHeight="1">
      <c r="A318" s="51"/>
      <c r="B318" s="46" t="s">
        <v>486</v>
      </c>
      <c r="C318" s="40" t="s">
        <v>189</v>
      </c>
      <c r="D318" s="40" t="s">
        <v>176</v>
      </c>
      <c r="E318" s="40" t="s">
        <v>8</v>
      </c>
      <c r="F318" s="40"/>
      <c r="G318" s="125">
        <f>SUM(G319)</f>
        <v>5300</v>
      </c>
    </row>
    <row r="319" spans="1:7" s="47" customFormat="1" ht="60" customHeight="1">
      <c r="A319" s="51"/>
      <c r="B319" s="41" t="s">
        <v>320</v>
      </c>
      <c r="C319" s="40" t="s">
        <v>189</v>
      </c>
      <c r="D319" s="40" t="s">
        <v>176</v>
      </c>
      <c r="E319" s="40" t="s">
        <v>11</v>
      </c>
      <c r="F319" s="40"/>
      <c r="G319" s="125">
        <f>SUM(G320+G322)</f>
        <v>5300</v>
      </c>
    </row>
    <row r="320" spans="1:7" s="47" customFormat="1" ht="112.5" customHeight="1" hidden="1">
      <c r="A320" s="51"/>
      <c r="B320" s="120" t="s">
        <v>108</v>
      </c>
      <c r="C320" s="40" t="s">
        <v>189</v>
      </c>
      <c r="D320" s="40" t="s">
        <v>176</v>
      </c>
      <c r="E320" s="40" t="s">
        <v>12</v>
      </c>
      <c r="F320" s="40"/>
      <c r="G320" s="125">
        <f>SUM(G321)</f>
        <v>0</v>
      </c>
    </row>
    <row r="321" spans="1:7" s="47" customFormat="1" ht="27" customHeight="1" hidden="1">
      <c r="A321" s="51"/>
      <c r="B321" s="39" t="s">
        <v>161</v>
      </c>
      <c r="C321" s="40" t="s">
        <v>189</v>
      </c>
      <c r="D321" s="40" t="s">
        <v>176</v>
      </c>
      <c r="E321" s="40" t="s">
        <v>12</v>
      </c>
      <c r="F321" s="40" t="s">
        <v>240</v>
      </c>
      <c r="G321" s="125">
        <v>0</v>
      </c>
    </row>
    <row r="322" spans="1:7" s="47" customFormat="1" ht="54" customHeight="1">
      <c r="A322" s="51"/>
      <c r="B322" s="39" t="s">
        <v>102</v>
      </c>
      <c r="C322" s="40" t="s">
        <v>189</v>
      </c>
      <c r="D322" s="40" t="s">
        <v>176</v>
      </c>
      <c r="E322" s="42" t="s">
        <v>121</v>
      </c>
      <c r="F322" s="40"/>
      <c r="G322" s="125">
        <f>SUM(G323)</f>
        <v>5300</v>
      </c>
    </row>
    <row r="323" spans="1:7" s="47" customFormat="1" ht="57" customHeight="1">
      <c r="A323" s="51"/>
      <c r="B323" s="57" t="s">
        <v>321</v>
      </c>
      <c r="C323" s="40" t="s">
        <v>189</v>
      </c>
      <c r="D323" s="40" t="s">
        <v>176</v>
      </c>
      <c r="E323" s="40" t="s">
        <v>122</v>
      </c>
      <c r="F323" s="40"/>
      <c r="G323" s="125">
        <f>SUM(G324)</f>
        <v>5300</v>
      </c>
    </row>
    <row r="324" spans="1:7" s="47" customFormat="1" ht="19.5" customHeight="1">
      <c r="A324" s="51"/>
      <c r="B324" s="39" t="s">
        <v>161</v>
      </c>
      <c r="C324" s="40" t="s">
        <v>189</v>
      </c>
      <c r="D324" s="40" t="s">
        <v>176</v>
      </c>
      <c r="E324" s="40" t="s">
        <v>122</v>
      </c>
      <c r="F324" s="40" t="s">
        <v>240</v>
      </c>
      <c r="G324" s="125">
        <v>5300</v>
      </c>
    </row>
    <row r="325" spans="1:7" s="48" customFormat="1" ht="52.5" customHeight="1">
      <c r="A325" s="45"/>
      <c r="B325" s="46" t="s">
        <v>363</v>
      </c>
      <c r="C325" s="40" t="s">
        <v>189</v>
      </c>
      <c r="D325" s="40" t="s">
        <v>176</v>
      </c>
      <c r="E325" s="40" t="s">
        <v>21</v>
      </c>
      <c r="F325" s="36"/>
      <c r="G325" s="125">
        <f>SUM(G326)</f>
        <v>19111.3</v>
      </c>
    </row>
    <row r="326" spans="1:7" s="48" customFormat="1" ht="60.75" customHeight="1">
      <c r="A326" s="45"/>
      <c r="B326" s="46" t="s">
        <v>364</v>
      </c>
      <c r="C326" s="40" t="s">
        <v>189</v>
      </c>
      <c r="D326" s="40" t="s">
        <v>176</v>
      </c>
      <c r="E326" s="40" t="s">
        <v>4</v>
      </c>
      <c r="F326" s="40"/>
      <c r="G326" s="125">
        <f>SUM(G327+G332+G337+G340+G342)</f>
        <v>19111.3</v>
      </c>
    </row>
    <row r="327" spans="1:7" s="48" customFormat="1" ht="36" customHeight="1">
      <c r="A327" s="45"/>
      <c r="B327" s="41" t="s">
        <v>110</v>
      </c>
      <c r="C327" s="40" t="s">
        <v>189</v>
      </c>
      <c r="D327" s="40" t="s">
        <v>176</v>
      </c>
      <c r="E327" s="42" t="s">
        <v>113</v>
      </c>
      <c r="F327" s="42" t="s">
        <v>175</v>
      </c>
      <c r="G327" s="125">
        <f>SUM(G328+G330)</f>
        <v>1255.8</v>
      </c>
    </row>
    <row r="328" spans="1:7" s="48" customFormat="1" ht="120" customHeight="1">
      <c r="A328" s="45"/>
      <c r="B328" s="41" t="s">
        <v>365</v>
      </c>
      <c r="C328" s="40" t="s">
        <v>189</v>
      </c>
      <c r="D328" s="40" t="s">
        <v>176</v>
      </c>
      <c r="E328" s="42" t="s">
        <v>114</v>
      </c>
      <c r="F328" s="42"/>
      <c r="G328" s="125">
        <f>SUM(G329)</f>
        <v>1255.8</v>
      </c>
    </row>
    <row r="329" spans="1:7" s="48" customFormat="1" ht="21.75" customHeight="1">
      <c r="A329" s="45"/>
      <c r="B329" s="41" t="s">
        <v>241</v>
      </c>
      <c r="C329" s="40" t="s">
        <v>189</v>
      </c>
      <c r="D329" s="40" t="s">
        <v>176</v>
      </c>
      <c r="E329" s="42" t="s">
        <v>114</v>
      </c>
      <c r="F329" s="42" t="s">
        <v>242</v>
      </c>
      <c r="G329" s="125">
        <v>1255.8</v>
      </c>
    </row>
    <row r="330" spans="1:7" s="48" customFormat="1" ht="84.75" customHeight="1" hidden="1">
      <c r="A330" s="45"/>
      <c r="B330" s="41" t="s">
        <v>142</v>
      </c>
      <c r="C330" s="40" t="s">
        <v>189</v>
      </c>
      <c r="D330" s="40" t="s">
        <v>176</v>
      </c>
      <c r="E330" s="42" t="s">
        <v>141</v>
      </c>
      <c r="F330" s="42"/>
      <c r="G330" s="125">
        <f>SUM(G331)</f>
        <v>0</v>
      </c>
    </row>
    <row r="331" spans="1:7" s="48" customFormat="1" ht="17.25" customHeight="1" hidden="1">
      <c r="A331" s="45"/>
      <c r="B331" s="41" t="s">
        <v>241</v>
      </c>
      <c r="C331" s="40" t="s">
        <v>189</v>
      </c>
      <c r="D331" s="40" t="s">
        <v>176</v>
      </c>
      <c r="E331" s="42" t="s">
        <v>141</v>
      </c>
      <c r="F331" s="42" t="s">
        <v>242</v>
      </c>
      <c r="G331" s="125">
        <v>0</v>
      </c>
    </row>
    <row r="332" spans="1:7" s="48" customFormat="1" ht="36" customHeight="1">
      <c r="A332" s="45"/>
      <c r="B332" s="39" t="s">
        <v>111</v>
      </c>
      <c r="C332" s="40" t="s">
        <v>189</v>
      </c>
      <c r="D332" s="40" t="s">
        <v>176</v>
      </c>
      <c r="E332" s="42" t="s">
        <v>115</v>
      </c>
      <c r="F332" s="42"/>
      <c r="G332" s="125">
        <f>SUM(G333+G335)</f>
        <v>15555.5</v>
      </c>
    </row>
    <row r="333" spans="1:7" s="48" customFormat="1" ht="111" customHeight="1">
      <c r="A333" s="45"/>
      <c r="B333" s="41" t="s">
        <v>366</v>
      </c>
      <c r="C333" s="40" t="s">
        <v>189</v>
      </c>
      <c r="D333" s="40" t="s">
        <v>176</v>
      </c>
      <c r="E333" s="42" t="s">
        <v>116</v>
      </c>
      <c r="F333" s="42"/>
      <c r="G333" s="125">
        <f>SUM(G334)</f>
        <v>15555.5</v>
      </c>
    </row>
    <row r="334" spans="1:7" s="48" customFormat="1" ht="24" customHeight="1">
      <c r="A334" s="45"/>
      <c r="B334" s="41" t="s">
        <v>241</v>
      </c>
      <c r="C334" s="40" t="s">
        <v>189</v>
      </c>
      <c r="D334" s="40" t="s">
        <v>176</v>
      </c>
      <c r="E334" s="42" t="s">
        <v>116</v>
      </c>
      <c r="F334" s="42" t="s">
        <v>242</v>
      </c>
      <c r="G334" s="125">
        <v>15555.5</v>
      </c>
    </row>
    <row r="335" spans="1:7" s="48" customFormat="1" ht="84.75" customHeight="1" hidden="1">
      <c r="A335" s="45"/>
      <c r="B335" s="41" t="s">
        <v>223</v>
      </c>
      <c r="C335" s="40" t="s">
        <v>189</v>
      </c>
      <c r="D335" s="40" t="s">
        <v>176</v>
      </c>
      <c r="E335" s="42" t="s">
        <v>140</v>
      </c>
      <c r="F335" s="42"/>
      <c r="G335" s="125">
        <f>SUM(G336)</f>
        <v>0</v>
      </c>
    </row>
    <row r="336" spans="1:7" s="48" customFormat="1" ht="17.25" customHeight="1" hidden="1">
      <c r="A336" s="45"/>
      <c r="B336" s="41" t="s">
        <v>241</v>
      </c>
      <c r="C336" s="40" t="s">
        <v>189</v>
      </c>
      <c r="D336" s="40" t="s">
        <v>176</v>
      </c>
      <c r="E336" s="42" t="s">
        <v>140</v>
      </c>
      <c r="F336" s="42" t="s">
        <v>242</v>
      </c>
      <c r="G336" s="125">
        <v>0</v>
      </c>
    </row>
    <row r="337" spans="1:7" s="48" customFormat="1" ht="36.75" customHeight="1" hidden="1">
      <c r="A337" s="45"/>
      <c r="B337" s="39" t="s">
        <v>112</v>
      </c>
      <c r="C337" s="40" t="s">
        <v>189</v>
      </c>
      <c r="D337" s="40" t="s">
        <v>176</v>
      </c>
      <c r="E337" s="42" t="s">
        <v>118</v>
      </c>
      <c r="F337" s="42"/>
      <c r="G337" s="125">
        <f>SUM(G338)</f>
        <v>0</v>
      </c>
    </row>
    <row r="338" spans="1:7" s="48" customFormat="1" ht="60" customHeight="1" hidden="1">
      <c r="A338" s="45"/>
      <c r="B338" s="41" t="s">
        <v>266</v>
      </c>
      <c r="C338" s="40" t="s">
        <v>189</v>
      </c>
      <c r="D338" s="40" t="s">
        <v>176</v>
      </c>
      <c r="E338" s="42" t="s">
        <v>117</v>
      </c>
      <c r="F338" s="42"/>
      <c r="G338" s="125">
        <f>SUM(G339)</f>
        <v>0</v>
      </c>
    </row>
    <row r="339" spans="1:7" s="48" customFormat="1" ht="29.25" customHeight="1" hidden="1">
      <c r="A339" s="45"/>
      <c r="B339" s="41" t="s">
        <v>241</v>
      </c>
      <c r="C339" s="40" t="s">
        <v>189</v>
      </c>
      <c r="D339" s="40" t="s">
        <v>176</v>
      </c>
      <c r="E339" s="42" t="s">
        <v>117</v>
      </c>
      <c r="F339" s="42" t="s">
        <v>242</v>
      </c>
      <c r="G339" s="125">
        <v>0</v>
      </c>
    </row>
    <row r="340" spans="1:7" s="47" customFormat="1" ht="122.25" customHeight="1" hidden="1">
      <c r="A340" s="51"/>
      <c r="B340" s="58" t="s">
        <v>3</v>
      </c>
      <c r="C340" s="40" t="s">
        <v>189</v>
      </c>
      <c r="D340" s="40" t="s">
        <v>176</v>
      </c>
      <c r="E340" s="42" t="s">
        <v>10</v>
      </c>
      <c r="F340" s="42"/>
      <c r="G340" s="125">
        <f>G341</f>
        <v>0</v>
      </c>
    </row>
    <row r="341" spans="1:7" s="47" customFormat="1" ht="29.25" customHeight="1" hidden="1">
      <c r="A341" s="51"/>
      <c r="B341" s="41" t="s">
        <v>241</v>
      </c>
      <c r="C341" s="40" t="s">
        <v>189</v>
      </c>
      <c r="D341" s="40" t="s">
        <v>176</v>
      </c>
      <c r="E341" s="42" t="s">
        <v>10</v>
      </c>
      <c r="F341" s="42" t="s">
        <v>242</v>
      </c>
      <c r="G341" s="125"/>
    </row>
    <row r="342" spans="1:7" s="47" customFormat="1" ht="123.75" customHeight="1">
      <c r="A342" s="51"/>
      <c r="B342" s="58" t="s">
        <v>279</v>
      </c>
      <c r="C342" s="40" t="s">
        <v>189</v>
      </c>
      <c r="D342" s="40" t="s">
        <v>176</v>
      </c>
      <c r="E342" s="42" t="s">
        <v>10</v>
      </c>
      <c r="F342" s="42"/>
      <c r="G342" s="125">
        <f>G343</f>
        <v>2300</v>
      </c>
    </row>
    <row r="343" spans="1:7" s="47" customFormat="1" ht="29.25" customHeight="1">
      <c r="A343" s="51"/>
      <c r="B343" s="41" t="s">
        <v>241</v>
      </c>
      <c r="C343" s="40" t="s">
        <v>189</v>
      </c>
      <c r="D343" s="40" t="s">
        <v>176</v>
      </c>
      <c r="E343" s="42" t="s">
        <v>10</v>
      </c>
      <c r="F343" s="42" t="s">
        <v>242</v>
      </c>
      <c r="G343" s="125">
        <v>2300</v>
      </c>
    </row>
    <row r="344" spans="1:7" s="47" customFormat="1" ht="29.25" customHeight="1" hidden="1">
      <c r="A344" s="51"/>
      <c r="B344" s="46" t="s">
        <v>223</v>
      </c>
      <c r="C344" s="40" t="s">
        <v>189</v>
      </c>
      <c r="D344" s="40" t="s">
        <v>176</v>
      </c>
      <c r="E344" s="42" t="s">
        <v>28</v>
      </c>
      <c r="F344" s="42"/>
      <c r="G344" s="125">
        <f>SUM(G345)</f>
        <v>0</v>
      </c>
    </row>
    <row r="345" spans="1:7" s="47" customFormat="1" ht="29.25" customHeight="1" hidden="1">
      <c r="A345" s="51"/>
      <c r="B345" s="41" t="s">
        <v>241</v>
      </c>
      <c r="C345" s="40" t="s">
        <v>189</v>
      </c>
      <c r="D345" s="40" t="s">
        <v>176</v>
      </c>
      <c r="E345" s="42" t="s">
        <v>28</v>
      </c>
      <c r="F345" s="42" t="s">
        <v>242</v>
      </c>
      <c r="G345" s="125"/>
    </row>
    <row r="346" spans="1:7" s="37" customFormat="1" ht="29.25" customHeight="1">
      <c r="A346" s="45"/>
      <c r="B346" s="128" t="s">
        <v>202</v>
      </c>
      <c r="C346" s="36" t="s">
        <v>184</v>
      </c>
      <c r="D346" s="36" t="s">
        <v>177</v>
      </c>
      <c r="E346" s="36"/>
      <c r="F346" s="36"/>
      <c r="G346" s="123">
        <f>SUM(G347+G352)</f>
        <v>1912.3</v>
      </c>
    </row>
    <row r="347" spans="1:7" s="37" customFormat="1" ht="19.5" customHeight="1">
      <c r="A347" s="45"/>
      <c r="B347" s="128" t="s">
        <v>146</v>
      </c>
      <c r="C347" s="36" t="s">
        <v>184</v>
      </c>
      <c r="D347" s="36" t="s">
        <v>176</v>
      </c>
      <c r="E347" s="36"/>
      <c r="F347" s="36"/>
      <c r="G347" s="123">
        <f>SUM(G348)</f>
        <v>769.7</v>
      </c>
    </row>
    <row r="348" spans="1:7" ht="37.5" customHeight="1">
      <c r="A348" s="51"/>
      <c r="B348" s="39" t="s">
        <v>227</v>
      </c>
      <c r="C348" s="40" t="s">
        <v>184</v>
      </c>
      <c r="D348" s="40" t="s">
        <v>176</v>
      </c>
      <c r="E348" s="40" t="s">
        <v>83</v>
      </c>
      <c r="F348" s="40"/>
      <c r="G348" s="125">
        <f>SUM(G349)</f>
        <v>769.7</v>
      </c>
    </row>
    <row r="349" spans="1:7" ht="48.75" customHeight="1">
      <c r="A349" s="51"/>
      <c r="B349" s="39" t="s">
        <v>239</v>
      </c>
      <c r="C349" s="42" t="s">
        <v>184</v>
      </c>
      <c r="D349" s="42" t="s">
        <v>176</v>
      </c>
      <c r="E349" s="42" t="s">
        <v>84</v>
      </c>
      <c r="F349" s="42"/>
      <c r="G349" s="125">
        <f>SUM(G350)</f>
        <v>769.7</v>
      </c>
    </row>
    <row r="350" spans="1:7" ht="19.5" customHeight="1">
      <c r="A350" s="51"/>
      <c r="B350" s="39" t="s">
        <v>245</v>
      </c>
      <c r="C350" s="40" t="s">
        <v>184</v>
      </c>
      <c r="D350" s="40" t="s">
        <v>176</v>
      </c>
      <c r="E350" s="40" t="s">
        <v>89</v>
      </c>
      <c r="F350" s="36"/>
      <c r="G350" s="125">
        <f>SUM(G351)</f>
        <v>769.7</v>
      </c>
    </row>
    <row r="351" spans="1:7" ht="30" customHeight="1">
      <c r="A351" s="51"/>
      <c r="B351" s="39" t="s">
        <v>243</v>
      </c>
      <c r="C351" s="40" t="s">
        <v>184</v>
      </c>
      <c r="D351" s="40" t="s">
        <v>176</v>
      </c>
      <c r="E351" s="40" t="s">
        <v>89</v>
      </c>
      <c r="F351" s="40" t="s">
        <v>244</v>
      </c>
      <c r="G351" s="125">
        <v>769.7</v>
      </c>
    </row>
    <row r="352" spans="1:7" s="37" customFormat="1" ht="19.5" customHeight="1">
      <c r="A352" s="45"/>
      <c r="B352" s="128" t="s">
        <v>144</v>
      </c>
      <c r="C352" s="36" t="s">
        <v>184</v>
      </c>
      <c r="D352" s="36" t="s">
        <v>178</v>
      </c>
      <c r="E352" s="36"/>
      <c r="F352" s="36"/>
      <c r="G352" s="123">
        <f>SUM(G353+G360+G371)</f>
        <v>1142.6</v>
      </c>
    </row>
    <row r="353" spans="1:7" ht="47.25" customHeight="1">
      <c r="A353" s="51"/>
      <c r="B353" s="46" t="s">
        <v>317</v>
      </c>
      <c r="C353" s="40" t="s">
        <v>184</v>
      </c>
      <c r="D353" s="40" t="s">
        <v>178</v>
      </c>
      <c r="E353" s="40" t="s">
        <v>8</v>
      </c>
      <c r="F353" s="40"/>
      <c r="G353" s="125">
        <f>SUM(G354)</f>
        <v>413.9</v>
      </c>
    </row>
    <row r="354" spans="1:7" ht="87.75" customHeight="1">
      <c r="A354" s="51"/>
      <c r="B354" s="126" t="s">
        <v>318</v>
      </c>
      <c r="C354" s="40" t="s">
        <v>184</v>
      </c>
      <c r="D354" s="40" t="s">
        <v>178</v>
      </c>
      <c r="E354" s="40" t="s">
        <v>9</v>
      </c>
      <c r="F354" s="40"/>
      <c r="G354" s="125">
        <f>SUM(G355+G357)</f>
        <v>413.9</v>
      </c>
    </row>
    <row r="355" spans="1:7" ht="96" customHeight="1" hidden="1">
      <c r="A355" s="51"/>
      <c r="B355" s="58" t="s">
        <v>248</v>
      </c>
      <c r="C355" s="42" t="s">
        <v>184</v>
      </c>
      <c r="D355" s="42" t="s">
        <v>178</v>
      </c>
      <c r="E355" s="42" t="s">
        <v>26</v>
      </c>
      <c r="F355" s="42"/>
      <c r="G355" s="125">
        <f>SUM(G356)</f>
        <v>0</v>
      </c>
    </row>
    <row r="356" spans="1:7" ht="45.75" customHeight="1" hidden="1">
      <c r="A356" s="51"/>
      <c r="B356" s="39" t="s">
        <v>246</v>
      </c>
      <c r="C356" s="42" t="s">
        <v>184</v>
      </c>
      <c r="D356" s="42" t="s">
        <v>178</v>
      </c>
      <c r="E356" s="42" t="s">
        <v>26</v>
      </c>
      <c r="F356" s="42" t="s">
        <v>247</v>
      </c>
      <c r="G356" s="125"/>
    </row>
    <row r="357" spans="1:7" ht="49.5" customHeight="1">
      <c r="A357" s="51"/>
      <c r="B357" s="39" t="s">
        <v>102</v>
      </c>
      <c r="C357" s="42" t="s">
        <v>184</v>
      </c>
      <c r="D357" s="42" t="s">
        <v>178</v>
      </c>
      <c r="E357" s="42" t="s">
        <v>119</v>
      </c>
      <c r="F357" s="42"/>
      <c r="G357" s="125">
        <f>SUM(G358)</f>
        <v>413.9</v>
      </c>
    </row>
    <row r="358" spans="1:7" ht="64.5" customHeight="1">
      <c r="A358" s="51"/>
      <c r="B358" s="59" t="s">
        <v>319</v>
      </c>
      <c r="C358" s="42" t="s">
        <v>184</v>
      </c>
      <c r="D358" s="42" t="s">
        <v>178</v>
      </c>
      <c r="E358" s="42" t="s">
        <v>120</v>
      </c>
      <c r="F358" s="42"/>
      <c r="G358" s="125">
        <f>SUM(G359)</f>
        <v>413.9</v>
      </c>
    </row>
    <row r="359" spans="1:7" ht="31.5" customHeight="1">
      <c r="A359" s="51"/>
      <c r="B359" s="39" t="s">
        <v>246</v>
      </c>
      <c r="C359" s="42" t="s">
        <v>184</v>
      </c>
      <c r="D359" s="42" t="s">
        <v>178</v>
      </c>
      <c r="E359" s="42" t="s">
        <v>120</v>
      </c>
      <c r="F359" s="42" t="s">
        <v>247</v>
      </c>
      <c r="G359" s="125">
        <v>413.9</v>
      </c>
    </row>
    <row r="360" spans="1:7" ht="40.5" customHeight="1">
      <c r="A360" s="51"/>
      <c r="B360" s="46" t="s">
        <v>358</v>
      </c>
      <c r="C360" s="42" t="s">
        <v>184</v>
      </c>
      <c r="D360" s="42" t="s">
        <v>178</v>
      </c>
      <c r="E360" s="42" t="s">
        <v>13</v>
      </c>
      <c r="F360" s="42"/>
      <c r="G360" s="125">
        <f>SUM(G361+G367)</f>
        <v>138.7</v>
      </c>
    </row>
    <row r="361" spans="1:7" ht="51" customHeight="1">
      <c r="A361" s="51"/>
      <c r="B361" s="46" t="s">
        <v>359</v>
      </c>
      <c r="C361" s="42" t="s">
        <v>184</v>
      </c>
      <c r="D361" s="42" t="s">
        <v>178</v>
      </c>
      <c r="E361" s="42" t="s">
        <v>14</v>
      </c>
      <c r="F361" s="42"/>
      <c r="G361" s="125">
        <f>SUM(G362+G364)</f>
        <v>138.7</v>
      </c>
    </row>
    <row r="362" spans="1:7" ht="69" customHeight="1" hidden="1">
      <c r="A362" s="51"/>
      <c r="B362" s="46" t="s">
        <v>104</v>
      </c>
      <c r="C362" s="42" t="s">
        <v>184</v>
      </c>
      <c r="D362" s="42" t="s">
        <v>178</v>
      </c>
      <c r="E362" s="42" t="s">
        <v>15</v>
      </c>
      <c r="F362" s="42"/>
      <c r="G362" s="125">
        <f>SUM(G363)</f>
        <v>0</v>
      </c>
    </row>
    <row r="363" spans="1:7" ht="43.5" customHeight="1" hidden="1">
      <c r="A363" s="51"/>
      <c r="B363" s="39" t="s">
        <v>246</v>
      </c>
      <c r="C363" s="42" t="s">
        <v>184</v>
      </c>
      <c r="D363" s="42" t="s">
        <v>178</v>
      </c>
      <c r="E363" s="42" t="s">
        <v>15</v>
      </c>
      <c r="F363" s="42" t="s">
        <v>247</v>
      </c>
      <c r="G363" s="125"/>
    </row>
    <row r="364" spans="1:7" ht="48.75" customHeight="1">
      <c r="A364" s="51"/>
      <c r="B364" s="39" t="s">
        <v>102</v>
      </c>
      <c r="C364" s="42" t="s">
        <v>184</v>
      </c>
      <c r="D364" s="42" t="s">
        <v>178</v>
      </c>
      <c r="E364" s="42" t="s">
        <v>123</v>
      </c>
      <c r="F364" s="42"/>
      <c r="G364" s="125">
        <f>SUM(G365)</f>
        <v>138.7</v>
      </c>
    </row>
    <row r="365" spans="1:7" ht="78" customHeight="1">
      <c r="A365" s="51"/>
      <c r="B365" s="39" t="s">
        <v>360</v>
      </c>
      <c r="C365" s="40" t="s">
        <v>184</v>
      </c>
      <c r="D365" s="40" t="s">
        <v>178</v>
      </c>
      <c r="E365" s="40" t="s">
        <v>124</v>
      </c>
      <c r="F365" s="40"/>
      <c r="G365" s="125">
        <f>SUM(G366)</f>
        <v>138.7</v>
      </c>
    </row>
    <row r="366" spans="1:7" ht="40.5" customHeight="1">
      <c r="A366" s="51"/>
      <c r="B366" s="39" t="s">
        <v>246</v>
      </c>
      <c r="C366" s="40" t="s">
        <v>184</v>
      </c>
      <c r="D366" s="40" t="s">
        <v>178</v>
      </c>
      <c r="E366" s="40" t="s">
        <v>124</v>
      </c>
      <c r="F366" s="40" t="s">
        <v>247</v>
      </c>
      <c r="G366" s="125">
        <v>138.7</v>
      </c>
    </row>
    <row r="367" spans="1:7" ht="56.25" customHeight="1" hidden="1">
      <c r="A367" s="51"/>
      <c r="B367" s="39"/>
      <c r="C367" s="40" t="s">
        <v>184</v>
      </c>
      <c r="D367" s="40" t="s">
        <v>178</v>
      </c>
      <c r="E367" s="40" t="s">
        <v>24</v>
      </c>
      <c r="F367" s="40"/>
      <c r="G367" s="125">
        <f>SUM(G368)</f>
        <v>0</v>
      </c>
    </row>
    <row r="368" spans="1:7" ht="52.5" customHeight="1" hidden="1">
      <c r="A368" s="51"/>
      <c r="B368" s="39" t="s">
        <v>102</v>
      </c>
      <c r="C368" s="40" t="s">
        <v>184</v>
      </c>
      <c r="D368" s="40" t="s">
        <v>178</v>
      </c>
      <c r="E368" s="40" t="s">
        <v>125</v>
      </c>
      <c r="F368" s="40"/>
      <c r="G368" s="125">
        <f>SUM(G369)</f>
        <v>0</v>
      </c>
    </row>
    <row r="369" spans="1:7" ht="45.75" customHeight="1" hidden="1">
      <c r="A369" s="51"/>
      <c r="B369" s="39"/>
      <c r="C369" s="40" t="s">
        <v>184</v>
      </c>
      <c r="D369" s="40" t="s">
        <v>178</v>
      </c>
      <c r="E369" s="40" t="s">
        <v>126</v>
      </c>
      <c r="F369" s="40"/>
      <c r="G369" s="125">
        <f>SUM(G370)</f>
        <v>0</v>
      </c>
    </row>
    <row r="370" spans="1:7" ht="39" customHeight="1" hidden="1">
      <c r="A370" s="51"/>
      <c r="B370" s="39" t="s">
        <v>246</v>
      </c>
      <c r="C370" s="40" t="s">
        <v>184</v>
      </c>
      <c r="D370" s="40" t="s">
        <v>178</v>
      </c>
      <c r="E370" s="40" t="s">
        <v>126</v>
      </c>
      <c r="F370" s="40" t="s">
        <v>247</v>
      </c>
      <c r="G370" s="125"/>
    </row>
    <row r="371" spans="1:7" ht="24" customHeight="1">
      <c r="A371" s="51"/>
      <c r="B371" s="46" t="s">
        <v>249</v>
      </c>
      <c r="C371" s="40" t="s">
        <v>184</v>
      </c>
      <c r="D371" s="40" t="s">
        <v>178</v>
      </c>
      <c r="E371" s="40" t="s">
        <v>7</v>
      </c>
      <c r="F371" s="40"/>
      <c r="G371" s="125">
        <f>SUM(G372+G374+G376)</f>
        <v>590</v>
      </c>
    </row>
    <row r="372" spans="1:7" ht="60" customHeight="1">
      <c r="A372" s="51"/>
      <c r="B372" s="46" t="s">
        <v>487</v>
      </c>
      <c r="C372" s="40" t="s">
        <v>184</v>
      </c>
      <c r="D372" s="40" t="s">
        <v>178</v>
      </c>
      <c r="E372" s="40" t="s">
        <v>95</v>
      </c>
      <c r="F372" s="40"/>
      <c r="G372" s="125">
        <f>SUM(G373)</f>
        <v>250</v>
      </c>
    </row>
    <row r="373" spans="1:7" ht="39" customHeight="1">
      <c r="A373" s="51"/>
      <c r="B373" s="39" t="s">
        <v>231</v>
      </c>
      <c r="C373" s="40" t="s">
        <v>184</v>
      </c>
      <c r="D373" s="40" t="s">
        <v>178</v>
      </c>
      <c r="E373" s="40" t="s">
        <v>95</v>
      </c>
      <c r="F373" s="40" t="s">
        <v>232</v>
      </c>
      <c r="G373" s="125">
        <v>250</v>
      </c>
    </row>
    <row r="374" spans="1:7" ht="75.75" customHeight="1">
      <c r="A374" s="51"/>
      <c r="B374" s="46" t="s">
        <v>488</v>
      </c>
      <c r="C374" s="40" t="s">
        <v>184</v>
      </c>
      <c r="D374" s="40" t="s">
        <v>178</v>
      </c>
      <c r="E374" s="40" t="s">
        <v>96</v>
      </c>
      <c r="F374" s="40"/>
      <c r="G374" s="125">
        <f>SUM(G375)</f>
        <v>200</v>
      </c>
    </row>
    <row r="375" spans="1:7" ht="39" customHeight="1">
      <c r="A375" s="51"/>
      <c r="B375" s="39" t="s">
        <v>231</v>
      </c>
      <c r="C375" s="40" t="s">
        <v>184</v>
      </c>
      <c r="D375" s="40" t="s">
        <v>178</v>
      </c>
      <c r="E375" s="40" t="s">
        <v>96</v>
      </c>
      <c r="F375" s="40" t="s">
        <v>232</v>
      </c>
      <c r="G375" s="125">
        <v>200</v>
      </c>
    </row>
    <row r="376" spans="1:7" ht="48.75" customHeight="1">
      <c r="A376" s="51"/>
      <c r="B376" s="46" t="s">
        <v>259</v>
      </c>
      <c r="C376" s="40" t="s">
        <v>184</v>
      </c>
      <c r="D376" s="40" t="s">
        <v>178</v>
      </c>
      <c r="E376" s="40" t="s">
        <v>97</v>
      </c>
      <c r="F376" s="40"/>
      <c r="G376" s="125">
        <f>SUM(G377)</f>
        <v>140</v>
      </c>
    </row>
    <row r="377" spans="1:7" ht="39" customHeight="1">
      <c r="A377" s="51"/>
      <c r="B377" s="39" t="s">
        <v>231</v>
      </c>
      <c r="C377" s="40" t="s">
        <v>184</v>
      </c>
      <c r="D377" s="40" t="s">
        <v>178</v>
      </c>
      <c r="E377" s="40" t="s">
        <v>97</v>
      </c>
      <c r="F377" s="40" t="s">
        <v>232</v>
      </c>
      <c r="G377" s="125">
        <v>140</v>
      </c>
    </row>
    <row r="378" spans="1:7" ht="19.5" customHeight="1" hidden="1">
      <c r="A378" s="51"/>
      <c r="B378" s="39" t="s">
        <v>156</v>
      </c>
      <c r="C378" s="40" t="s">
        <v>184</v>
      </c>
      <c r="D378" s="40" t="s">
        <v>178</v>
      </c>
      <c r="E378" s="40"/>
      <c r="F378" s="42"/>
      <c r="G378" s="125">
        <f>SUM(G379)</f>
        <v>0</v>
      </c>
    </row>
    <row r="379" spans="1:7" ht="27.75" customHeight="1" hidden="1">
      <c r="A379" s="51"/>
      <c r="B379" s="39" t="s">
        <v>199</v>
      </c>
      <c r="C379" s="40" t="s">
        <v>184</v>
      </c>
      <c r="D379" s="40" t="s">
        <v>178</v>
      </c>
      <c r="E379" s="40"/>
      <c r="F379" s="42"/>
      <c r="G379" s="125">
        <f>SUM(G380)</f>
        <v>0</v>
      </c>
    </row>
    <row r="380" spans="1:7" ht="19.5" customHeight="1" hidden="1">
      <c r="A380" s="51"/>
      <c r="B380" s="134" t="s">
        <v>215</v>
      </c>
      <c r="C380" s="40" t="s">
        <v>184</v>
      </c>
      <c r="D380" s="40" t="s">
        <v>178</v>
      </c>
      <c r="E380" s="40"/>
      <c r="F380" s="42" t="s">
        <v>216</v>
      </c>
      <c r="G380" s="125">
        <v>0</v>
      </c>
    </row>
    <row r="381" spans="1:7" s="37" customFormat="1" ht="19.5" customHeight="1">
      <c r="A381" s="45"/>
      <c r="B381" s="128" t="s">
        <v>147</v>
      </c>
      <c r="C381" s="36" t="s">
        <v>180</v>
      </c>
      <c r="D381" s="36" t="s">
        <v>177</v>
      </c>
      <c r="E381" s="36"/>
      <c r="F381" s="36"/>
      <c r="G381" s="123">
        <f>SUM(G382)</f>
        <v>11482.7</v>
      </c>
    </row>
    <row r="382" spans="1:7" s="37" customFormat="1" ht="19.5" customHeight="1">
      <c r="A382" s="45"/>
      <c r="B382" s="128" t="s">
        <v>217</v>
      </c>
      <c r="C382" s="36" t="s">
        <v>180</v>
      </c>
      <c r="D382" s="36" t="s">
        <v>176</v>
      </c>
      <c r="E382" s="36"/>
      <c r="F382" s="36"/>
      <c r="G382" s="123">
        <f>SUM(G383)</f>
        <v>11482.7</v>
      </c>
    </row>
    <row r="383" spans="1:7" ht="57" customHeight="1">
      <c r="A383" s="51"/>
      <c r="B383" s="46" t="s">
        <v>363</v>
      </c>
      <c r="C383" s="40" t="s">
        <v>180</v>
      </c>
      <c r="D383" s="40" t="s">
        <v>176</v>
      </c>
      <c r="E383" s="40" t="s">
        <v>21</v>
      </c>
      <c r="F383" s="40"/>
      <c r="G383" s="125">
        <f>SUM(G384)</f>
        <v>11482.7</v>
      </c>
    </row>
    <row r="384" spans="1:7" ht="66.75" customHeight="1">
      <c r="A384" s="51"/>
      <c r="B384" s="46" t="s">
        <v>367</v>
      </c>
      <c r="C384" s="40" t="s">
        <v>180</v>
      </c>
      <c r="D384" s="40" t="s">
        <v>176</v>
      </c>
      <c r="E384" s="40" t="s">
        <v>5</v>
      </c>
      <c r="F384" s="40"/>
      <c r="G384" s="125">
        <f>SUM(G385+G387+G389)</f>
        <v>11482.7</v>
      </c>
    </row>
    <row r="385" spans="1:7" ht="111" customHeight="1">
      <c r="A385" s="51"/>
      <c r="B385" s="41" t="s">
        <v>368</v>
      </c>
      <c r="C385" s="40" t="s">
        <v>180</v>
      </c>
      <c r="D385" s="40" t="s">
        <v>176</v>
      </c>
      <c r="E385" s="42" t="s">
        <v>22</v>
      </c>
      <c r="F385" s="42"/>
      <c r="G385" s="125">
        <f>SUM(G386)</f>
        <v>7868.7</v>
      </c>
    </row>
    <row r="386" spans="1:7" ht="24.75" customHeight="1">
      <c r="A386" s="51"/>
      <c r="B386" s="41" t="s">
        <v>241</v>
      </c>
      <c r="C386" s="40" t="s">
        <v>180</v>
      </c>
      <c r="D386" s="40" t="s">
        <v>176</v>
      </c>
      <c r="E386" s="42" t="s">
        <v>22</v>
      </c>
      <c r="F386" s="42" t="s">
        <v>242</v>
      </c>
      <c r="G386" s="125">
        <v>7868.7</v>
      </c>
    </row>
    <row r="387" spans="1:7" ht="117" customHeight="1">
      <c r="A387" s="51"/>
      <c r="B387" s="41" t="s">
        <v>369</v>
      </c>
      <c r="C387" s="40" t="s">
        <v>180</v>
      </c>
      <c r="D387" s="40" t="s">
        <v>176</v>
      </c>
      <c r="E387" s="42" t="s">
        <v>98</v>
      </c>
      <c r="F387" s="42"/>
      <c r="G387" s="125">
        <f>SUM(G388)</f>
        <v>3614</v>
      </c>
    </row>
    <row r="388" spans="1:7" ht="24.75" customHeight="1">
      <c r="A388" s="51"/>
      <c r="B388" s="39" t="s">
        <v>161</v>
      </c>
      <c r="C388" s="40" t="s">
        <v>180</v>
      </c>
      <c r="D388" s="40" t="s">
        <v>176</v>
      </c>
      <c r="E388" s="42" t="s">
        <v>98</v>
      </c>
      <c r="F388" s="42" t="s">
        <v>240</v>
      </c>
      <c r="G388" s="125">
        <v>3614</v>
      </c>
    </row>
    <row r="389" spans="1:7" ht="96" customHeight="1" hidden="1">
      <c r="A389" s="51"/>
      <c r="B389" s="46" t="s">
        <v>224</v>
      </c>
      <c r="C389" s="40" t="s">
        <v>180</v>
      </c>
      <c r="D389" s="40" t="s">
        <v>176</v>
      </c>
      <c r="E389" s="42" t="s">
        <v>29</v>
      </c>
      <c r="F389" s="42"/>
      <c r="G389" s="125">
        <f>SUM(G390)</f>
        <v>0</v>
      </c>
    </row>
    <row r="390" spans="1:7" ht="19.5" customHeight="1" hidden="1">
      <c r="A390" s="51"/>
      <c r="B390" s="41" t="s">
        <v>241</v>
      </c>
      <c r="C390" s="40" t="s">
        <v>180</v>
      </c>
      <c r="D390" s="40" t="s">
        <v>176</v>
      </c>
      <c r="E390" s="42" t="s">
        <v>29</v>
      </c>
      <c r="F390" s="42" t="s">
        <v>242</v>
      </c>
      <c r="G390" s="125"/>
    </row>
    <row r="391" spans="1:7" s="37" customFormat="1" ht="19.5" customHeight="1">
      <c r="A391" s="45"/>
      <c r="B391" s="128" t="s">
        <v>172</v>
      </c>
      <c r="C391" s="36" t="s">
        <v>186</v>
      </c>
      <c r="D391" s="36" t="s">
        <v>177</v>
      </c>
      <c r="E391" s="36"/>
      <c r="F391" s="36"/>
      <c r="G391" s="123">
        <f>SUM(G392)</f>
        <v>1265.2</v>
      </c>
    </row>
    <row r="392" spans="1:7" s="37" customFormat="1" ht="19.5" customHeight="1">
      <c r="A392" s="45"/>
      <c r="B392" s="137" t="s">
        <v>164</v>
      </c>
      <c r="C392" s="36" t="s">
        <v>186</v>
      </c>
      <c r="D392" s="36" t="s">
        <v>181</v>
      </c>
      <c r="E392" s="36"/>
      <c r="F392" s="36"/>
      <c r="G392" s="123">
        <f>SUM(G393+G397+G402)</f>
        <v>1265.2</v>
      </c>
    </row>
    <row r="393" spans="1:7" s="37" customFormat="1" ht="61.5" customHeight="1">
      <c r="A393" s="45"/>
      <c r="B393" s="39" t="s">
        <v>481</v>
      </c>
      <c r="C393" s="40" t="s">
        <v>186</v>
      </c>
      <c r="D393" s="40" t="s">
        <v>181</v>
      </c>
      <c r="E393" s="40" t="s">
        <v>307</v>
      </c>
      <c r="F393" s="36"/>
      <c r="G393" s="125">
        <f>SUM(G394)</f>
        <v>377.6</v>
      </c>
    </row>
    <row r="394" spans="1:7" s="37" customFormat="1" ht="78" customHeight="1">
      <c r="A394" s="45"/>
      <c r="B394" s="39" t="s">
        <v>477</v>
      </c>
      <c r="C394" s="40" t="s">
        <v>186</v>
      </c>
      <c r="D394" s="40" t="s">
        <v>181</v>
      </c>
      <c r="E394" s="40" t="s">
        <v>450</v>
      </c>
      <c r="F394" s="84"/>
      <c r="G394" s="125">
        <f>SUM(G395)</f>
        <v>377.6</v>
      </c>
    </row>
    <row r="395" spans="1:7" s="37" customFormat="1" ht="99.75" customHeight="1">
      <c r="A395" s="45"/>
      <c r="B395" s="39" t="s">
        <v>478</v>
      </c>
      <c r="C395" s="40" t="s">
        <v>186</v>
      </c>
      <c r="D395" s="40" t="s">
        <v>181</v>
      </c>
      <c r="E395" s="40" t="s">
        <v>451</v>
      </c>
      <c r="F395" s="40"/>
      <c r="G395" s="125">
        <f>SUM(G396)</f>
        <v>377.6</v>
      </c>
    </row>
    <row r="396" spans="1:7" s="37" customFormat="1" ht="39.75" customHeight="1">
      <c r="A396" s="45"/>
      <c r="B396" s="39" t="s">
        <v>231</v>
      </c>
      <c r="C396" s="40" t="s">
        <v>186</v>
      </c>
      <c r="D396" s="40" t="s">
        <v>181</v>
      </c>
      <c r="E396" s="40" t="s">
        <v>451</v>
      </c>
      <c r="F396" s="40" t="s">
        <v>232</v>
      </c>
      <c r="G396" s="125">
        <v>377.6</v>
      </c>
    </row>
    <row r="397" spans="1:7" ht="39.75" customHeight="1">
      <c r="A397" s="51"/>
      <c r="B397" s="129" t="s">
        <v>470</v>
      </c>
      <c r="C397" s="40" t="s">
        <v>186</v>
      </c>
      <c r="D397" s="40" t="s">
        <v>181</v>
      </c>
      <c r="E397" s="40" t="s">
        <v>466</v>
      </c>
      <c r="F397" s="40"/>
      <c r="G397" s="125">
        <f>SUM(G398)</f>
        <v>569</v>
      </c>
    </row>
    <row r="398" spans="1:7" s="37" customFormat="1" ht="39.75" customHeight="1">
      <c r="A398" s="45"/>
      <c r="B398" s="129" t="s">
        <v>469</v>
      </c>
      <c r="C398" s="40" t="s">
        <v>186</v>
      </c>
      <c r="D398" s="40" t="s">
        <v>181</v>
      </c>
      <c r="E398" s="40" t="s">
        <v>467</v>
      </c>
      <c r="F398" s="40"/>
      <c r="G398" s="125">
        <f>SUM(G399)</f>
        <v>569</v>
      </c>
    </row>
    <row r="399" spans="1:7" s="37" customFormat="1" ht="52.5" customHeight="1">
      <c r="A399" s="45"/>
      <c r="B399" s="129" t="s">
        <v>337</v>
      </c>
      <c r="C399" s="40" t="s">
        <v>186</v>
      </c>
      <c r="D399" s="40" t="s">
        <v>181</v>
      </c>
      <c r="E399" s="40" t="s">
        <v>468</v>
      </c>
      <c r="F399" s="40"/>
      <c r="G399" s="125">
        <f>SUM(G400,G401)</f>
        <v>569</v>
      </c>
    </row>
    <row r="400" spans="1:7" s="37" customFormat="1" ht="26.25" customHeight="1">
      <c r="A400" s="45"/>
      <c r="B400" s="129" t="s">
        <v>338</v>
      </c>
      <c r="C400" s="40" t="s">
        <v>186</v>
      </c>
      <c r="D400" s="40" t="s">
        <v>181</v>
      </c>
      <c r="E400" s="40" t="s">
        <v>468</v>
      </c>
      <c r="F400" s="40" t="s">
        <v>339</v>
      </c>
      <c r="G400" s="125">
        <v>536.4</v>
      </c>
    </row>
    <row r="401" spans="1:7" ht="30" customHeight="1" thickBot="1">
      <c r="A401" s="61"/>
      <c r="B401" s="39" t="s">
        <v>231</v>
      </c>
      <c r="C401" s="40" t="s">
        <v>186</v>
      </c>
      <c r="D401" s="40" t="s">
        <v>181</v>
      </c>
      <c r="E401" s="40" t="s">
        <v>468</v>
      </c>
      <c r="F401" s="40" t="s">
        <v>232</v>
      </c>
      <c r="G401" s="125">
        <v>32.6</v>
      </c>
    </row>
    <row r="402" spans="1:7" ht="32.25" customHeight="1">
      <c r="A402" s="51"/>
      <c r="B402" s="39" t="s">
        <v>227</v>
      </c>
      <c r="C402" s="40" t="s">
        <v>186</v>
      </c>
      <c r="D402" s="40" t="s">
        <v>181</v>
      </c>
      <c r="E402" s="40" t="s">
        <v>83</v>
      </c>
      <c r="F402" s="40"/>
      <c r="G402" s="125">
        <f>SUM(G403)</f>
        <v>318.6</v>
      </c>
    </row>
    <row r="403" spans="1:7" ht="48" customHeight="1">
      <c r="A403" s="51"/>
      <c r="B403" s="39" t="s">
        <v>239</v>
      </c>
      <c r="C403" s="40" t="s">
        <v>186</v>
      </c>
      <c r="D403" s="40" t="s">
        <v>181</v>
      </c>
      <c r="E403" s="40" t="s">
        <v>84</v>
      </c>
      <c r="F403" s="40"/>
      <c r="G403" s="125">
        <f>SUM(G404)</f>
        <v>318.6</v>
      </c>
    </row>
    <row r="404" spans="1:7" ht="32.25" customHeight="1">
      <c r="A404" s="51"/>
      <c r="B404" s="46" t="s">
        <v>235</v>
      </c>
      <c r="C404" s="40" t="s">
        <v>186</v>
      </c>
      <c r="D404" s="40" t="s">
        <v>181</v>
      </c>
      <c r="E404" s="40" t="s">
        <v>88</v>
      </c>
      <c r="F404" s="60"/>
      <c r="G404" s="125">
        <f>SUM(G405)</f>
        <v>318.6</v>
      </c>
    </row>
    <row r="405" spans="1:7" ht="30" customHeight="1" thickBot="1">
      <c r="A405" s="61"/>
      <c r="B405" s="39" t="s">
        <v>231</v>
      </c>
      <c r="C405" s="40" t="s">
        <v>186</v>
      </c>
      <c r="D405" s="40" t="s">
        <v>181</v>
      </c>
      <c r="E405" s="40" t="s">
        <v>88</v>
      </c>
      <c r="F405" s="40" t="s">
        <v>232</v>
      </c>
      <c r="G405" s="125">
        <v>318.6</v>
      </c>
    </row>
    <row r="406" spans="1:7" s="37" customFormat="1" ht="29.25" customHeight="1">
      <c r="A406" s="48"/>
      <c r="B406" s="128" t="s">
        <v>206</v>
      </c>
      <c r="C406" s="36" t="s">
        <v>182</v>
      </c>
      <c r="D406" s="36" t="s">
        <v>177</v>
      </c>
      <c r="E406" s="36"/>
      <c r="F406" s="36"/>
      <c r="G406" s="123">
        <f>SUM(G407)</f>
        <v>20</v>
      </c>
    </row>
    <row r="407" spans="1:7" s="37" customFormat="1" ht="30.75" customHeight="1">
      <c r="A407" s="48"/>
      <c r="B407" s="128" t="s">
        <v>218</v>
      </c>
      <c r="C407" s="36" t="s">
        <v>182</v>
      </c>
      <c r="D407" s="36" t="s">
        <v>176</v>
      </c>
      <c r="E407" s="36"/>
      <c r="F407" s="36"/>
      <c r="G407" s="123">
        <f>SUM(G408)</f>
        <v>20</v>
      </c>
    </row>
    <row r="408" spans="2:7" s="48" customFormat="1" ht="36.75" customHeight="1">
      <c r="B408" s="39" t="s">
        <v>227</v>
      </c>
      <c r="C408" s="40" t="s">
        <v>182</v>
      </c>
      <c r="D408" s="40" t="s">
        <v>176</v>
      </c>
      <c r="E408" s="40" t="s">
        <v>83</v>
      </c>
      <c r="F408" s="36"/>
      <c r="G408" s="125">
        <f>SUM(G409)</f>
        <v>20</v>
      </c>
    </row>
    <row r="409" spans="1:7" ht="50.25" customHeight="1">
      <c r="A409" s="47"/>
      <c r="B409" s="39" t="s">
        <v>239</v>
      </c>
      <c r="C409" s="40" t="s">
        <v>182</v>
      </c>
      <c r="D409" s="40" t="s">
        <v>176</v>
      </c>
      <c r="E409" s="40" t="s">
        <v>84</v>
      </c>
      <c r="F409" s="36"/>
      <c r="G409" s="125">
        <f>SUM(G410)</f>
        <v>20</v>
      </c>
    </row>
    <row r="410" spans="1:7" ht="39.75" customHeight="1">
      <c r="A410" s="47"/>
      <c r="B410" s="46" t="s">
        <v>235</v>
      </c>
      <c r="C410" s="40" t="s">
        <v>182</v>
      </c>
      <c r="D410" s="40" t="s">
        <v>176</v>
      </c>
      <c r="E410" s="40" t="s">
        <v>88</v>
      </c>
      <c r="F410" s="36"/>
      <c r="G410" s="125">
        <f>SUM(G411)</f>
        <v>20</v>
      </c>
    </row>
    <row r="411" spans="1:7" ht="20.25" customHeight="1">
      <c r="A411" s="47"/>
      <c r="B411" s="39" t="s">
        <v>207</v>
      </c>
      <c r="C411" s="40" t="s">
        <v>182</v>
      </c>
      <c r="D411" s="40" t="s">
        <v>176</v>
      </c>
      <c r="E411" s="40" t="s">
        <v>88</v>
      </c>
      <c r="F411" s="40" t="s">
        <v>208</v>
      </c>
      <c r="G411" s="125">
        <v>20</v>
      </c>
    </row>
    <row r="412" spans="1:6" ht="19.5" customHeight="1">
      <c r="A412" s="47"/>
      <c r="B412" s="62"/>
      <c r="C412" s="63"/>
      <c r="D412" s="63"/>
      <c r="E412" s="63"/>
      <c r="F412" s="63"/>
    </row>
    <row r="413" spans="1:6" ht="19.5" customHeight="1">
      <c r="A413" s="47"/>
      <c r="B413" s="62"/>
      <c r="C413" s="63"/>
      <c r="D413" s="63"/>
      <c r="E413" s="63"/>
      <c r="F413" s="63"/>
    </row>
    <row r="414" spans="1:6" ht="19.5" customHeight="1">
      <c r="A414" s="47"/>
      <c r="B414" s="62"/>
      <c r="C414" s="63"/>
      <c r="D414" s="63"/>
      <c r="E414" s="63"/>
      <c r="F414" s="63"/>
    </row>
    <row r="415" spans="2:6" s="47" customFormat="1" ht="19.5" customHeight="1">
      <c r="B415" s="64"/>
      <c r="C415" s="65"/>
      <c r="D415" s="65"/>
      <c r="E415" s="65"/>
      <c r="F415" s="65"/>
    </row>
    <row r="416" spans="1:6" ht="19.5" customHeight="1">
      <c r="A416" s="47"/>
      <c r="B416" s="62"/>
      <c r="C416" s="65"/>
      <c r="D416" s="65"/>
      <c r="E416" s="65"/>
      <c r="F416" s="65"/>
    </row>
    <row r="417" spans="1:6" ht="19.5" customHeight="1">
      <c r="A417" s="47"/>
      <c r="B417" s="64"/>
      <c r="C417" s="65"/>
      <c r="D417" s="65"/>
      <c r="E417" s="65"/>
      <c r="F417" s="65"/>
    </row>
    <row r="418" spans="1:6" ht="19.5" customHeight="1">
      <c r="A418" s="47"/>
      <c r="B418" s="64"/>
      <c r="C418" s="65"/>
      <c r="D418" s="65"/>
      <c r="E418" s="65"/>
      <c r="F418" s="65"/>
    </row>
    <row r="419" spans="1:6" ht="19.5" customHeight="1">
      <c r="A419" s="47"/>
      <c r="B419" s="64"/>
      <c r="C419" s="65"/>
      <c r="D419" s="65"/>
      <c r="E419" s="65"/>
      <c r="F419" s="65"/>
    </row>
    <row r="420" spans="1:6" ht="19.5" customHeight="1">
      <c r="A420" s="47"/>
      <c r="B420" s="64"/>
      <c r="C420" s="65"/>
      <c r="D420" s="65"/>
      <c r="E420" s="65"/>
      <c r="F420" s="65"/>
    </row>
    <row r="421" spans="1:6" ht="19.5" customHeight="1">
      <c r="A421" s="47"/>
      <c r="B421" s="64"/>
      <c r="C421" s="65"/>
      <c r="D421" s="65"/>
      <c r="E421" s="65"/>
      <c r="F421" s="65"/>
    </row>
    <row r="422" spans="1:213" ht="19.5" customHeight="1">
      <c r="A422" s="47"/>
      <c r="B422" s="62"/>
      <c r="C422" s="66"/>
      <c r="D422" s="66"/>
      <c r="E422" s="66"/>
      <c r="F422" s="66"/>
      <c r="DK422" s="47"/>
      <c r="DL422" s="47"/>
      <c r="DM422" s="47"/>
      <c r="DN422" s="47"/>
      <c r="DO422" s="47"/>
      <c r="DP422" s="47"/>
      <c r="DQ422" s="47"/>
      <c r="DR422" s="47"/>
      <c r="DS422" s="47"/>
      <c r="DT422" s="47"/>
      <c r="DU422" s="47"/>
      <c r="DV422" s="47"/>
      <c r="DW422" s="47"/>
      <c r="DX422" s="47"/>
      <c r="DY422" s="47"/>
      <c r="DZ422" s="47"/>
      <c r="EA422" s="47"/>
      <c r="EB422" s="47"/>
      <c r="EC422" s="47"/>
      <c r="ED422" s="47"/>
      <c r="EE422" s="47"/>
      <c r="EF422" s="47"/>
      <c r="EG422" s="47"/>
      <c r="EH422" s="47"/>
      <c r="EI422" s="47"/>
      <c r="EJ422" s="47"/>
      <c r="EK422" s="47"/>
      <c r="EL422" s="47"/>
      <c r="EM422" s="47"/>
      <c r="EN422" s="47"/>
      <c r="EO422" s="47"/>
      <c r="EP422" s="47"/>
      <c r="EQ422" s="47"/>
      <c r="ER422" s="47"/>
      <c r="ES422" s="47"/>
      <c r="ET422" s="47"/>
      <c r="EU422" s="47"/>
      <c r="EV422" s="47"/>
      <c r="EW422" s="47"/>
      <c r="EX422" s="47"/>
      <c r="EY422" s="47"/>
      <c r="EZ422" s="47"/>
      <c r="FA422" s="47"/>
      <c r="FB422" s="47"/>
      <c r="FC422" s="47"/>
      <c r="FD422" s="47"/>
      <c r="FE422" s="47"/>
      <c r="FF422" s="47"/>
      <c r="FG422" s="47"/>
      <c r="FH422" s="47"/>
      <c r="FI422" s="47"/>
      <c r="FJ422" s="47"/>
      <c r="FK422" s="47"/>
      <c r="FL422" s="47"/>
      <c r="FM422" s="47"/>
      <c r="FN422" s="47"/>
      <c r="FO422" s="47"/>
      <c r="FP422" s="47"/>
      <c r="FQ422" s="47"/>
      <c r="FR422" s="47"/>
      <c r="FS422" s="47"/>
      <c r="FT422" s="47"/>
      <c r="FU422" s="47"/>
      <c r="FV422" s="47"/>
      <c r="FW422" s="47"/>
      <c r="FX422" s="47"/>
      <c r="FY422" s="47"/>
      <c r="FZ422" s="47"/>
      <c r="GA422" s="47"/>
      <c r="GB422" s="47"/>
      <c r="GC422" s="47"/>
      <c r="GD422" s="47"/>
      <c r="GE422" s="47"/>
      <c r="GF422" s="47"/>
      <c r="GG422" s="47"/>
      <c r="GH422" s="47"/>
      <c r="GI422" s="47"/>
      <c r="GJ422" s="47"/>
      <c r="GK422" s="47"/>
      <c r="GL422" s="47"/>
      <c r="GM422" s="47"/>
      <c r="GN422" s="47"/>
      <c r="GO422" s="47"/>
      <c r="GP422" s="47"/>
      <c r="GQ422" s="47"/>
      <c r="GR422" s="47"/>
      <c r="GS422" s="47"/>
      <c r="GT422" s="47"/>
      <c r="GU422" s="47"/>
      <c r="GV422" s="47"/>
      <c r="GW422" s="47"/>
      <c r="GX422" s="47"/>
      <c r="GY422" s="47"/>
      <c r="GZ422" s="47"/>
      <c r="HA422" s="47"/>
      <c r="HB422" s="47"/>
      <c r="HC422" s="47"/>
      <c r="HD422" s="47"/>
      <c r="HE422" s="47"/>
    </row>
    <row r="423" spans="1:213" ht="19.5" customHeight="1">
      <c r="A423" s="47"/>
      <c r="B423" s="62"/>
      <c r="C423" s="66"/>
      <c r="D423" s="66"/>
      <c r="E423" s="66"/>
      <c r="F423" s="66"/>
      <c r="DK423" s="47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</row>
    <row r="424" spans="1:213" ht="19.5" customHeight="1">
      <c r="A424" s="47"/>
      <c r="B424" s="62"/>
      <c r="C424" s="63"/>
      <c r="D424" s="63"/>
      <c r="E424" s="63"/>
      <c r="F424" s="63"/>
      <c r="DK424" s="47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</row>
    <row r="425" spans="1:213" ht="19.5" customHeight="1">
      <c r="A425" s="47"/>
      <c r="B425" s="62"/>
      <c r="C425" s="63"/>
      <c r="D425" s="63"/>
      <c r="E425" s="63"/>
      <c r="F425" s="63"/>
      <c r="DK425" s="47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</row>
    <row r="426" spans="1:213" ht="19.5" customHeight="1">
      <c r="A426" s="47"/>
      <c r="B426" s="62"/>
      <c r="C426" s="63"/>
      <c r="D426" s="63"/>
      <c r="E426" s="63"/>
      <c r="F426" s="63"/>
      <c r="DK426" s="47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</row>
    <row r="427" spans="1:213" ht="19.5" customHeight="1">
      <c r="A427" s="47"/>
      <c r="B427" s="62"/>
      <c r="C427" s="63"/>
      <c r="D427" s="63"/>
      <c r="E427" s="63"/>
      <c r="F427" s="63"/>
      <c r="DK427" s="47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</row>
    <row r="428" spans="1:213" ht="19.5" customHeight="1">
      <c r="A428" s="47"/>
      <c r="B428" s="64"/>
      <c r="C428" s="65"/>
      <c r="D428" s="65"/>
      <c r="E428" s="65"/>
      <c r="F428" s="65"/>
      <c r="DK428" s="47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</row>
    <row r="429" spans="2:6" s="47" customFormat="1" ht="19.5" customHeight="1">
      <c r="B429" s="64"/>
      <c r="C429" s="65"/>
      <c r="D429" s="65"/>
      <c r="E429" s="65"/>
      <c r="F429" s="65"/>
    </row>
    <row r="430" spans="2:6" s="47" customFormat="1" ht="19.5" customHeight="1">
      <c r="B430" s="64"/>
      <c r="C430" s="65"/>
      <c r="D430" s="65"/>
      <c r="E430" s="65"/>
      <c r="F430" s="65"/>
    </row>
    <row r="431" spans="2:6" s="47" customFormat="1" ht="19.5" customHeight="1">
      <c r="B431" s="64"/>
      <c r="C431" s="65"/>
      <c r="D431" s="65"/>
      <c r="E431" s="65"/>
      <c r="F431" s="65"/>
    </row>
    <row r="432" spans="2:6" s="47" customFormat="1" ht="19.5" customHeight="1">
      <c r="B432" s="64"/>
      <c r="C432" s="65"/>
      <c r="D432" s="65"/>
      <c r="E432" s="65"/>
      <c r="F432" s="65"/>
    </row>
    <row r="433" spans="2:6" s="47" customFormat="1" ht="19.5" customHeight="1">
      <c r="B433" s="64"/>
      <c r="C433" s="65"/>
      <c r="D433" s="65"/>
      <c r="E433" s="65"/>
      <c r="F433" s="65"/>
    </row>
    <row r="434" spans="2:6" s="47" customFormat="1" ht="19.5" customHeight="1">
      <c r="B434" s="64"/>
      <c r="C434" s="65"/>
      <c r="D434" s="65"/>
      <c r="E434" s="65"/>
      <c r="F434" s="65"/>
    </row>
    <row r="435" spans="2:6" s="47" customFormat="1" ht="19.5" customHeight="1">
      <c r="B435" s="64"/>
      <c r="C435" s="65"/>
      <c r="D435" s="65"/>
      <c r="E435" s="65"/>
      <c r="F435" s="65"/>
    </row>
    <row r="436" spans="2:6" s="47" customFormat="1" ht="19.5" customHeight="1">
      <c r="B436" s="64"/>
      <c r="C436" s="65"/>
      <c r="D436" s="65"/>
      <c r="E436" s="65"/>
      <c r="F436" s="65"/>
    </row>
    <row r="437" spans="2:6" s="47" customFormat="1" ht="19.5" customHeight="1">
      <c r="B437" s="64"/>
      <c r="C437" s="65"/>
      <c r="D437" s="65"/>
      <c r="E437" s="65"/>
      <c r="F437" s="65"/>
    </row>
    <row r="438" spans="2:6" s="47" customFormat="1" ht="19.5" customHeight="1">
      <c r="B438" s="64"/>
      <c r="C438" s="65"/>
      <c r="D438" s="65"/>
      <c r="E438" s="65"/>
      <c r="F438" s="65"/>
    </row>
    <row r="439" spans="2:6" s="47" customFormat="1" ht="19.5" customHeight="1">
      <c r="B439" s="64"/>
      <c r="C439" s="65"/>
      <c r="D439" s="65"/>
      <c r="E439" s="65"/>
      <c r="F439" s="65"/>
    </row>
    <row r="440" spans="2:6" s="47" customFormat="1" ht="19.5" customHeight="1">
      <c r="B440" s="64"/>
      <c r="C440" s="65"/>
      <c r="D440" s="65"/>
      <c r="E440" s="65"/>
      <c r="F440" s="65"/>
    </row>
    <row r="441" spans="2:6" s="47" customFormat="1" ht="19.5" customHeight="1">
      <c r="B441" s="64"/>
      <c r="C441" s="65"/>
      <c r="D441" s="65"/>
      <c r="E441" s="65"/>
      <c r="F441" s="65"/>
    </row>
    <row r="442" spans="2:6" s="47" customFormat="1" ht="19.5" customHeight="1">
      <c r="B442" s="64"/>
      <c r="C442" s="65"/>
      <c r="D442" s="65"/>
      <c r="E442" s="65"/>
      <c r="F442" s="65"/>
    </row>
    <row r="443" spans="2:6" s="47" customFormat="1" ht="19.5" customHeight="1">
      <c r="B443" s="64"/>
      <c r="C443" s="65"/>
      <c r="D443" s="65"/>
      <c r="E443" s="65"/>
      <c r="F443" s="65"/>
    </row>
    <row r="444" spans="2:6" s="47" customFormat="1" ht="19.5" customHeight="1">
      <c r="B444" s="64"/>
      <c r="C444" s="65"/>
      <c r="D444" s="65"/>
      <c r="E444" s="65"/>
      <c r="F444" s="65"/>
    </row>
    <row r="445" spans="1:213" ht="19.5" customHeight="1">
      <c r="A445" s="47"/>
      <c r="B445" s="64"/>
      <c r="C445" s="65"/>
      <c r="D445" s="65"/>
      <c r="E445" s="65"/>
      <c r="F445" s="65"/>
      <c r="DK445" s="47"/>
      <c r="DL445" s="47"/>
      <c r="DM445" s="47"/>
      <c r="DN445" s="47"/>
      <c r="DO445" s="47"/>
      <c r="DP445" s="47"/>
      <c r="DQ445" s="47"/>
      <c r="DR445" s="47"/>
      <c r="DS445" s="47"/>
      <c r="DT445" s="47"/>
      <c r="DU445" s="47"/>
      <c r="DV445" s="47"/>
      <c r="DW445" s="47"/>
      <c r="DX445" s="47"/>
      <c r="DY445" s="47"/>
      <c r="DZ445" s="47"/>
      <c r="EA445" s="47"/>
      <c r="EB445" s="47"/>
      <c r="EC445" s="47"/>
      <c r="ED445" s="47"/>
      <c r="EE445" s="47"/>
      <c r="EF445" s="47"/>
      <c r="EG445" s="47"/>
      <c r="EH445" s="47"/>
      <c r="EI445" s="47"/>
      <c r="EJ445" s="47"/>
      <c r="EK445" s="47"/>
      <c r="EL445" s="47"/>
      <c r="EM445" s="47"/>
      <c r="EN445" s="47"/>
      <c r="EO445" s="47"/>
      <c r="EP445" s="47"/>
      <c r="EQ445" s="47"/>
      <c r="ER445" s="47"/>
      <c r="ES445" s="47"/>
      <c r="ET445" s="47"/>
      <c r="EU445" s="47"/>
      <c r="EV445" s="47"/>
      <c r="EW445" s="47"/>
      <c r="EX445" s="47"/>
      <c r="EY445" s="47"/>
      <c r="EZ445" s="47"/>
      <c r="FA445" s="47"/>
      <c r="FB445" s="47"/>
      <c r="FC445" s="47"/>
      <c r="FD445" s="47"/>
      <c r="FE445" s="47"/>
      <c r="FF445" s="47"/>
      <c r="FG445" s="47"/>
      <c r="FH445" s="47"/>
      <c r="FI445" s="47"/>
      <c r="FJ445" s="47"/>
      <c r="FK445" s="47"/>
      <c r="FL445" s="47"/>
      <c r="FM445" s="47"/>
      <c r="FN445" s="47"/>
      <c r="FO445" s="47"/>
      <c r="FP445" s="47"/>
      <c r="FQ445" s="47"/>
      <c r="FR445" s="47"/>
      <c r="FS445" s="47"/>
      <c r="FT445" s="47"/>
      <c r="FU445" s="47"/>
      <c r="FV445" s="47"/>
      <c r="FW445" s="47"/>
      <c r="FX445" s="47"/>
      <c r="FY445" s="47"/>
      <c r="FZ445" s="47"/>
      <c r="GA445" s="47"/>
      <c r="GB445" s="47"/>
      <c r="GC445" s="47"/>
      <c r="GD445" s="47"/>
      <c r="GE445" s="47"/>
      <c r="GF445" s="47"/>
      <c r="GG445" s="47"/>
      <c r="GH445" s="47"/>
      <c r="GI445" s="47"/>
      <c r="GJ445" s="47"/>
      <c r="GK445" s="47"/>
      <c r="GL445" s="47"/>
      <c r="GM445" s="47"/>
      <c r="GN445" s="47"/>
      <c r="GO445" s="47"/>
      <c r="GP445" s="47"/>
      <c r="GQ445" s="47"/>
      <c r="GR445" s="47"/>
      <c r="GS445" s="47"/>
      <c r="GT445" s="47"/>
      <c r="GU445" s="47"/>
      <c r="GV445" s="47"/>
      <c r="GW445" s="47"/>
      <c r="GX445" s="47"/>
      <c r="GY445" s="47"/>
      <c r="GZ445" s="47"/>
      <c r="HA445" s="47"/>
      <c r="HB445" s="47"/>
      <c r="HC445" s="47"/>
      <c r="HD445" s="47"/>
      <c r="HE445" s="47"/>
    </row>
    <row r="446" spans="1:213" ht="19.5" customHeight="1">
      <c r="A446" s="47"/>
      <c r="B446" s="64"/>
      <c r="C446" s="65"/>
      <c r="D446" s="65"/>
      <c r="E446" s="65"/>
      <c r="F446" s="65"/>
      <c r="DK446" s="47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</row>
    <row r="447" spans="1:213" ht="19.5" customHeight="1">
      <c r="A447" s="47"/>
      <c r="B447" s="64"/>
      <c r="C447" s="65"/>
      <c r="D447" s="65"/>
      <c r="E447" s="65"/>
      <c r="F447" s="65"/>
      <c r="DK447" s="47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</row>
    <row r="448" spans="1:213" ht="19.5" customHeight="1">
      <c r="A448" s="47"/>
      <c r="B448" s="64"/>
      <c r="C448" s="65"/>
      <c r="D448" s="65"/>
      <c r="E448" s="65"/>
      <c r="F448" s="65"/>
      <c r="DK448" s="47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</row>
    <row r="449" spans="1:213" ht="19.5" customHeight="1">
      <c r="A449" s="47"/>
      <c r="B449" s="64"/>
      <c r="C449" s="65"/>
      <c r="D449" s="65"/>
      <c r="E449" s="65"/>
      <c r="F449" s="65"/>
      <c r="DK449" s="47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</row>
    <row r="450" spans="1:213" ht="19.5" customHeight="1">
      <c r="A450" s="47"/>
      <c r="B450" s="64"/>
      <c r="C450" s="65"/>
      <c r="D450" s="65"/>
      <c r="E450" s="65"/>
      <c r="F450" s="65"/>
      <c r="DK450" s="47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</row>
    <row r="451" spans="1:213" ht="19.5" customHeight="1">
      <c r="A451" s="47"/>
      <c r="B451" s="64"/>
      <c r="C451" s="65"/>
      <c r="D451" s="65"/>
      <c r="E451" s="65"/>
      <c r="F451" s="65"/>
      <c r="DK451" s="47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</row>
    <row r="452" spans="1:213" ht="19.5" customHeight="1">
      <c r="A452" s="47"/>
      <c r="B452" s="64"/>
      <c r="C452" s="65"/>
      <c r="D452" s="65"/>
      <c r="E452" s="65"/>
      <c r="F452" s="65"/>
      <c r="DK452" s="47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</row>
    <row r="453" spans="1:213" ht="19.5" customHeight="1">
      <c r="A453" s="47"/>
      <c r="B453" s="64"/>
      <c r="C453" s="65"/>
      <c r="D453" s="65"/>
      <c r="E453" s="65"/>
      <c r="F453" s="65"/>
      <c r="DK453" s="47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</row>
    <row r="454" spans="1:6" ht="19.5" customHeight="1">
      <c r="A454" s="47"/>
      <c r="B454" s="64"/>
      <c r="C454" s="65"/>
      <c r="D454" s="65"/>
      <c r="E454" s="65"/>
      <c r="F454" s="65"/>
    </row>
    <row r="455" spans="1:6" ht="19.5" customHeight="1">
      <c r="A455" s="47"/>
      <c r="B455" s="64"/>
      <c r="C455" s="65"/>
      <c r="D455" s="65"/>
      <c r="E455" s="65"/>
      <c r="F455" s="65"/>
    </row>
    <row r="456" spans="1:6" ht="19.5" customHeight="1">
      <c r="A456" s="47"/>
      <c r="B456" s="64"/>
      <c r="C456" s="65"/>
      <c r="D456" s="65"/>
      <c r="E456" s="65"/>
      <c r="F456" s="65"/>
    </row>
    <row r="457" spans="1:6" ht="19.5" customHeight="1">
      <c r="A457" s="47"/>
      <c r="B457" s="64"/>
      <c r="C457" s="65"/>
      <c r="D457" s="65"/>
      <c r="E457" s="65"/>
      <c r="F457" s="65"/>
    </row>
    <row r="458" spans="1:6" ht="19.5" customHeight="1">
      <c r="A458" s="47"/>
      <c r="B458" s="64"/>
      <c r="C458" s="65"/>
      <c r="D458" s="65"/>
      <c r="E458" s="65"/>
      <c r="F458" s="65"/>
    </row>
    <row r="459" spans="1:6" ht="19.5" customHeight="1">
      <c r="A459" s="47"/>
      <c r="B459" s="64"/>
      <c r="C459" s="65"/>
      <c r="D459" s="65"/>
      <c r="E459" s="65"/>
      <c r="F459" s="65"/>
    </row>
    <row r="460" spans="1:6" ht="19.5" customHeight="1">
      <c r="A460" s="47"/>
      <c r="B460" s="64"/>
      <c r="C460" s="65"/>
      <c r="D460" s="65"/>
      <c r="E460" s="65"/>
      <c r="F460" s="65"/>
    </row>
    <row r="461" spans="1:6" ht="19.5" customHeight="1">
      <c r="A461" s="47"/>
      <c r="B461" s="64"/>
      <c r="C461" s="65"/>
      <c r="D461" s="65"/>
      <c r="E461" s="65"/>
      <c r="F461" s="65"/>
    </row>
    <row r="462" spans="1:6" ht="19.5" customHeight="1">
      <c r="A462" s="47"/>
      <c r="B462" s="64"/>
      <c r="C462" s="65"/>
      <c r="D462" s="65"/>
      <c r="E462" s="65"/>
      <c r="F462" s="65"/>
    </row>
    <row r="463" spans="1:6" ht="19.5" customHeight="1">
      <c r="A463" s="47"/>
      <c r="B463" s="64"/>
      <c r="C463" s="65"/>
      <c r="D463" s="65"/>
      <c r="E463" s="65"/>
      <c r="F463" s="65"/>
    </row>
    <row r="464" spans="1:6" ht="19.5" customHeight="1">
      <c r="A464" s="47"/>
      <c r="B464" s="64"/>
      <c r="C464" s="65"/>
      <c r="D464" s="65"/>
      <c r="E464" s="65"/>
      <c r="F464" s="65"/>
    </row>
    <row r="465" spans="1:6" ht="19.5" customHeight="1">
      <c r="A465" s="47"/>
      <c r="B465" s="64"/>
      <c r="C465" s="65"/>
      <c r="D465" s="65"/>
      <c r="E465" s="65"/>
      <c r="F465" s="65"/>
    </row>
    <row r="466" spans="1:6" ht="19.5" customHeight="1">
      <c r="A466" s="47"/>
      <c r="B466" s="64"/>
      <c r="C466" s="65"/>
      <c r="D466" s="65"/>
      <c r="E466" s="65"/>
      <c r="F466" s="65"/>
    </row>
    <row r="467" spans="1:6" ht="19.5" customHeight="1">
      <c r="A467" s="47"/>
      <c r="B467" s="64"/>
      <c r="C467" s="65"/>
      <c r="D467" s="65"/>
      <c r="E467" s="65"/>
      <c r="F467" s="65"/>
    </row>
    <row r="468" spans="1:6" ht="19.5" customHeight="1">
      <c r="A468" s="47"/>
      <c r="B468" s="64"/>
      <c r="C468" s="65"/>
      <c r="D468" s="65"/>
      <c r="E468" s="65"/>
      <c r="F468" s="65"/>
    </row>
    <row r="469" spans="1:6" ht="19.5" customHeight="1">
      <c r="A469" s="47"/>
      <c r="B469" s="64"/>
      <c r="C469" s="65"/>
      <c r="D469" s="65"/>
      <c r="E469" s="65"/>
      <c r="F469" s="65"/>
    </row>
    <row r="470" spans="1:6" ht="19.5" customHeight="1">
      <c r="A470" s="47"/>
      <c r="B470" s="64"/>
      <c r="C470" s="65"/>
      <c r="D470" s="65"/>
      <c r="E470" s="65"/>
      <c r="F470" s="65"/>
    </row>
    <row r="471" spans="1:6" ht="19.5" customHeight="1">
      <c r="A471" s="47"/>
      <c r="B471" s="64"/>
      <c r="C471" s="65"/>
      <c r="D471" s="65"/>
      <c r="E471" s="65"/>
      <c r="F471" s="65"/>
    </row>
    <row r="472" spans="1:6" ht="19.5" customHeight="1">
      <c r="A472" s="47"/>
      <c r="B472" s="64"/>
      <c r="C472" s="65"/>
      <c r="D472" s="65"/>
      <c r="E472" s="65"/>
      <c r="F472" s="65"/>
    </row>
    <row r="473" spans="1:6" ht="19.5" customHeight="1">
      <c r="A473" s="47"/>
      <c r="B473" s="64"/>
      <c r="C473" s="65"/>
      <c r="D473" s="65"/>
      <c r="E473" s="65"/>
      <c r="F473" s="65"/>
    </row>
    <row r="474" spans="1:6" ht="19.5" customHeight="1">
      <c r="A474" s="47"/>
      <c r="B474" s="64"/>
      <c r="C474" s="65"/>
      <c r="D474" s="65"/>
      <c r="E474" s="65"/>
      <c r="F474" s="65"/>
    </row>
    <row r="475" spans="1:6" ht="19.5" customHeight="1">
      <c r="A475" s="47"/>
      <c r="B475" s="64"/>
      <c r="C475" s="65"/>
      <c r="D475" s="65"/>
      <c r="E475" s="65"/>
      <c r="F475" s="65"/>
    </row>
    <row r="476" spans="1:6" ht="19.5" customHeight="1">
      <c r="A476" s="47"/>
      <c r="B476" s="64"/>
      <c r="C476" s="65"/>
      <c r="D476" s="65"/>
      <c r="E476" s="65"/>
      <c r="F476" s="65"/>
    </row>
    <row r="477" spans="1:6" ht="19.5" customHeight="1">
      <c r="A477" s="47"/>
      <c r="B477" s="64"/>
      <c r="C477" s="65"/>
      <c r="D477" s="65"/>
      <c r="E477" s="65"/>
      <c r="F477" s="65"/>
    </row>
    <row r="478" spans="1:6" ht="19.5" customHeight="1">
      <c r="A478" s="47"/>
      <c r="B478" s="64"/>
      <c r="C478" s="65"/>
      <c r="D478" s="65"/>
      <c r="E478" s="65"/>
      <c r="F478" s="65"/>
    </row>
    <row r="479" spans="1:6" ht="19.5" customHeight="1">
      <c r="A479" s="47"/>
      <c r="B479" s="64"/>
      <c r="C479" s="65"/>
      <c r="D479" s="65"/>
      <c r="E479" s="65"/>
      <c r="F479" s="65"/>
    </row>
    <row r="480" spans="1:6" ht="19.5" customHeight="1">
      <c r="A480" s="47"/>
      <c r="B480" s="64"/>
      <c r="C480" s="65"/>
      <c r="D480" s="65"/>
      <c r="E480" s="65"/>
      <c r="F480" s="65"/>
    </row>
    <row r="481" spans="1:6" ht="19.5" customHeight="1">
      <c r="A481" s="47"/>
      <c r="B481" s="64"/>
      <c r="C481" s="65"/>
      <c r="D481" s="65"/>
      <c r="E481" s="65"/>
      <c r="F481" s="65"/>
    </row>
    <row r="482" spans="1:6" ht="19.5" customHeight="1">
      <c r="A482" s="47"/>
      <c r="B482" s="64"/>
      <c r="C482" s="65"/>
      <c r="D482" s="65"/>
      <c r="E482" s="65"/>
      <c r="F482" s="65"/>
    </row>
    <row r="483" spans="1:6" ht="19.5" customHeight="1">
      <c r="A483" s="47"/>
      <c r="B483" s="64"/>
      <c r="C483" s="65"/>
      <c r="D483" s="65"/>
      <c r="E483" s="65"/>
      <c r="F483" s="65"/>
    </row>
    <row r="484" spans="1:6" ht="19.5" customHeight="1">
      <c r="A484" s="47"/>
      <c r="B484" s="64"/>
      <c r="C484" s="65"/>
      <c r="D484" s="65"/>
      <c r="E484" s="65"/>
      <c r="F484" s="65"/>
    </row>
    <row r="485" spans="1:6" ht="19.5" customHeight="1">
      <c r="A485" s="47"/>
      <c r="B485" s="64"/>
      <c r="C485" s="65"/>
      <c r="D485" s="65"/>
      <c r="E485" s="65"/>
      <c r="F485" s="65"/>
    </row>
    <row r="486" spans="1:6" ht="19.5" customHeight="1">
      <c r="A486" s="47"/>
      <c r="B486" s="64"/>
      <c r="C486" s="65"/>
      <c r="D486" s="65"/>
      <c r="E486" s="65"/>
      <c r="F486" s="65"/>
    </row>
    <row r="487" spans="1:6" ht="19.5" customHeight="1">
      <c r="A487" s="47"/>
      <c r="B487" s="64"/>
      <c r="C487" s="65"/>
      <c r="D487" s="65"/>
      <c r="E487" s="65"/>
      <c r="F487" s="65"/>
    </row>
    <row r="488" spans="1:6" ht="19.5" customHeight="1">
      <c r="A488" s="47"/>
      <c r="B488" s="64"/>
      <c r="C488" s="65"/>
      <c r="D488" s="65"/>
      <c r="E488" s="65"/>
      <c r="F488" s="65"/>
    </row>
    <row r="489" spans="1:6" ht="19.5" customHeight="1">
      <c r="A489" s="47"/>
      <c r="B489" s="64"/>
      <c r="C489" s="65"/>
      <c r="D489" s="65"/>
      <c r="E489" s="65"/>
      <c r="F489" s="65"/>
    </row>
    <row r="490" spans="1:6" ht="19.5" customHeight="1">
      <c r="A490" s="47"/>
      <c r="B490" s="64"/>
      <c r="C490" s="65"/>
      <c r="D490" s="65"/>
      <c r="E490" s="65"/>
      <c r="F490" s="65"/>
    </row>
    <row r="491" spans="1:6" ht="19.5" customHeight="1">
      <c r="A491" s="47"/>
      <c r="B491" s="64"/>
      <c r="C491" s="65"/>
      <c r="D491" s="65"/>
      <c r="E491" s="65"/>
      <c r="F491" s="65"/>
    </row>
    <row r="492" spans="1:6" ht="19.5" customHeight="1">
      <c r="A492" s="47"/>
      <c r="B492" s="64"/>
      <c r="C492" s="65"/>
      <c r="D492" s="65"/>
      <c r="E492" s="65"/>
      <c r="F492" s="65"/>
    </row>
    <row r="493" spans="1:6" ht="19.5" customHeight="1">
      <c r="A493" s="47"/>
      <c r="B493" s="64"/>
      <c r="C493" s="65"/>
      <c r="D493" s="65"/>
      <c r="E493" s="65"/>
      <c r="F493" s="65"/>
    </row>
    <row r="494" spans="1:6" ht="19.5" customHeight="1">
      <c r="A494" s="47"/>
      <c r="B494" s="64"/>
      <c r="C494" s="65"/>
      <c r="D494" s="65"/>
      <c r="E494" s="65"/>
      <c r="F494" s="65"/>
    </row>
    <row r="495" spans="1:6" ht="19.5" customHeight="1">
      <c r="A495" s="47"/>
      <c r="B495" s="64"/>
      <c r="C495" s="65"/>
      <c r="D495" s="65"/>
      <c r="E495" s="65"/>
      <c r="F495" s="65"/>
    </row>
    <row r="496" spans="1:6" ht="19.5" customHeight="1">
      <c r="A496" s="47"/>
      <c r="B496" s="64"/>
      <c r="C496" s="65"/>
      <c r="D496" s="65"/>
      <c r="E496" s="65"/>
      <c r="F496" s="65"/>
    </row>
    <row r="497" spans="1:6" ht="19.5" customHeight="1">
      <c r="A497" s="47"/>
      <c r="B497" s="64"/>
      <c r="C497" s="65"/>
      <c r="D497" s="65"/>
      <c r="E497" s="65"/>
      <c r="F497" s="65"/>
    </row>
    <row r="498" spans="1:6" ht="19.5" customHeight="1">
      <c r="A498" s="47"/>
      <c r="B498" s="64"/>
      <c r="C498" s="65"/>
      <c r="D498" s="65"/>
      <c r="E498" s="65"/>
      <c r="F498" s="65"/>
    </row>
    <row r="499" spans="1:6" ht="19.5" customHeight="1">
      <c r="A499" s="47"/>
      <c r="B499" s="64"/>
      <c r="C499" s="65"/>
      <c r="D499" s="65"/>
      <c r="E499" s="65"/>
      <c r="F499" s="65"/>
    </row>
    <row r="500" spans="1:6" ht="19.5" customHeight="1">
      <c r="A500" s="47"/>
      <c r="B500" s="64"/>
      <c r="C500" s="65"/>
      <c r="D500" s="65"/>
      <c r="E500" s="65"/>
      <c r="F500" s="65"/>
    </row>
    <row r="501" spans="1:6" ht="19.5" customHeight="1">
      <c r="A501" s="47"/>
      <c r="B501" s="64"/>
      <c r="C501" s="65"/>
      <c r="D501" s="65"/>
      <c r="E501" s="65"/>
      <c r="F501" s="65"/>
    </row>
    <row r="502" spans="1:6" ht="19.5" customHeight="1">
      <c r="A502" s="47"/>
      <c r="B502" s="64"/>
      <c r="C502" s="65"/>
      <c r="D502" s="65"/>
      <c r="E502" s="65"/>
      <c r="F502" s="65"/>
    </row>
    <row r="503" spans="1:6" ht="19.5" customHeight="1">
      <c r="A503" s="47"/>
      <c r="B503" s="64"/>
      <c r="C503" s="65"/>
      <c r="D503" s="65"/>
      <c r="E503" s="65"/>
      <c r="F503" s="65"/>
    </row>
    <row r="504" spans="1:6" ht="19.5" customHeight="1">
      <c r="A504" s="47"/>
      <c r="B504" s="64"/>
      <c r="C504" s="65"/>
      <c r="D504" s="65"/>
      <c r="E504" s="65"/>
      <c r="F504" s="65"/>
    </row>
    <row r="505" spans="1:6" ht="19.5" customHeight="1">
      <c r="A505" s="47"/>
      <c r="B505" s="64"/>
      <c r="C505" s="65"/>
      <c r="D505" s="65"/>
      <c r="E505" s="65"/>
      <c r="F505" s="65"/>
    </row>
    <row r="506" spans="1:6" ht="19.5" customHeight="1">
      <c r="A506" s="47"/>
      <c r="B506" s="64"/>
      <c r="C506" s="65"/>
      <c r="D506" s="65"/>
      <c r="E506" s="65"/>
      <c r="F506" s="65"/>
    </row>
    <row r="507" spans="1:6" ht="19.5" customHeight="1">
      <c r="A507" s="47"/>
      <c r="B507" s="64"/>
      <c r="C507" s="65"/>
      <c r="D507" s="65"/>
      <c r="E507" s="65"/>
      <c r="F507" s="65"/>
    </row>
    <row r="508" spans="1:6" ht="19.5" customHeight="1">
      <c r="A508" s="47"/>
      <c r="B508" s="64"/>
      <c r="C508" s="65"/>
      <c r="D508" s="65"/>
      <c r="E508" s="65"/>
      <c r="F508" s="65"/>
    </row>
    <row r="509" spans="1:6" ht="19.5" customHeight="1">
      <c r="A509" s="47"/>
      <c r="B509" s="64"/>
      <c r="C509" s="65"/>
      <c r="D509" s="65"/>
      <c r="E509" s="65"/>
      <c r="F509" s="65"/>
    </row>
    <row r="510" spans="1:6" ht="19.5" customHeight="1">
      <c r="A510" s="47"/>
      <c r="B510" s="64"/>
      <c r="C510" s="65"/>
      <c r="D510" s="65"/>
      <c r="E510" s="65"/>
      <c r="F510" s="65"/>
    </row>
    <row r="511" spans="1:6" ht="19.5" customHeight="1">
      <c r="A511" s="47"/>
      <c r="B511" s="64"/>
      <c r="C511" s="65"/>
      <c r="D511" s="65"/>
      <c r="E511" s="65"/>
      <c r="F511" s="65"/>
    </row>
    <row r="512" spans="1:6" ht="19.5" customHeight="1">
      <c r="A512" s="47"/>
      <c r="B512" s="64"/>
      <c r="C512" s="65"/>
      <c r="D512" s="65"/>
      <c r="E512" s="65"/>
      <c r="F512" s="65"/>
    </row>
    <row r="513" spans="1:6" ht="19.5" customHeight="1">
      <c r="A513" s="47"/>
      <c r="B513" s="64"/>
      <c r="C513" s="65"/>
      <c r="D513" s="65"/>
      <c r="E513" s="65"/>
      <c r="F513" s="65"/>
    </row>
    <row r="514" spans="1:6" ht="19.5" customHeight="1">
      <c r="A514" s="47"/>
      <c r="B514" s="64"/>
      <c r="C514" s="65"/>
      <c r="D514" s="65"/>
      <c r="E514" s="65"/>
      <c r="F514" s="65"/>
    </row>
    <row r="515" spans="1:6" ht="19.5" customHeight="1">
      <c r="A515" s="47"/>
      <c r="B515" s="64"/>
      <c r="C515" s="65"/>
      <c r="D515" s="65"/>
      <c r="E515" s="65"/>
      <c r="F515" s="65"/>
    </row>
    <row r="516" spans="1:6" ht="19.5" customHeight="1">
      <c r="A516" s="47"/>
      <c r="B516" s="64"/>
      <c r="C516" s="65"/>
      <c r="D516" s="65"/>
      <c r="E516" s="65"/>
      <c r="F516" s="65"/>
    </row>
    <row r="517" spans="1:6" ht="19.5" customHeight="1">
      <c r="A517" s="47"/>
      <c r="B517" s="64"/>
      <c r="C517" s="65"/>
      <c r="D517" s="65"/>
      <c r="E517" s="65"/>
      <c r="F517" s="65"/>
    </row>
    <row r="518" spans="1:6" ht="19.5" customHeight="1">
      <c r="A518" s="47"/>
      <c r="B518" s="64"/>
      <c r="C518" s="65"/>
      <c r="D518" s="65"/>
      <c r="E518" s="65"/>
      <c r="F518" s="65"/>
    </row>
    <row r="519" spans="1:6" ht="19.5" customHeight="1">
      <c r="A519" s="47"/>
      <c r="B519" s="64"/>
      <c r="C519" s="65"/>
      <c r="D519" s="65"/>
      <c r="E519" s="65"/>
      <c r="F519" s="65"/>
    </row>
    <row r="520" spans="1:6" ht="19.5" customHeight="1">
      <c r="A520" s="47"/>
      <c r="B520" s="64"/>
      <c r="C520" s="65"/>
      <c r="D520" s="65"/>
      <c r="E520" s="65"/>
      <c r="F520" s="65"/>
    </row>
    <row r="521" spans="1:6" ht="19.5" customHeight="1">
      <c r="A521" s="47"/>
      <c r="B521" s="64"/>
      <c r="C521" s="65"/>
      <c r="D521" s="65"/>
      <c r="E521" s="65"/>
      <c r="F521" s="65"/>
    </row>
    <row r="522" spans="1:6" ht="19.5" customHeight="1">
      <c r="A522" s="47"/>
      <c r="B522" s="64"/>
      <c r="C522" s="65"/>
      <c r="D522" s="65"/>
      <c r="E522" s="65"/>
      <c r="F522" s="65"/>
    </row>
    <row r="523" spans="1:6" ht="19.5" customHeight="1">
      <c r="A523" s="47"/>
      <c r="B523" s="64"/>
      <c r="C523" s="65"/>
      <c r="D523" s="65"/>
      <c r="E523" s="65"/>
      <c r="F523" s="65"/>
    </row>
    <row r="524" spans="1:6" ht="19.5" customHeight="1">
      <c r="A524" s="47"/>
      <c r="B524" s="64"/>
      <c r="C524" s="65"/>
      <c r="D524" s="65"/>
      <c r="E524" s="65"/>
      <c r="F524" s="65"/>
    </row>
    <row r="525" spans="1:6" ht="19.5" customHeight="1">
      <c r="A525" s="47"/>
      <c r="B525" s="64"/>
      <c r="C525" s="65"/>
      <c r="D525" s="65"/>
      <c r="E525" s="65"/>
      <c r="F525" s="65"/>
    </row>
    <row r="526" spans="1:6" ht="19.5" customHeight="1">
      <c r="A526" s="47"/>
      <c r="B526" s="64"/>
      <c r="C526" s="65"/>
      <c r="D526" s="65"/>
      <c r="E526" s="65"/>
      <c r="F526" s="65"/>
    </row>
    <row r="527" spans="1:6" ht="19.5" customHeight="1">
      <c r="A527" s="47"/>
      <c r="B527" s="64"/>
      <c r="C527" s="65"/>
      <c r="D527" s="65"/>
      <c r="E527" s="65"/>
      <c r="F527" s="65"/>
    </row>
    <row r="528" spans="1:6" ht="19.5" customHeight="1">
      <c r="A528" s="47"/>
      <c r="B528" s="64"/>
      <c r="C528" s="65"/>
      <c r="D528" s="65"/>
      <c r="E528" s="65"/>
      <c r="F528" s="65"/>
    </row>
    <row r="529" spans="1:6" ht="19.5" customHeight="1">
      <c r="A529" s="47"/>
      <c r="B529" s="64"/>
      <c r="C529" s="65"/>
      <c r="D529" s="65"/>
      <c r="E529" s="65"/>
      <c r="F529" s="65"/>
    </row>
    <row r="530" spans="1:6" ht="19.5" customHeight="1">
      <c r="A530" s="47"/>
      <c r="B530" s="64"/>
      <c r="C530" s="65"/>
      <c r="D530" s="65"/>
      <c r="E530" s="65"/>
      <c r="F530" s="65"/>
    </row>
    <row r="531" spans="1:6" ht="19.5" customHeight="1">
      <c r="A531" s="47"/>
      <c r="B531" s="64"/>
      <c r="C531" s="65"/>
      <c r="D531" s="65"/>
      <c r="E531" s="65"/>
      <c r="F531" s="65"/>
    </row>
    <row r="532" spans="1:6" ht="19.5" customHeight="1">
      <c r="A532" s="47"/>
      <c r="B532" s="64"/>
      <c r="C532" s="65"/>
      <c r="D532" s="65"/>
      <c r="E532" s="65"/>
      <c r="F532" s="65"/>
    </row>
    <row r="533" spans="1:6" ht="19.5" customHeight="1">
      <c r="A533" s="47"/>
      <c r="B533" s="64"/>
      <c r="C533" s="65"/>
      <c r="D533" s="65"/>
      <c r="E533" s="65"/>
      <c r="F533" s="65"/>
    </row>
    <row r="534" spans="1:6" ht="19.5" customHeight="1">
      <c r="A534" s="47"/>
      <c r="B534" s="64"/>
      <c r="C534" s="65"/>
      <c r="D534" s="65"/>
      <c r="E534" s="65"/>
      <c r="F534" s="65"/>
    </row>
    <row r="535" spans="1:6" ht="19.5" customHeight="1">
      <c r="A535" s="47"/>
      <c r="B535" s="64"/>
      <c r="C535" s="65"/>
      <c r="D535" s="65"/>
      <c r="E535" s="65"/>
      <c r="F535" s="65"/>
    </row>
  </sheetData>
  <sheetProtection/>
  <mergeCells count="7">
    <mergeCell ref="B8:G8"/>
    <mergeCell ref="E1:G1"/>
    <mergeCell ref="C2:G2"/>
    <mergeCell ref="C3:G3"/>
    <mergeCell ref="C4:G4"/>
    <mergeCell ref="C5:G5"/>
    <mergeCell ref="B7:G7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F536"/>
  <sheetViews>
    <sheetView zoomScalePageLayoutView="0" workbookViewId="0" topLeftCell="B1">
      <selection activeCell="H12" sqref="H12"/>
    </sheetView>
  </sheetViews>
  <sheetFormatPr defaultColWidth="8.7109375" defaultRowHeight="19.5" customHeight="1"/>
  <cols>
    <col min="1" max="1" width="4.8515625" style="28" hidden="1" customWidth="1"/>
    <col min="2" max="2" width="52.57421875" style="29" customWidth="1"/>
    <col min="3" max="3" width="5.28125" style="138" customWidth="1"/>
    <col min="4" max="4" width="5.140625" style="30" customWidth="1"/>
    <col min="5" max="5" width="5.421875" style="30" customWidth="1"/>
    <col min="6" max="6" width="12.28125" style="30" customWidth="1"/>
    <col min="7" max="7" width="5.57421875" style="30" customWidth="1"/>
    <col min="8" max="8" width="9.7109375" style="28" customWidth="1"/>
    <col min="9" max="16384" width="8.7109375" style="28" customWidth="1"/>
  </cols>
  <sheetData>
    <row r="1" spans="2:9" s="16" customFormat="1" ht="19.5" customHeight="1">
      <c r="B1" s="15"/>
      <c r="C1" s="17"/>
      <c r="D1" s="11"/>
      <c r="E1" s="11"/>
      <c r="F1" s="148" t="s">
        <v>257</v>
      </c>
      <c r="G1" s="163"/>
      <c r="H1" s="164"/>
      <c r="I1" s="6"/>
    </row>
    <row r="2" spans="2:9" s="16" customFormat="1" ht="19.5" customHeight="1">
      <c r="B2" s="5" t="s">
        <v>153</v>
      </c>
      <c r="C2" s="160" t="s">
        <v>222</v>
      </c>
      <c r="D2" s="161"/>
      <c r="E2" s="161"/>
      <c r="F2" s="161"/>
      <c r="G2" s="161"/>
      <c r="H2" s="161"/>
      <c r="I2" s="6"/>
    </row>
    <row r="3" spans="2:9" s="16" customFormat="1" ht="17.25" customHeight="1">
      <c r="B3" s="5"/>
      <c r="C3" s="160" t="s">
        <v>190</v>
      </c>
      <c r="D3" s="161"/>
      <c r="E3" s="161"/>
      <c r="F3" s="161"/>
      <c r="G3" s="161"/>
      <c r="H3" s="161"/>
      <c r="I3" s="6"/>
    </row>
    <row r="4" spans="2:9" s="16" customFormat="1" ht="17.25" customHeight="1">
      <c r="B4" s="5"/>
      <c r="C4" s="162" t="s">
        <v>158</v>
      </c>
      <c r="D4" s="161"/>
      <c r="E4" s="161"/>
      <c r="F4" s="161"/>
      <c r="G4" s="161"/>
      <c r="H4" s="161"/>
      <c r="I4" s="6"/>
    </row>
    <row r="5" spans="2:9" s="16" customFormat="1" ht="17.25" customHeight="1">
      <c r="B5" s="5"/>
      <c r="C5" s="153" t="s">
        <v>345</v>
      </c>
      <c r="D5" s="161"/>
      <c r="E5" s="161"/>
      <c r="F5" s="161"/>
      <c r="G5" s="161"/>
      <c r="H5" s="161"/>
      <c r="I5" s="6"/>
    </row>
    <row r="6" spans="2:9" s="16" customFormat="1" ht="19.5" customHeight="1">
      <c r="B6" s="5"/>
      <c r="C6" s="17"/>
      <c r="D6" s="7"/>
      <c r="E6" s="8"/>
      <c r="F6" s="19"/>
      <c r="G6" s="18"/>
      <c r="H6" s="12"/>
      <c r="I6" s="6"/>
    </row>
    <row r="7" spans="2:9" s="9" customFormat="1" ht="19.5" customHeight="1">
      <c r="B7" s="165" t="s">
        <v>160</v>
      </c>
      <c r="C7" s="165"/>
      <c r="D7" s="164"/>
      <c r="E7" s="164"/>
      <c r="F7" s="164"/>
      <c r="G7" s="164"/>
      <c r="H7" s="164"/>
      <c r="I7" s="10"/>
    </row>
    <row r="8" spans="2:9" s="9" customFormat="1" ht="19.5" customHeight="1">
      <c r="B8" s="154" t="s">
        <v>275</v>
      </c>
      <c r="C8" s="154"/>
      <c r="D8" s="155"/>
      <c r="E8" s="155"/>
      <c r="F8" s="155"/>
      <c r="G8" s="155"/>
      <c r="H8" s="155"/>
      <c r="I8" s="10"/>
    </row>
    <row r="9" spans="2:9" s="26" customFormat="1" ht="7.5" customHeight="1">
      <c r="B9" s="119"/>
      <c r="C9" s="119"/>
      <c r="D9" s="120"/>
      <c r="E9" s="120"/>
      <c r="F9" s="120"/>
      <c r="G9" s="120"/>
      <c r="H9" s="120"/>
      <c r="I9" s="27"/>
    </row>
    <row r="10" ht="9" customHeight="1" thickBot="1"/>
    <row r="11" spans="1:8" ht="45.75" customHeight="1" thickBot="1">
      <c r="A11" s="31" t="s">
        <v>159</v>
      </c>
      <c r="B11" s="32" t="s">
        <v>143</v>
      </c>
      <c r="C11" s="13" t="s">
        <v>252</v>
      </c>
      <c r="D11" s="33" t="s">
        <v>253</v>
      </c>
      <c r="E11" s="33" t="s">
        <v>237</v>
      </c>
      <c r="F11" s="33" t="s">
        <v>254</v>
      </c>
      <c r="G11" s="33" t="s">
        <v>238</v>
      </c>
      <c r="H11" s="34" t="s">
        <v>219</v>
      </c>
    </row>
    <row r="12" spans="1:8" s="37" customFormat="1" ht="19.5" customHeight="1" thickBot="1">
      <c r="A12" s="35">
        <v>1</v>
      </c>
      <c r="B12" s="41" t="s">
        <v>157</v>
      </c>
      <c r="C12" s="32"/>
      <c r="D12" s="36"/>
      <c r="E12" s="36"/>
      <c r="F12" s="36"/>
      <c r="G12" s="36"/>
      <c r="H12" s="123">
        <f>SUM(H13)</f>
        <v>193052.8</v>
      </c>
    </row>
    <row r="13" spans="1:8" s="4" customFormat="1" ht="28.5" customHeight="1">
      <c r="A13" s="2"/>
      <c r="B13" s="3" t="s">
        <v>166</v>
      </c>
      <c r="C13" s="13">
        <v>901</v>
      </c>
      <c r="D13" s="1"/>
      <c r="E13" s="1"/>
      <c r="F13" s="14"/>
      <c r="G13" s="1"/>
      <c r="H13" s="123">
        <f>SUM(H14+H94+H101+H130+H190+H311+H317+H347+H382+H392+H407)</f>
        <v>193052.8</v>
      </c>
    </row>
    <row r="14" spans="1:8" s="37" customFormat="1" ht="19.5" customHeight="1">
      <c r="A14" s="38"/>
      <c r="B14" s="130" t="s">
        <v>192</v>
      </c>
      <c r="C14" s="139" t="s">
        <v>174</v>
      </c>
      <c r="D14" s="36" t="s">
        <v>176</v>
      </c>
      <c r="E14" s="36" t="s">
        <v>177</v>
      </c>
      <c r="F14" s="36"/>
      <c r="G14" s="36"/>
      <c r="H14" s="123">
        <f>SUM(H15+H27+H51+H56+H61)</f>
        <v>25041.899999999998</v>
      </c>
    </row>
    <row r="15" spans="1:8" s="37" customFormat="1" ht="66" customHeight="1">
      <c r="A15" s="38"/>
      <c r="B15" s="128" t="s">
        <v>262</v>
      </c>
      <c r="C15" s="140">
        <v>901</v>
      </c>
      <c r="D15" s="36" t="s">
        <v>176</v>
      </c>
      <c r="E15" s="36" t="s">
        <v>178</v>
      </c>
      <c r="F15" s="36"/>
      <c r="G15" s="36"/>
      <c r="H15" s="123">
        <f>SUM(H16)</f>
        <v>700.1</v>
      </c>
    </row>
    <row r="16" spans="1:8" s="37" customFormat="1" ht="35.25" customHeight="1">
      <c r="A16" s="38"/>
      <c r="B16" s="39" t="s">
        <v>227</v>
      </c>
      <c r="C16" s="141">
        <v>901</v>
      </c>
      <c r="D16" s="40" t="s">
        <v>176</v>
      </c>
      <c r="E16" s="40" t="s">
        <v>178</v>
      </c>
      <c r="F16" s="40" t="s">
        <v>83</v>
      </c>
      <c r="G16" s="40"/>
      <c r="H16" s="125">
        <f>SUM(H17)</f>
        <v>700.1</v>
      </c>
    </row>
    <row r="17" spans="1:8" s="37" customFormat="1" ht="46.5" customHeight="1">
      <c r="A17" s="38"/>
      <c r="B17" s="39" t="s">
        <v>239</v>
      </c>
      <c r="C17" s="141">
        <v>901</v>
      </c>
      <c r="D17" s="40" t="s">
        <v>176</v>
      </c>
      <c r="E17" s="40" t="s">
        <v>178</v>
      </c>
      <c r="F17" s="40" t="s">
        <v>84</v>
      </c>
      <c r="G17" s="40"/>
      <c r="H17" s="125">
        <f>SUM(H18+H24+H22)</f>
        <v>700.1</v>
      </c>
    </row>
    <row r="18" spans="1:8" s="37" customFormat="1" ht="39.75" customHeight="1">
      <c r="A18" s="38"/>
      <c r="B18" s="39" t="s">
        <v>194</v>
      </c>
      <c r="C18" s="141">
        <v>901</v>
      </c>
      <c r="D18" s="40" t="s">
        <v>176</v>
      </c>
      <c r="E18" s="40" t="s">
        <v>178</v>
      </c>
      <c r="F18" s="40" t="s">
        <v>86</v>
      </c>
      <c r="G18" s="40"/>
      <c r="H18" s="125">
        <f>SUM(H19:H21)</f>
        <v>434.5</v>
      </c>
    </row>
    <row r="19" spans="1:8" s="37" customFormat="1" ht="38.25" customHeight="1">
      <c r="A19" s="38"/>
      <c r="B19" s="39" t="s">
        <v>229</v>
      </c>
      <c r="C19" s="141">
        <v>901</v>
      </c>
      <c r="D19" s="40" t="s">
        <v>176</v>
      </c>
      <c r="E19" s="40" t="s">
        <v>178</v>
      </c>
      <c r="F19" s="40" t="s">
        <v>86</v>
      </c>
      <c r="G19" s="40" t="s">
        <v>230</v>
      </c>
      <c r="H19" s="125">
        <v>2</v>
      </c>
    </row>
    <row r="20" spans="1:8" s="37" customFormat="1" ht="37.5" customHeight="1">
      <c r="A20" s="38"/>
      <c r="B20" s="39" t="s">
        <v>231</v>
      </c>
      <c r="C20" s="141">
        <v>901</v>
      </c>
      <c r="D20" s="40" t="s">
        <v>176</v>
      </c>
      <c r="E20" s="40" t="s">
        <v>178</v>
      </c>
      <c r="F20" s="40" t="s">
        <v>86</v>
      </c>
      <c r="G20" s="40" t="s">
        <v>232</v>
      </c>
      <c r="H20" s="125">
        <v>411.9</v>
      </c>
    </row>
    <row r="21" spans="1:8" s="37" customFormat="1" ht="18" customHeight="1">
      <c r="A21" s="38"/>
      <c r="B21" s="39" t="s">
        <v>233</v>
      </c>
      <c r="C21" s="141">
        <v>901</v>
      </c>
      <c r="D21" s="40" t="s">
        <v>176</v>
      </c>
      <c r="E21" s="40" t="s">
        <v>178</v>
      </c>
      <c r="F21" s="40" t="s">
        <v>86</v>
      </c>
      <c r="G21" s="40" t="s">
        <v>234</v>
      </c>
      <c r="H21" s="125">
        <v>20.6</v>
      </c>
    </row>
    <row r="22" spans="1:8" s="37" customFormat="1" ht="49.5" customHeight="1">
      <c r="A22" s="38"/>
      <c r="B22" s="131" t="s">
        <v>260</v>
      </c>
      <c r="C22" s="141">
        <v>901</v>
      </c>
      <c r="D22" s="40" t="s">
        <v>176</v>
      </c>
      <c r="E22" s="40" t="s">
        <v>178</v>
      </c>
      <c r="F22" s="40" t="s">
        <v>87</v>
      </c>
      <c r="G22" s="40"/>
      <c r="H22" s="125">
        <f>SUM(H23)</f>
        <v>240</v>
      </c>
    </row>
    <row r="23" spans="1:8" s="37" customFormat="1" ht="32.25" customHeight="1">
      <c r="A23" s="38"/>
      <c r="B23" s="39" t="s">
        <v>231</v>
      </c>
      <c r="C23" s="141">
        <v>901</v>
      </c>
      <c r="D23" s="40" t="s">
        <v>176</v>
      </c>
      <c r="E23" s="40" t="s">
        <v>178</v>
      </c>
      <c r="F23" s="40" t="s">
        <v>87</v>
      </c>
      <c r="G23" s="40" t="s">
        <v>232</v>
      </c>
      <c r="H23" s="125">
        <v>240</v>
      </c>
    </row>
    <row r="24" spans="1:8" s="37" customFormat="1" ht="114" customHeight="1">
      <c r="A24" s="38"/>
      <c r="B24" s="41" t="s">
        <v>152</v>
      </c>
      <c r="C24" s="141">
        <v>901</v>
      </c>
      <c r="D24" s="40" t="s">
        <v>176</v>
      </c>
      <c r="E24" s="40" t="s">
        <v>178</v>
      </c>
      <c r="F24" s="42" t="s">
        <v>90</v>
      </c>
      <c r="G24" s="42"/>
      <c r="H24" s="125">
        <f>SUM(H25)</f>
        <v>25.6</v>
      </c>
    </row>
    <row r="25" spans="1:8" s="37" customFormat="1" ht="54" customHeight="1">
      <c r="A25" s="38"/>
      <c r="B25" s="41" t="s">
        <v>221</v>
      </c>
      <c r="C25" s="141">
        <v>901</v>
      </c>
      <c r="D25" s="40" t="s">
        <v>176</v>
      </c>
      <c r="E25" s="40" t="s">
        <v>178</v>
      </c>
      <c r="F25" s="42" t="s">
        <v>92</v>
      </c>
      <c r="G25" s="42"/>
      <c r="H25" s="125">
        <f>SUM(H26)</f>
        <v>25.6</v>
      </c>
    </row>
    <row r="26" spans="1:8" s="37" customFormat="1" ht="19.5" customHeight="1">
      <c r="A26" s="38"/>
      <c r="B26" s="41" t="s">
        <v>151</v>
      </c>
      <c r="C26" s="141">
        <v>901</v>
      </c>
      <c r="D26" s="40" t="s">
        <v>176</v>
      </c>
      <c r="E26" s="40" t="s">
        <v>178</v>
      </c>
      <c r="F26" s="42" t="s">
        <v>92</v>
      </c>
      <c r="G26" s="42" t="s">
        <v>173</v>
      </c>
      <c r="H26" s="125">
        <v>25.6</v>
      </c>
    </row>
    <row r="27" spans="1:8" s="44" customFormat="1" ht="19.5" customHeight="1">
      <c r="A27" s="43"/>
      <c r="B27" s="128" t="s">
        <v>193</v>
      </c>
      <c r="C27" s="140">
        <v>901</v>
      </c>
      <c r="D27" s="36" t="s">
        <v>176</v>
      </c>
      <c r="E27" s="36" t="s">
        <v>179</v>
      </c>
      <c r="F27" s="36"/>
      <c r="G27" s="36"/>
      <c r="H27" s="123">
        <f>SUM(H28+H32+H36+H40)</f>
        <v>17537.7</v>
      </c>
    </row>
    <row r="28" spans="1:9" s="48" customFormat="1" ht="42.75" customHeight="1">
      <c r="A28" s="45"/>
      <c r="B28" s="46" t="s">
        <v>311</v>
      </c>
      <c r="C28" s="141">
        <v>901</v>
      </c>
      <c r="D28" s="40" t="s">
        <v>176</v>
      </c>
      <c r="E28" s="40" t="s">
        <v>179</v>
      </c>
      <c r="F28" s="40" t="s">
        <v>46</v>
      </c>
      <c r="G28" s="40"/>
      <c r="H28" s="125">
        <f>SUM(H29)</f>
        <v>938</v>
      </c>
      <c r="I28" s="47"/>
    </row>
    <row r="29" spans="1:9" s="48" customFormat="1" ht="56.25" customHeight="1">
      <c r="A29" s="45"/>
      <c r="B29" s="46" t="s">
        <v>380</v>
      </c>
      <c r="C29" s="141">
        <v>901</v>
      </c>
      <c r="D29" s="40" t="s">
        <v>176</v>
      </c>
      <c r="E29" s="40" t="s">
        <v>179</v>
      </c>
      <c r="F29" s="40" t="s">
        <v>382</v>
      </c>
      <c r="G29" s="40"/>
      <c r="H29" s="125">
        <f>SUM(H30)</f>
        <v>938</v>
      </c>
      <c r="I29" s="47"/>
    </row>
    <row r="30" spans="1:9" s="48" customFormat="1" ht="90.75" customHeight="1">
      <c r="A30" s="45"/>
      <c r="B30" s="46" t="s">
        <v>381</v>
      </c>
      <c r="C30" s="141">
        <v>901</v>
      </c>
      <c r="D30" s="40" t="s">
        <v>176</v>
      </c>
      <c r="E30" s="40" t="s">
        <v>179</v>
      </c>
      <c r="F30" s="40" t="s">
        <v>309</v>
      </c>
      <c r="G30" s="40"/>
      <c r="H30" s="125">
        <f>SUM(H31)</f>
        <v>938</v>
      </c>
      <c r="I30" s="47"/>
    </row>
    <row r="31" spans="1:9" s="48" customFormat="1" ht="30.75" customHeight="1">
      <c r="A31" s="45"/>
      <c r="B31" s="39" t="s">
        <v>231</v>
      </c>
      <c r="C31" s="141">
        <v>901</v>
      </c>
      <c r="D31" s="40" t="s">
        <v>176</v>
      </c>
      <c r="E31" s="40" t="s">
        <v>179</v>
      </c>
      <c r="F31" s="40" t="s">
        <v>309</v>
      </c>
      <c r="G31" s="40" t="s">
        <v>232</v>
      </c>
      <c r="H31" s="125">
        <v>938</v>
      </c>
      <c r="I31" s="47"/>
    </row>
    <row r="32" spans="1:9" s="48" customFormat="1" ht="61.5" customHeight="1">
      <c r="A32" s="45"/>
      <c r="B32" s="39" t="s">
        <v>391</v>
      </c>
      <c r="C32" s="141">
        <v>901</v>
      </c>
      <c r="D32" s="40" t="s">
        <v>176</v>
      </c>
      <c r="E32" s="40" t="s">
        <v>179</v>
      </c>
      <c r="F32" s="40" t="s">
        <v>80</v>
      </c>
      <c r="G32" s="40"/>
      <c r="H32" s="125">
        <f>SUM(H33)</f>
        <v>1687.6</v>
      </c>
      <c r="I32" s="47"/>
    </row>
    <row r="33" spans="1:9" s="48" customFormat="1" ht="86.25" customHeight="1">
      <c r="A33" s="45"/>
      <c r="B33" s="39" t="s">
        <v>392</v>
      </c>
      <c r="C33" s="141">
        <v>901</v>
      </c>
      <c r="D33" s="40" t="s">
        <v>176</v>
      </c>
      <c r="E33" s="40" t="s">
        <v>179</v>
      </c>
      <c r="F33" s="40" t="s">
        <v>81</v>
      </c>
      <c r="G33" s="40"/>
      <c r="H33" s="125">
        <f>SUM(H34)</f>
        <v>1687.6</v>
      </c>
      <c r="I33" s="47"/>
    </row>
    <row r="34" spans="1:9" s="48" customFormat="1" ht="99" customHeight="1">
      <c r="A34" s="45"/>
      <c r="B34" s="39" t="s">
        <v>393</v>
      </c>
      <c r="C34" s="141">
        <v>901</v>
      </c>
      <c r="D34" s="40" t="s">
        <v>176</v>
      </c>
      <c r="E34" s="40" t="s">
        <v>179</v>
      </c>
      <c r="F34" s="40" t="s">
        <v>82</v>
      </c>
      <c r="G34" s="40"/>
      <c r="H34" s="125">
        <f>SUM(H35)</f>
        <v>1687.6</v>
      </c>
      <c r="I34" s="47"/>
    </row>
    <row r="35" spans="1:9" s="48" customFormat="1" ht="33" customHeight="1">
      <c r="A35" s="45"/>
      <c r="B35" s="39" t="s">
        <v>231</v>
      </c>
      <c r="C35" s="141">
        <v>901</v>
      </c>
      <c r="D35" s="40" t="s">
        <v>176</v>
      </c>
      <c r="E35" s="40" t="s">
        <v>179</v>
      </c>
      <c r="F35" s="40" t="s">
        <v>82</v>
      </c>
      <c r="G35" s="40" t="s">
        <v>232</v>
      </c>
      <c r="H35" s="125">
        <v>1687.6</v>
      </c>
      <c r="I35" s="47"/>
    </row>
    <row r="36" spans="1:9" s="48" customFormat="1" ht="36" customHeight="1">
      <c r="A36" s="45"/>
      <c r="B36" s="39" t="s">
        <v>405</v>
      </c>
      <c r="C36" s="141">
        <v>901</v>
      </c>
      <c r="D36" s="40" t="s">
        <v>176</v>
      </c>
      <c r="E36" s="40" t="s">
        <v>179</v>
      </c>
      <c r="F36" s="40" t="s">
        <v>408</v>
      </c>
      <c r="G36" s="40"/>
      <c r="H36" s="125">
        <f>SUM(H37)</f>
        <v>30</v>
      </c>
      <c r="I36" s="47"/>
    </row>
    <row r="37" spans="1:8" s="47" customFormat="1" ht="77.25" customHeight="1">
      <c r="A37" s="51"/>
      <c r="B37" s="39" t="s">
        <v>406</v>
      </c>
      <c r="C37" s="141">
        <v>901</v>
      </c>
      <c r="D37" s="40" t="s">
        <v>176</v>
      </c>
      <c r="E37" s="40" t="s">
        <v>179</v>
      </c>
      <c r="F37" s="40" t="s">
        <v>409</v>
      </c>
      <c r="G37" s="40"/>
      <c r="H37" s="125">
        <f>SUM(H38)</f>
        <v>30</v>
      </c>
    </row>
    <row r="38" spans="1:9" s="48" customFormat="1" ht="132" customHeight="1">
      <c r="A38" s="45"/>
      <c r="B38" s="39" t="s">
        <v>407</v>
      </c>
      <c r="C38" s="141">
        <v>901</v>
      </c>
      <c r="D38" s="40" t="s">
        <v>176</v>
      </c>
      <c r="E38" s="40" t="s">
        <v>179</v>
      </c>
      <c r="F38" s="40" t="s">
        <v>410</v>
      </c>
      <c r="G38" s="40"/>
      <c r="H38" s="125">
        <f>SUM(H39)</f>
        <v>30</v>
      </c>
      <c r="I38" s="47"/>
    </row>
    <row r="39" spans="1:9" s="48" customFormat="1" ht="37.5" customHeight="1">
      <c r="A39" s="45"/>
      <c r="B39" s="39" t="s">
        <v>231</v>
      </c>
      <c r="C39" s="141">
        <v>901</v>
      </c>
      <c r="D39" s="40" t="s">
        <v>176</v>
      </c>
      <c r="E39" s="40" t="s">
        <v>179</v>
      </c>
      <c r="F39" s="40" t="s">
        <v>410</v>
      </c>
      <c r="G39" s="40" t="s">
        <v>232</v>
      </c>
      <c r="H39" s="125">
        <v>30</v>
      </c>
      <c r="I39" s="47"/>
    </row>
    <row r="40" spans="1:8" s="49" customFormat="1" ht="37.5" customHeight="1">
      <c r="A40" s="43"/>
      <c r="B40" s="39" t="s">
        <v>227</v>
      </c>
      <c r="C40" s="141">
        <v>901</v>
      </c>
      <c r="D40" s="40" t="s">
        <v>176</v>
      </c>
      <c r="E40" s="40" t="s">
        <v>179</v>
      </c>
      <c r="F40" s="40" t="s">
        <v>83</v>
      </c>
      <c r="G40" s="40"/>
      <c r="H40" s="125">
        <f>SUM(H41)</f>
        <v>14882.1</v>
      </c>
    </row>
    <row r="41" spans="1:8" s="48" customFormat="1" ht="47.25" customHeight="1">
      <c r="A41" s="45"/>
      <c r="B41" s="39" t="s">
        <v>239</v>
      </c>
      <c r="C41" s="141">
        <v>901</v>
      </c>
      <c r="D41" s="40" t="s">
        <v>176</v>
      </c>
      <c r="E41" s="40" t="s">
        <v>179</v>
      </c>
      <c r="F41" s="40" t="s">
        <v>84</v>
      </c>
      <c r="G41" s="40"/>
      <c r="H41" s="125">
        <f>SUM(H42+H44+H48)</f>
        <v>14882.1</v>
      </c>
    </row>
    <row r="42" spans="1:8" s="48" customFormat="1" ht="35.25" customHeight="1">
      <c r="A42" s="45"/>
      <c r="B42" s="39" t="s">
        <v>196</v>
      </c>
      <c r="C42" s="141">
        <v>901</v>
      </c>
      <c r="D42" s="40" t="s">
        <v>176</v>
      </c>
      <c r="E42" s="40" t="s">
        <v>179</v>
      </c>
      <c r="F42" s="40" t="s">
        <v>85</v>
      </c>
      <c r="G42" s="40"/>
      <c r="H42" s="125">
        <f>SUM(H43)</f>
        <v>1368.8</v>
      </c>
    </row>
    <row r="43" spans="1:8" s="48" customFormat="1" ht="36.75" customHeight="1">
      <c r="A43" s="45"/>
      <c r="B43" s="39" t="s">
        <v>229</v>
      </c>
      <c r="C43" s="141">
        <v>901</v>
      </c>
      <c r="D43" s="40" t="s">
        <v>176</v>
      </c>
      <c r="E43" s="40" t="s">
        <v>179</v>
      </c>
      <c r="F43" s="40" t="s">
        <v>85</v>
      </c>
      <c r="G43" s="40" t="s">
        <v>230</v>
      </c>
      <c r="H43" s="125">
        <v>1368.8</v>
      </c>
    </row>
    <row r="44" spans="1:8" s="48" customFormat="1" ht="30" customHeight="1">
      <c r="A44" s="45"/>
      <c r="B44" s="39" t="s">
        <v>194</v>
      </c>
      <c r="C44" s="141">
        <v>901</v>
      </c>
      <c r="D44" s="40" t="s">
        <v>176</v>
      </c>
      <c r="E44" s="40" t="s">
        <v>179</v>
      </c>
      <c r="F44" s="40" t="s">
        <v>86</v>
      </c>
      <c r="G44" s="40"/>
      <c r="H44" s="125">
        <f>SUM(H45:H47)</f>
        <v>13383.300000000001</v>
      </c>
    </row>
    <row r="45" spans="1:8" s="48" customFormat="1" ht="29.25" customHeight="1">
      <c r="A45" s="45"/>
      <c r="B45" s="39" t="s">
        <v>229</v>
      </c>
      <c r="C45" s="141">
        <v>901</v>
      </c>
      <c r="D45" s="40" t="s">
        <v>176</v>
      </c>
      <c r="E45" s="40" t="s">
        <v>179</v>
      </c>
      <c r="F45" s="40" t="s">
        <v>86</v>
      </c>
      <c r="G45" s="40" t="s">
        <v>230</v>
      </c>
      <c r="H45" s="125">
        <v>10874.7</v>
      </c>
    </row>
    <row r="46" spans="1:8" s="48" customFormat="1" ht="36" customHeight="1">
      <c r="A46" s="45"/>
      <c r="B46" s="39" t="s">
        <v>231</v>
      </c>
      <c r="C46" s="141">
        <v>901</v>
      </c>
      <c r="D46" s="40" t="s">
        <v>176</v>
      </c>
      <c r="E46" s="40" t="s">
        <v>179</v>
      </c>
      <c r="F46" s="40" t="s">
        <v>86</v>
      </c>
      <c r="G46" s="40" t="s">
        <v>232</v>
      </c>
      <c r="H46" s="125">
        <v>2493.1</v>
      </c>
    </row>
    <row r="47" spans="1:8" s="48" customFormat="1" ht="26.25" customHeight="1">
      <c r="A47" s="45"/>
      <c r="B47" s="39" t="s">
        <v>233</v>
      </c>
      <c r="C47" s="141">
        <v>901</v>
      </c>
      <c r="D47" s="40" t="s">
        <v>176</v>
      </c>
      <c r="E47" s="40" t="s">
        <v>179</v>
      </c>
      <c r="F47" s="40" t="s">
        <v>86</v>
      </c>
      <c r="G47" s="40" t="s">
        <v>234</v>
      </c>
      <c r="H47" s="125">
        <v>15.5</v>
      </c>
    </row>
    <row r="48" spans="1:8" s="48" customFormat="1" ht="115.5" customHeight="1">
      <c r="A48" s="45"/>
      <c r="B48" s="41" t="s">
        <v>152</v>
      </c>
      <c r="C48" s="141">
        <v>901</v>
      </c>
      <c r="D48" s="40" t="s">
        <v>176</v>
      </c>
      <c r="E48" s="40" t="s">
        <v>179</v>
      </c>
      <c r="F48" s="40" t="s">
        <v>90</v>
      </c>
      <c r="G48" s="42"/>
      <c r="H48" s="125">
        <f>SUM(H49)</f>
        <v>130</v>
      </c>
    </row>
    <row r="49" spans="1:8" s="48" customFormat="1" ht="49.5" customHeight="1">
      <c r="A49" s="45"/>
      <c r="B49" s="41" t="s">
        <v>191</v>
      </c>
      <c r="C49" s="141">
        <v>901</v>
      </c>
      <c r="D49" s="42" t="s">
        <v>176</v>
      </c>
      <c r="E49" s="42" t="s">
        <v>179</v>
      </c>
      <c r="F49" s="42" t="s">
        <v>91</v>
      </c>
      <c r="G49" s="42"/>
      <c r="H49" s="125">
        <f>SUM(H50)</f>
        <v>130</v>
      </c>
    </row>
    <row r="50" spans="1:8" s="48" customFormat="1" ht="19.5" customHeight="1">
      <c r="A50" s="45"/>
      <c r="B50" s="41" t="s">
        <v>151</v>
      </c>
      <c r="C50" s="141">
        <v>901</v>
      </c>
      <c r="D50" s="40" t="s">
        <v>176</v>
      </c>
      <c r="E50" s="40" t="s">
        <v>179</v>
      </c>
      <c r="F50" s="42" t="s">
        <v>91</v>
      </c>
      <c r="G50" s="40" t="s">
        <v>173</v>
      </c>
      <c r="H50" s="125">
        <v>130</v>
      </c>
    </row>
    <row r="51" spans="1:8" s="48" customFormat="1" ht="28.5" customHeight="1" hidden="1">
      <c r="A51" s="45"/>
      <c r="B51" s="39" t="s">
        <v>210</v>
      </c>
      <c r="C51" s="141">
        <v>901</v>
      </c>
      <c r="D51" s="36" t="s">
        <v>176</v>
      </c>
      <c r="E51" s="36" t="s">
        <v>188</v>
      </c>
      <c r="F51" s="36"/>
      <c r="G51" s="36"/>
      <c r="H51" s="123">
        <f>SUM(H52)</f>
        <v>0</v>
      </c>
    </row>
    <row r="52" spans="1:8" s="48" customFormat="1" ht="33.75" customHeight="1" hidden="1">
      <c r="A52" s="45"/>
      <c r="B52" s="39" t="s">
        <v>227</v>
      </c>
      <c r="C52" s="141">
        <v>901</v>
      </c>
      <c r="D52" s="40" t="s">
        <v>176</v>
      </c>
      <c r="E52" s="40" t="s">
        <v>188</v>
      </c>
      <c r="F52" s="40" t="s">
        <v>83</v>
      </c>
      <c r="G52" s="40"/>
      <c r="H52" s="125">
        <f>SUM(H53)</f>
        <v>0</v>
      </c>
    </row>
    <row r="53" spans="1:8" s="48" customFormat="1" ht="47.25" customHeight="1" hidden="1">
      <c r="A53" s="45"/>
      <c r="B53" s="39" t="s">
        <v>239</v>
      </c>
      <c r="C53" s="141">
        <v>901</v>
      </c>
      <c r="D53" s="40" t="s">
        <v>176</v>
      </c>
      <c r="E53" s="40" t="s">
        <v>188</v>
      </c>
      <c r="F53" s="40" t="s">
        <v>84</v>
      </c>
      <c r="G53" s="40"/>
      <c r="H53" s="125">
        <f>SUM(H54)</f>
        <v>0</v>
      </c>
    </row>
    <row r="54" spans="1:8" s="48" customFormat="1" ht="34.5" customHeight="1" hidden="1">
      <c r="A54" s="45"/>
      <c r="B54" s="39" t="s">
        <v>235</v>
      </c>
      <c r="C54" s="141">
        <v>901</v>
      </c>
      <c r="D54" s="40" t="s">
        <v>176</v>
      </c>
      <c r="E54" s="40" t="s">
        <v>188</v>
      </c>
      <c r="F54" s="40" t="s">
        <v>88</v>
      </c>
      <c r="G54" s="36"/>
      <c r="H54" s="125">
        <f>SUM(H55)</f>
        <v>0</v>
      </c>
    </row>
    <row r="55" spans="1:8" s="48" customFormat="1" ht="27.75" customHeight="1" hidden="1">
      <c r="A55" s="45"/>
      <c r="B55" s="39" t="s">
        <v>195</v>
      </c>
      <c r="C55" s="141">
        <v>901</v>
      </c>
      <c r="D55" s="40" t="s">
        <v>176</v>
      </c>
      <c r="E55" s="40" t="s">
        <v>188</v>
      </c>
      <c r="F55" s="40" t="s">
        <v>88</v>
      </c>
      <c r="G55" s="40" t="s">
        <v>232</v>
      </c>
      <c r="H55" s="125"/>
    </row>
    <row r="56" spans="1:8" s="48" customFormat="1" ht="19.5" customHeight="1">
      <c r="A56" s="45"/>
      <c r="B56" s="128" t="s">
        <v>203</v>
      </c>
      <c r="C56" s="140">
        <v>901</v>
      </c>
      <c r="D56" s="36" t="s">
        <v>176</v>
      </c>
      <c r="E56" s="36" t="s">
        <v>180</v>
      </c>
      <c r="F56" s="36"/>
      <c r="G56" s="36"/>
      <c r="H56" s="123">
        <f>SUM(H57)</f>
        <v>100</v>
      </c>
    </row>
    <row r="57" spans="1:8" s="48" customFormat="1" ht="36" customHeight="1">
      <c r="A57" s="45"/>
      <c r="B57" s="39" t="s">
        <v>227</v>
      </c>
      <c r="C57" s="141">
        <v>901</v>
      </c>
      <c r="D57" s="40" t="s">
        <v>176</v>
      </c>
      <c r="E57" s="40" t="s">
        <v>180</v>
      </c>
      <c r="F57" s="40" t="s">
        <v>83</v>
      </c>
      <c r="G57" s="40"/>
      <c r="H57" s="125">
        <f>SUM(H58)</f>
        <v>100</v>
      </c>
    </row>
    <row r="58" spans="1:8" s="48" customFormat="1" ht="50.25" customHeight="1">
      <c r="A58" s="45"/>
      <c r="B58" s="39" t="s">
        <v>239</v>
      </c>
      <c r="C58" s="141">
        <v>901</v>
      </c>
      <c r="D58" s="40" t="s">
        <v>176</v>
      </c>
      <c r="E58" s="40" t="s">
        <v>180</v>
      </c>
      <c r="F58" s="40" t="s">
        <v>84</v>
      </c>
      <c r="G58" s="40"/>
      <c r="H58" s="125">
        <f>SUM(H59)</f>
        <v>100</v>
      </c>
    </row>
    <row r="59" spans="1:8" s="48" customFormat="1" ht="36" customHeight="1">
      <c r="A59" s="45"/>
      <c r="B59" s="39" t="s">
        <v>235</v>
      </c>
      <c r="C59" s="141">
        <v>901</v>
      </c>
      <c r="D59" s="40" t="s">
        <v>176</v>
      </c>
      <c r="E59" s="40" t="s">
        <v>180</v>
      </c>
      <c r="F59" s="40" t="s">
        <v>88</v>
      </c>
      <c r="G59" s="36"/>
      <c r="H59" s="125">
        <f>SUM(H60)</f>
        <v>100</v>
      </c>
    </row>
    <row r="60" spans="1:8" s="48" customFormat="1" ht="19.5" customHeight="1">
      <c r="A60" s="45"/>
      <c r="B60" s="39" t="s">
        <v>204</v>
      </c>
      <c r="C60" s="141">
        <v>901</v>
      </c>
      <c r="D60" s="40" t="s">
        <v>176</v>
      </c>
      <c r="E60" s="40" t="s">
        <v>180</v>
      </c>
      <c r="F60" s="40" t="s">
        <v>88</v>
      </c>
      <c r="G60" s="40" t="s">
        <v>205</v>
      </c>
      <c r="H60" s="125">
        <v>100</v>
      </c>
    </row>
    <row r="61" spans="1:8" s="48" customFormat="1" ht="19.5" customHeight="1">
      <c r="A61" s="45"/>
      <c r="B61" s="128" t="s">
        <v>198</v>
      </c>
      <c r="C61" s="140">
        <v>901</v>
      </c>
      <c r="D61" s="36" t="s">
        <v>176</v>
      </c>
      <c r="E61" s="36" t="s">
        <v>182</v>
      </c>
      <c r="F61" s="36"/>
      <c r="G61" s="36"/>
      <c r="H61" s="123">
        <f>SUM(H62+H66+H70+H74+H78+H82+H87)</f>
        <v>6704.099999999999</v>
      </c>
    </row>
    <row r="62" spans="1:8" s="47" customFormat="1" ht="39" customHeight="1">
      <c r="A62" s="51"/>
      <c r="B62" s="39" t="s">
        <v>405</v>
      </c>
      <c r="C62" s="141">
        <v>901</v>
      </c>
      <c r="D62" s="40" t="s">
        <v>176</v>
      </c>
      <c r="E62" s="40" t="s">
        <v>182</v>
      </c>
      <c r="F62" s="40" t="s">
        <v>408</v>
      </c>
      <c r="G62" s="40"/>
      <c r="H62" s="125">
        <f>SUM(H63)</f>
        <v>20</v>
      </c>
    </row>
    <row r="63" spans="1:8" s="47" customFormat="1" ht="69" customHeight="1">
      <c r="A63" s="51"/>
      <c r="B63" s="39" t="s">
        <v>406</v>
      </c>
      <c r="C63" s="141">
        <v>901</v>
      </c>
      <c r="D63" s="40" t="s">
        <v>176</v>
      </c>
      <c r="E63" s="40" t="s">
        <v>182</v>
      </c>
      <c r="F63" s="40" t="s">
        <v>409</v>
      </c>
      <c r="G63" s="40"/>
      <c r="H63" s="125">
        <f>SUM(H64)</f>
        <v>20</v>
      </c>
    </row>
    <row r="64" spans="1:9" s="48" customFormat="1" ht="115.5" customHeight="1">
      <c r="A64" s="45"/>
      <c r="B64" s="39" t="s">
        <v>407</v>
      </c>
      <c r="C64" s="141">
        <v>901</v>
      </c>
      <c r="D64" s="40" t="s">
        <v>176</v>
      </c>
      <c r="E64" s="40" t="s">
        <v>182</v>
      </c>
      <c r="F64" s="40" t="s">
        <v>410</v>
      </c>
      <c r="G64" s="40"/>
      <c r="H64" s="125">
        <f>SUM(H65)</f>
        <v>20</v>
      </c>
      <c r="I64" s="47"/>
    </row>
    <row r="65" spans="1:9" s="48" customFormat="1" ht="37.5" customHeight="1">
      <c r="A65" s="45"/>
      <c r="B65" s="39" t="s">
        <v>231</v>
      </c>
      <c r="C65" s="141">
        <v>901</v>
      </c>
      <c r="D65" s="40" t="s">
        <v>176</v>
      </c>
      <c r="E65" s="40" t="s">
        <v>182</v>
      </c>
      <c r="F65" s="40" t="s">
        <v>410</v>
      </c>
      <c r="G65" s="40" t="s">
        <v>232</v>
      </c>
      <c r="H65" s="125">
        <v>20</v>
      </c>
      <c r="I65" s="47"/>
    </row>
    <row r="66" spans="1:8" s="47" customFormat="1" ht="51.75" customHeight="1">
      <c r="A66" s="51"/>
      <c r="B66" s="39" t="s">
        <v>481</v>
      </c>
      <c r="C66" s="141">
        <v>901</v>
      </c>
      <c r="D66" s="40" t="s">
        <v>176</v>
      </c>
      <c r="E66" s="40" t="s">
        <v>182</v>
      </c>
      <c r="F66" s="40" t="s">
        <v>307</v>
      </c>
      <c r="G66" s="40"/>
      <c r="H66" s="125">
        <f>SUM(H67)</f>
        <v>540.4</v>
      </c>
    </row>
    <row r="67" spans="1:8" s="47" customFormat="1" ht="92.25" customHeight="1">
      <c r="A67" s="51"/>
      <c r="B67" s="39" t="s">
        <v>479</v>
      </c>
      <c r="C67" s="141">
        <v>901</v>
      </c>
      <c r="D67" s="40" t="s">
        <v>176</v>
      </c>
      <c r="E67" s="40" t="s">
        <v>182</v>
      </c>
      <c r="F67" s="40" t="s">
        <v>452</v>
      </c>
      <c r="G67" s="40"/>
      <c r="H67" s="125">
        <f>SUM(H68)</f>
        <v>540.4</v>
      </c>
    </row>
    <row r="68" spans="1:9" s="48" customFormat="1" ht="116.25" customHeight="1">
      <c r="A68" s="45"/>
      <c r="B68" s="39" t="s">
        <v>480</v>
      </c>
      <c r="C68" s="141">
        <v>901</v>
      </c>
      <c r="D68" s="40" t="s">
        <v>176</v>
      </c>
      <c r="E68" s="40" t="s">
        <v>182</v>
      </c>
      <c r="F68" s="40" t="s">
        <v>308</v>
      </c>
      <c r="G68" s="40"/>
      <c r="H68" s="125">
        <f>SUM(H69)</f>
        <v>540.4</v>
      </c>
      <c r="I68" s="47"/>
    </row>
    <row r="69" spans="1:9" s="48" customFormat="1" ht="37.5" customHeight="1">
      <c r="A69" s="45"/>
      <c r="B69" s="39" t="s">
        <v>231</v>
      </c>
      <c r="C69" s="141">
        <v>901</v>
      </c>
      <c r="D69" s="40" t="s">
        <v>176</v>
      </c>
      <c r="E69" s="40" t="s">
        <v>182</v>
      </c>
      <c r="F69" s="40" t="s">
        <v>308</v>
      </c>
      <c r="G69" s="40" t="s">
        <v>232</v>
      </c>
      <c r="H69" s="125">
        <v>540.4</v>
      </c>
      <c r="I69" s="47"/>
    </row>
    <row r="70" spans="1:8" s="47" customFormat="1" ht="42" customHeight="1">
      <c r="A70" s="51"/>
      <c r="B70" s="39" t="s">
        <v>305</v>
      </c>
      <c r="C70" s="141">
        <v>901</v>
      </c>
      <c r="D70" s="40" t="s">
        <v>176</v>
      </c>
      <c r="E70" s="40" t="s">
        <v>182</v>
      </c>
      <c r="F70" s="40" t="s">
        <v>306</v>
      </c>
      <c r="G70" s="40"/>
      <c r="H70" s="125">
        <f>SUM(H71)</f>
        <v>100</v>
      </c>
    </row>
    <row r="71" spans="1:9" s="48" customFormat="1" ht="42.75" customHeight="1">
      <c r="A71" s="45"/>
      <c r="B71" s="39" t="s">
        <v>453</v>
      </c>
      <c r="C71" s="141">
        <v>901</v>
      </c>
      <c r="D71" s="40" t="s">
        <v>176</v>
      </c>
      <c r="E71" s="40" t="s">
        <v>182</v>
      </c>
      <c r="F71" s="40" t="s">
        <v>455</v>
      </c>
      <c r="G71" s="40"/>
      <c r="H71" s="125">
        <f>SUM(H72)</f>
        <v>100</v>
      </c>
      <c r="I71" s="47"/>
    </row>
    <row r="72" spans="1:9" s="48" customFormat="1" ht="70.5" customHeight="1">
      <c r="A72" s="45"/>
      <c r="B72" s="39" t="s">
        <v>454</v>
      </c>
      <c r="C72" s="141">
        <v>901</v>
      </c>
      <c r="D72" s="40" t="s">
        <v>176</v>
      </c>
      <c r="E72" s="40" t="s">
        <v>182</v>
      </c>
      <c r="F72" s="40" t="s">
        <v>456</v>
      </c>
      <c r="G72" s="40"/>
      <c r="H72" s="125">
        <f>SUM(H73)</f>
        <v>100</v>
      </c>
      <c r="I72" s="47"/>
    </row>
    <row r="73" spans="1:9" s="48" customFormat="1" ht="37.5" customHeight="1">
      <c r="A73" s="45"/>
      <c r="B73" s="39" t="s">
        <v>231</v>
      </c>
      <c r="C73" s="141">
        <v>901</v>
      </c>
      <c r="D73" s="40" t="s">
        <v>176</v>
      </c>
      <c r="E73" s="40" t="s">
        <v>182</v>
      </c>
      <c r="F73" s="40" t="s">
        <v>456</v>
      </c>
      <c r="G73" s="40" t="s">
        <v>232</v>
      </c>
      <c r="H73" s="125">
        <v>100</v>
      </c>
      <c r="I73" s="47"/>
    </row>
    <row r="74" spans="1:8" s="47" customFormat="1" ht="73.5" customHeight="1">
      <c r="A74" s="51"/>
      <c r="B74" s="39" t="s">
        <v>457</v>
      </c>
      <c r="C74" s="141">
        <v>901</v>
      </c>
      <c r="D74" s="40" t="s">
        <v>176</v>
      </c>
      <c r="E74" s="40" t="s">
        <v>182</v>
      </c>
      <c r="F74" s="40" t="s">
        <v>304</v>
      </c>
      <c r="G74" s="40"/>
      <c r="H74" s="125">
        <f>SUM(H75)</f>
        <v>50</v>
      </c>
    </row>
    <row r="75" spans="1:9" s="48" customFormat="1" ht="57" customHeight="1">
      <c r="A75" s="45"/>
      <c r="B75" s="39" t="s">
        <v>458</v>
      </c>
      <c r="C75" s="141">
        <v>901</v>
      </c>
      <c r="D75" s="40" t="s">
        <v>176</v>
      </c>
      <c r="E75" s="40" t="s">
        <v>182</v>
      </c>
      <c r="F75" s="40" t="s">
        <v>460</v>
      </c>
      <c r="G75" s="40"/>
      <c r="H75" s="125">
        <f>SUM(H76)</f>
        <v>50</v>
      </c>
      <c r="I75" s="47"/>
    </row>
    <row r="76" spans="1:9" s="48" customFormat="1" ht="120.75" customHeight="1">
      <c r="A76" s="45"/>
      <c r="B76" s="39" t="s">
        <v>459</v>
      </c>
      <c r="C76" s="141">
        <v>901</v>
      </c>
      <c r="D76" s="40" t="s">
        <v>176</v>
      </c>
      <c r="E76" s="40" t="s">
        <v>182</v>
      </c>
      <c r="F76" s="40" t="s">
        <v>461</v>
      </c>
      <c r="G76" s="40"/>
      <c r="H76" s="125">
        <f>SUM(H77)</f>
        <v>50</v>
      </c>
      <c r="I76" s="47"/>
    </row>
    <row r="77" spans="1:9" s="48" customFormat="1" ht="45" customHeight="1">
      <c r="A77" s="45"/>
      <c r="B77" s="39" t="s">
        <v>231</v>
      </c>
      <c r="C77" s="141">
        <v>901</v>
      </c>
      <c r="D77" s="40" t="s">
        <v>176</v>
      </c>
      <c r="E77" s="40" t="s">
        <v>182</v>
      </c>
      <c r="F77" s="40" t="s">
        <v>461</v>
      </c>
      <c r="G77" s="40" t="s">
        <v>232</v>
      </c>
      <c r="H77" s="125">
        <v>50</v>
      </c>
      <c r="I77" s="47"/>
    </row>
    <row r="78" spans="1:8" s="47" customFormat="1" ht="43.5" customHeight="1">
      <c r="A78" s="51"/>
      <c r="B78" s="39" t="s">
        <v>302</v>
      </c>
      <c r="C78" s="141">
        <v>901</v>
      </c>
      <c r="D78" s="40" t="s">
        <v>176</v>
      </c>
      <c r="E78" s="40" t="s">
        <v>182</v>
      </c>
      <c r="F78" s="40" t="s">
        <v>303</v>
      </c>
      <c r="G78" s="40"/>
      <c r="H78" s="125">
        <f>SUM(H79)</f>
        <v>140</v>
      </c>
    </row>
    <row r="79" spans="1:9" s="48" customFormat="1" ht="47.25" customHeight="1">
      <c r="A79" s="45"/>
      <c r="B79" s="39" t="s">
        <v>462</v>
      </c>
      <c r="C79" s="141">
        <v>901</v>
      </c>
      <c r="D79" s="40" t="s">
        <v>176</v>
      </c>
      <c r="E79" s="40" t="s">
        <v>182</v>
      </c>
      <c r="F79" s="40" t="s">
        <v>464</v>
      </c>
      <c r="G79" s="40"/>
      <c r="H79" s="125">
        <f>SUM(H80)</f>
        <v>140</v>
      </c>
      <c r="I79" s="47"/>
    </row>
    <row r="80" spans="1:9" s="48" customFormat="1" ht="75" customHeight="1">
      <c r="A80" s="45"/>
      <c r="B80" s="39" t="s">
        <v>463</v>
      </c>
      <c r="C80" s="141">
        <v>901</v>
      </c>
      <c r="D80" s="40" t="s">
        <v>176</v>
      </c>
      <c r="E80" s="40" t="s">
        <v>182</v>
      </c>
      <c r="F80" s="40" t="s">
        <v>465</v>
      </c>
      <c r="G80" s="40"/>
      <c r="H80" s="125">
        <f>SUM(H81)</f>
        <v>140</v>
      </c>
      <c r="I80" s="47"/>
    </row>
    <row r="81" spans="1:9" s="48" customFormat="1" ht="37.5" customHeight="1">
      <c r="A81" s="45"/>
      <c r="B81" s="39" t="s">
        <v>231</v>
      </c>
      <c r="C81" s="141">
        <v>901</v>
      </c>
      <c r="D81" s="40" t="s">
        <v>176</v>
      </c>
      <c r="E81" s="40" t="s">
        <v>182</v>
      </c>
      <c r="F81" s="40" t="s">
        <v>465</v>
      </c>
      <c r="G81" s="40" t="s">
        <v>232</v>
      </c>
      <c r="H81" s="125">
        <v>140</v>
      </c>
      <c r="I81" s="47"/>
    </row>
    <row r="82" spans="1:8" s="47" customFormat="1" ht="48.75" customHeight="1">
      <c r="A82" s="51"/>
      <c r="B82" s="129" t="s">
        <v>470</v>
      </c>
      <c r="C82" s="141">
        <v>901</v>
      </c>
      <c r="D82" s="40" t="s">
        <v>176</v>
      </c>
      <c r="E82" s="40" t="s">
        <v>182</v>
      </c>
      <c r="F82" s="40" t="s">
        <v>466</v>
      </c>
      <c r="G82" s="40"/>
      <c r="H82" s="125">
        <f>SUM(H83)</f>
        <v>4559</v>
      </c>
    </row>
    <row r="83" spans="1:9" s="48" customFormat="1" ht="37.5" customHeight="1">
      <c r="A83" s="45"/>
      <c r="B83" s="129" t="s">
        <v>469</v>
      </c>
      <c r="C83" s="141">
        <v>901</v>
      </c>
      <c r="D83" s="40" t="s">
        <v>176</v>
      </c>
      <c r="E83" s="40" t="s">
        <v>182</v>
      </c>
      <c r="F83" s="40" t="s">
        <v>467</v>
      </c>
      <c r="G83" s="40"/>
      <c r="H83" s="125">
        <f>SUM(H84)</f>
        <v>4559</v>
      </c>
      <c r="I83" s="47"/>
    </row>
    <row r="84" spans="1:9" s="48" customFormat="1" ht="54" customHeight="1">
      <c r="A84" s="45"/>
      <c r="B84" s="129" t="s">
        <v>337</v>
      </c>
      <c r="C84" s="141">
        <v>901</v>
      </c>
      <c r="D84" s="40" t="s">
        <v>176</v>
      </c>
      <c r="E84" s="40" t="s">
        <v>182</v>
      </c>
      <c r="F84" s="40" t="s">
        <v>468</v>
      </c>
      <c r="G84" s="40"/>
      <c r="H84" s="125">
        <f>SUM(H85+H86)</f>
        <v>4559</v>
      </c>
      <c r="I84" s="47"/>
    </row>
    <row r="85" spans="1:9" s="48" customFormat="1" ht="26.25" customHeight="1">
      <c r="A85" s="45"/>
      <c r="B85" s="129" t="s">
        <v>338</v>
      </c>
      <c r="C85" s="141">
        <v>901</v>
      </c>
      <c r="D85" s="40" t="s">
        <v>176</v>
      </c>
      <c r="E85" s="40" t="s">
        <v>182</v>
      </c>
      <c r="F85" s="40" t="s">
        <v>468</v>
      </c>
      <c r="G85" s="40" t="s">
        <v>339</v>
      </c>
      <c r="H85" s="125">
        <v>3828.6</v>
      </c>
      <c r="I85" s="47"/>
    </row>
    <row r="86" spans="1:9" s="48" customFormat="1" ht="37.5" customHeight="1">
      <c r="A86" s="45"/>
      <c r="B86" s="39" t="s">
        <v>231</v>
      </c>
      <c r="C86" s="141">
        <v>901</v>
      </c>
      <c r="D86" s="40" t="s">
        <v>176</v>
      </c>
      <c r="E86" s="40" t="s">
        <v>182</v>
      </c>
      <c r="F86" s="40" t="s">
        <v>468</v>
      </c>
      <c r="G86" s="40" t="s">
        <v>232</v>
      </c>
      <c r="H86" s="125">
        <v>730.4</v>
      </c>
      <c r="I86" s="47"/>
    </row>
    <row r="87" spans="1:8" s="48" customFormat="1" ht="38.25" customHeight="1">
      <c r="A87" s="45"/>
      <c r="B87" s="39" t="s">
        <v>227</v>
      </c>
      <c r="C87" s="141">
        <v>901</v>
      </c>
      <c r="D87" s="40" t="s">
        <v>176</v>
      </c>
      <c r="E87" s="40" t="s">
        <v>182</v>
      </c>
      <c r="F87" s="40" t="s">
        <v>83</v>
      </c>
      <c r="G87" s="40"/>
      <c r="H87" s="125">
        <f>SUM(H88)</f>
        <v>1294.7</v>
      </c>
    </row>
    <row r="88" spans="1:8" s="48" customFormat="1" ht="48.75" customHeight="1">
      <c r="A88" s="45"/>
      <c r="B88" s="39" t="s">
        <v>239</v>
      </c>
      <c r="C88" s="141">
        <v>901</v>
      </c>
      <c r="D88" s="40" t="s">
        <v>176</v>
      </c>
      <c r="E88" s="40" t="s">
        <v>182</v>
      </c>
      <c r="F88" s="40" t="s">
        <v>84</v>
      </c>
      <c r="G88" s="40"/>
      <c r="H88" s="125">
        <f>SUM(H89+H91)</f>
        <v>1294.7</v>
      </c>
    </row>
    <row r="89" spans="1:8" s="48" customFormat="1" ht="34.5" customHeight="1">
      <c r="A89" s="45"/>
      <c r="B89" s="39" t="s">
        <v>235</v>
      </c>
      <c r="C89" s="141">
        <v>901</v>
      </c>
      <c r="D89" s="40" t="s">
        <v>176</v>
      </c>
      <c r="E89" s="40" t="s">
        <v>182</v>
      </c>
      <c r="F89" s="40" t="s">
        <v>88</v>
      </c>
      <c r="G89" s="40"/>
      <c r="H89" s="125">
        <f>SUM(H90)</f>
        <v>733.9</v>
      </c>
    </row>
    <row r="90" spans="1:8" s="48" customFormat="1" ht="34.5" customHeight="1">
      <c r="A90" s="45"/>
      <c r="B90" s="39" t="s">
        <v>231</v>
      </c>
      <c r="C90" s="141">
        <v>901</v>
      </c>
      <c r="D90" s="40" t="s">
        <v>176</v>
      </c>
      <c r="E90" s="40" t="s">
        <v>182</v>
      </c>
      <c r="F90" s="40" t="s">
        <v>88</v>
      </c>
      <c r="G90" s="42" t="s">
        <v>232</v>
      </c>
      <c r="H90" s="125">
        <v>733.9</v>
      </c>
    </row>
    <row r="91" spans="1:8" s="48" customFormat="1" ht="48.75" customHeight="1">
      <c r="A91" s="45"/>
      <c r="B91" s="39" t="s">
        <v>209</v>
      </c>
      <c r="C91" s="141">
        <v>901</v>
      </c>
      <c r="D91" s="40" t="s">
        <v>176</v>
      </c>
      <c r="E91" s="40" t="s">
        <v>182</v>
      </c>
      <c r="F91" s="40" t="s">
        <v>94</v>
      </c>
      <c r="G91" s="40"/>
      <c r="H91" s="125">
        <f>SUM(H92+H93)</f>
        <v>560.8000000000001</v>
      </c>
    </row>
    <row r="92" spans="1:8" s="48" customFormat="1" ht="34.5" customHeight="1">
      <c r="A92" s="45"/>
      <c r="B92" s="39" t="s">
        <v>229</v>
      </c>
      <c r="C92" s="141">
        <v>901</v>
      </c>
      <c r="D92" s="40" t="s">
        <v>176</v>
      </c>
      <c r="E92" s="40" t="s">
        <v>182</v>
      </c>
      <c r="F92" s="40" t="s">
        <v>94</v>
      </c>
      <c r="G92" s="40" t="s">
        <v>230</v>
      </c>
      <c r="H92" s="125">
        <v>524.6</v>
      </c>
    </row>
    <row r="93" spans="1:8" s="48" customFormat="1" ht="34.5" customHeight="1">
      <c r="A93" s="45"/>
      <c r="B93" s="39" t="s">
        <v>231</v>
      </c>
      <c r="C93" s="141">
        <v>901</v>
      </c>
      <c r="D93" s="40" t="s">
        <v>176</v>
      </c>
      <c r="E93" s="40" t="s">
        <v>182</v>
      </c>
      <c r="F93" s="40" t="s">
        <v>94</v>
      </c>
      <c r="G93" s="42" t="s">
        <v>232</v>
      </c>
      <c r="H93" s="125">
        <v>36.2</v>
      </c>
    </row>
    <row r="94" spans="1:8" s="48" customFormat="1" ht="19.5" customHeight="1">
      <c r="A94" s="45"/>
      <c r="B94" s="128" t="s">
        <v>168</v>
      </c>
      <c r="C94" s="140">
        <v>901</v>
      </c>
      <c r="D94" s="36" t="s">
        <v>181</v>
      </c>
      <c r="E94" s="36" t="s">
        <v>177</v>
      </c>
      <c r="F94" s="36"/>
      <c r="G94" s="33"/>
      <c r="H94" s="123">
        <f>SUM(H95)</f>
        <v>233.7</v>
      </c>
    </row>
    <row r="95" spans="1:8" s="48" customFormat="1" ht="19.5" customHeight="1">
      <c r="A95" s="45"/>
      <c r="B95" s="128" t="s">
        <v>167</v>
      </c>
      <c r="C95" s="140">
        <v>901</v>
      </c>
      <c r="D95" s="36" t="s">
        <v>181</v>
      </c>
      <c r="E95" s="36" t="s">
        <v>178</v>
      </c>
      <c r="F95" s="33"/>
      <c r="G95" s="33"/>
      <c r="H95" s="123">
        <f>SUM(H96)</f>
        <v>233.7</v>
      </c>
    </row>
    <row r="96" spans="1:8" s="48" customFormat="1" ht="32.25" customHeight="1">
      <c r="A96" s="45"/>
      <c r="B96" s="39" t="s">
        <v>227</v>
      </c>
      <c r="C96" s="141">
        <v>901</v>
      </c>
      <c r="D96" s="40" t="s">
        <v>181</v>
      </c>
      <c r="E96" s="40" t="s">
        <v>178</v>
      </c>
      <c r="F96" s="42" t="s">
        <v>83</v>
      </c>
      <c r="G96" s="42"/>
      <c r="H96" s="125">
        <f>SUM(H97)</f>
        <v>233.7</v>
      </c>
    </row>
    <row r="97" spans="1:8" s="48" customFormat="1" ht="48.75" customHeight="1">
      <c r="A97" s="45"/>
      <c r="B97" s="39" t="s">
        <v>239</v>
      </c>
      <c r="C97" s="141">
        <v>901</v>
      </c>
      <c r="D97" s="40" t="s">
        <v>181</v>
      </c>
      <c r="E97" s="40" t="s">
        <v>178</v>
      </c>
      <c r="F97" s="42" t="s">
        <v>84</v>
      </c>
      <c r="G97" s="42"/>
      <c r="H97" s="125">
        <f>SUM(H98)</f>
        <v>233.7</v>
      </c>
    </row>
    <row r="98" spans="1:8" s="48" customFormat="1" ht="35.25" customHeight="1">
      <c r="A98" s="45"/>
      <c r="B98" s="39" t="s">
        <v>169</v>
      </c>
      <c r="C98" s="141">
        <v>901</v>
      </c>
      <c r="D98" s="40" t="s">
        <v>181</v>
      </c>
      <c r="E98" s="40" t="s">
        <v>178</v>
      </c>
      <c r="F98" s="42" t="s">
        <v>93</v>
      </c>
      <c r="G98" s="42"/>
      <c r="H98" s="125">
        <f>SUM(H99:H100)</f>
        <v>233.7</v>
      </c>
    </row>
    <row r="99" spans="1:8" s="48" customFormat="1" ht="39" customHeight="1">
      <c r="A99" s="45"/>
      <c r="B99" s="39" t="s">
        <v>229</v>
      </c>
      <c r="C99" s="141">
        <v>901</v>
      </c>
      <c r="D99" s="40" t="s">
        <v>181</v>
      </c>
      <c r="E99" s="40" t="s">
        <v>178</v>
      </c>
      <c r="F99" s="42" t="s">
        <v>93</v>
      </c>
      <c r="G99" s="42" t="s">
        <v>230</v>
      </c>
      <c r="H99" s="125">
        <v>233.7</v>
      </c>
    </row>
    <row r="100" spans="1:8" s="48" customFormat="1" ht="37.5" customHeight="1" hidden="1">
      <c r="A100" s="45"/>
      <c r="B100" s="39" t="s">
        <v>231</v>
      </c>
      <c r="C100" s="141">
        <v>901</v>
      </c>
      <c r="D100" s="40" t="s">
        <v>181</v>
      </c>
      <c r="E100" s="40" t="s">
        <v>178</v>
      </c>
      <c r="F100" s="42" t="s">
        <v>93</v>
      </c>
      <c r="G100" s="42" t="s">
        <v>232</v>
      </c>
      <c r="H100" s="125"/>
    </row>
    <row r="101" spans="1:8" s="48" customFormat="1" ht="36.75" customHeight="1">
      <c r="A101" s="45"/>
      <c r="B101" s="128" t="s">
        <v>149</v>
      </c>
      <c r="C101" s="140">
        <v>901</v>
      </c>
      <c r="D101" s="36" t="s">
        <v>178</v>
      </c>
      <c r="E101" s="36" t="s">
        <v>177</v>
      </c>
      <c r="F101" s="36"/>
      <c r="G101" s="36"/>
      <c r="H101" s="123">
        <f>SUM(H102+H125)</f>
        <v>2223.1</v>
      </c>
    </row>
    <row r="102" spans="1:8" s="37" customFormat="1" ht="55.5" customHeight="1">
      <c r="A102" s="45"/>
      <c r="B102" s="128" t="s">
        <v>165</v>
      </c>
      <c r="C102" s="140">
        <v>901</v>
      </c>
      <c r="D102" s="36" t="s">
        <v>178</v>
      </c>
      <c r="E102" s="36" t="s">
        <v>183</v>
      </c>
      <c r="F102" s="36"/>
      <c r="G102" s="36"/>
      <c r="H102" s="123">
        <f>SUM(H103+H113+H120)</f>
        <v>2200</v>
      </c>
    </row>
    <row r="103" spans="1:8" s="49" customFormat="1" ht="19.5" customHeight="1">
      <c r="A103" s="50"/>
      <c r="B103" s="132" t="s">
        <v>236</v>
      </c>
      <c r="C103" s="141">
        <v>901</v>
      </c>
      <c r="D103" s="40" t="s">
        <v>178</v>
      </c>
      <c r="E103" s="40" t="s">
        <v>183</v>
      </c>
      <c r="F103" s="40" t="s">
        <v>30</v>
      </c>
      <c r="G103" s="40"/>
      <c r="H103" s="125">
        <f>SUM(H104+H107+H110)</f>
        <v>1374.5</v>
      </c>
    </row>
    <row r="104" spans="1:8" ht="69.75" customHeight="1">
      <c r="A104" s="51"/>
      <c r="B104" s="46" t="s">
        <v>346</v>
      </c>
      <c r="C104" s="141">
        <v>901</v>
      </c>
      <c r="D104" s="40" t="s">
        <v>178</v>
      </c>
      <c r="E104" s="40" t="s">
        <v>183</v>
      </c>
      <c r="F104" s="40" t="s">
        <v>31</v>
      </c>
      <c r="G104" s="40"/>
      <c r="H104" s="125">
        <f>SUM(H105)</f>
        <v>488.5</v>
      </c>
    </row>
    <row r="105" spans="1:8" ht="98.25" customHeight="1">
      <c r="A105" s="47"/>
      <c r="B105" s="39" t="s">
        <v>347</v>
      </c>
      <c r="C105" s="141">
        <v>901</v>
      </c>
      <c r="D105" s="40" t="s">
        <v>178</v>
      </c>
      <c r="E105" s="40" t="s">
        <v>183</v>
      </c>
      <c r="F105" s="40" t="s">
        <v>32</v>
      </c>
      <c r="G105" s="40"/>
      <c r="H105" s="125">
        <f>SUM(H106)</f>
        <v>488.5</v>
      </c>
    </row>
    <row r="106" spans="1:8" ht="39" customHeight="1">
      <c r="A106" s="47"/>
      <c r="B106" s="39" t="s">
        <v>231</v>
      </c>
      <c r="C106" s="141">
        <v>901</v>
      </c>
      <c r="D106" s="40" t="s">
        <v>178</v>
      </c>
      <c r="E106" s="40" t="s">
        <v>183</v>
      </c>
      <c r="F106" s="40" t="s">
        <v>32</v>
      </c>
      <c r="G106" s="40" t="s">
        <v>232</v>
      </c>
      <c r="H106" s="125">
        <v>488.5</v>
      </c>
    </row>
    <row r="107" spans="1:8" ht="55.5" customHeight="1">
      <c r="A107" s="47"/>
      <c r="B107" s="46" t="s">
        <v>340</v>
      </c>
      <c r="C107" s="141">
        <v>901</v>
      </c>
      <c r="D107" s="40" t="s">
        <v>178</v>
      </c>
      <c r="E107" s="40" t="s">
        <v>183</v>
      </c>
      <c r="F107" s="40" t="s">
        <v>35</v>
      </c>
      <c r="G107" s="40"/>
      <c r="H107" s="125">
        <f>SUM(H108)</f>
        <v>700</v>
      </c>
    </row>
    <row r="108" spans="1:8" ht="69" customHeight="1">
      <c r="A108" s="47"/>
      <c r="B108" s="39" t="s">
        <v>341</v>
      </c>
      <c r="C108" s="141">
        <v>901</v>
      </c>
      <c r="D108" s="40" t="s">
        <v>178</v>
      </c>
      <c r="E108" s="40" t="s">
        <v>183</v>
      </c>
      <c r="F108" s="40" t="s">
        <v>36</v>
      </c>
      <c r="G108" s="40"/>
      <c r="H108" s="125">
        <f>SUM(H109)</f>
        <v>700</v>
      </c>
    </row>
    <row r="109" spans="1:8" ht="34.5" customHeight="1">
      <c r="A109" s="47"/>
      <c r="B109" s="39" t="s">
        <v>231</v>
      </c>
      <c r="C109" s="141">
        <v>901</v>
      </c>
      <c r="D109" s="40" t="s">
        <v>178</v>
      </c>
      <c r="E109" s="40" t="s">
        <v>183</v>
      </c>
      <c r="F109" s="40" t="s">
        <v>36</v>
      </c>
      <c r="G109" s="40" t="s">
        <v>232</v>
      </c>
      <c r="H109" s="125">
        <v>700</v>
      </c>
    </row>
    <row r="110" spans="1:8" ht="85.5" customHeight="1">
      <c r="A110" s="47"/>
      <c r="B110" s="46" t="s">
        <v>348</v>
      </c>
      <c r="C110" s="141">
        <v>901</v>
      </c>
      <c r="D110" s="40" t="s">
        <v>178</v>
      </c>
      <c r="E110" s="40" t="s">
        <v>183</v>
      </c>
      <c r="F110" s="40" t="s">
        <v>37</v>
      </c>
      <c r="G110" s="40"/>
      <c r="H110" s="125">
        <f>SUM(H111)</f>
        <v>186</v>
      </c>
    </row>
    <row r="111" spans="1:8" ht="111" customHeight="1">
      <c r="A111" s="47"/>
      <c r="B111" s="39" t="s">
        <v>349</v>
      </c>
      <c r="C111" s="141">
        <v>901</v>
      </c>
      <c r="D111" s="40" t="s">
        <v>178</v>
      </c>
      <c r="E111" s="40" t="s">
        <v>183</v>
      </c>
      <c r="F111" s="40" t="s">
        <v>38</v>
      </c>
      <c r="G111" s="40"/>
      <c r="H111" s="125">
        <f>SUM(H112)</f>
        <v>186</v>
      </c>
    </row>
    <row r="112" spans="1:8" ht="34.5" customHeight="1">
      <c r="A112" s="47"/>
      <c r="B112" s="39" t="s">
        <v>231</v>
      </c>
      <c r="C112" s="141">
        <v>901</v>
      </c>
      <c r="D112" s="40" t="s">
        <v>178</v>
      </c>
      <c r="E112" s="40" t="s">
        <v>183</v>
      </c>
      <c r="F112" s="40" t="s">
        <v>38</v>
      </c>
      <c r="G112" s="40" t="s">
        <v>232</v>
      </c>
      <c r="H112" s="125">
        <v>186</v>
      </c>
    </row>
    <row r="113" spans="1:8" ht="47.25" customHeight="1">
      <c r="A113" s="47"/>
      <c r="B113" s="46" t="s">
        <v>372</v>
      </c>
      <c r="C113" s="141">
        <v>901</v>
      </c>
      <c r="D113" s="40" t="s">
        <v>178</v>
      </c>
      <c r="E113" s="40" t="s">
        <v>183</v>
      </c>
      <c r="F113" s="40" t="s">
        <v>39</v>
      </c>
      <c r="G113" s="40"/>
      <c r="H113" s="125">
        <f>SUM(H114)</f>
        <v>162.70000000000002</v>
      </c>
    </row>
    <row r="114" spans="1:8" ht="33" customHeight="1">
      <c r="A114" s="47"/>
      <c r="B114" s="39" t="s">
        <v>286</v>
      </c>
      <c r="C114" s="141">
        <v>901</v>
      </c>
      <c r="D114" s="40" t="s">
        <v>178</v>
      </c>
      <c r="E114" s="40" t="s">
        <v>183</v>
      </c>
      <c r="F114" s="40" t="s">
        <v>287</v>
      </c>
      <c r="G114" s="40"/>
      <c r="H114" s="125">
        <f>SUM(H115+H117)</f>
        <v>162.70000000000002</v>
      </c>
    </row>
    <row r="115" spans="1:8" ht="135" customHeight="1">
      <c r="A115" s="47"/>
      <c r="B115" s="52" t="s">
        <v>296</v>
      </c>
      <c r="C115" s="141">
        <v>901</v>
      </c>
      <c r="D115" s="40" t="s">
        <v>178</v>
      </c>
      <c r="E115" s="40" t="s">
        <v>183</v>
      </c>
      <c r="F115" s="40" t="s">
        <v>288</v>
      </c>
      <c r="G115" s="40"/>
      <c r="H115" s="125">
        <f>SUM(H116)</f>
        <v>147.9</v>
      </c>
    </row>
    <row r="116" spans="1:8" ht="40.5" customHeight="1">
      <c r="A116" s="47"/>
      <c r="B116" s="39" t="s">
        <v>231</v>
      </c>
      <c r="C116" s="141">
        <v>901</v>
      </c>
      <c r="D116" s="40" t="s">
        <v>178</v>
      </c>
      <c r="E116" s="40" t="s">
        <v>183</v>
      </c>
      <c r="F116" s="40" t="s">
        <v>288</v>
      </c>
      <c r="G116" s="40" t="s">
        <v>232</v>
      </c>
      <c r="H116" s="125">
        <v>147.9</v>
      </c>
    </row>
    <row r="117" spans="1:8" ht="52.5" customHeight="1">
      <c r="A117" s="47"/>
      <c r="B117" s="39" t="s">
        <v>102</v>
      </c>
      <c r="C117" s="141">
        <v>901</v>
      </c>
      <c r="D117" s="40" t="s">
        <v>178</v>
      </c>
      <c r="E117" s="40" t="s">
        <v>183</v>
      </c>
      <c r="F117" s="40" t="s">
        <v>289</v>
      </c>
      <c r="G117" s="40"/>
      <c r="H117" s="125">
        <f>SUM(H118)</f>
        <v>14.8</v>
      </c>
    </row>
    <row r="118" spans="1:8" ht="90" customHeight="1">
      <c r="A118" s="47"/>
      <c r="B118" s="52" t="s">
        <v>377</v>
      </c>
      <c r="C118" s="141">
        <v>901</v>
      </c>
      <c r="D118" s="40" t="s">
        <v>178</v>
      </c>
      <c r="E118" s="40" t="s">
        <v>183</v>
      </c>
      <c r="F118" s="40" t="s">
        <v>290</v>
      </c>
      <c r="G118" s="40"/>
      <c r="H118" s="125">
        <f>SUM(H119)</f>
        <v>14.8</v>
      </c>
    </row>
    <row r="119" spans="1:8" ht="37.5" customHeight="1">
      <c r="A119" s="47"/>
      <c r="B119" s="39" t="s">
        <v>231</v>
      </c>
      <c r="C119" s="141">
        <v>901</v>
      </c>
      <c r="D119" s="40" t="s">
        <v>178</v>
      </c>
      <c r="E119" s="40" t="s">
        <v>183</v>
      </c>
      <c r="F119" s="40" t="s">
        <v>290</v>
      </c>
      <c r="G119" s="40" t="s">
        <v>232</v>
      </c>
      <c r="H119" s="125">
        <v>14.8</v>
      </c>
    </row>
    <row r="120" spans="1:8" ht="37.5" customHeight="1">
      <c r="A120" s="47"/>
      <c r="B120" s="129" t="s">
        <v>470</v>
      </c>
      <c r="C120" s="141">
        <v>901</v>
      </c>
      <c r="D120" s="40" t="s">
        <v>178</v>
      </c>
      <c r="E120" s="40" t="s">
        <v>183</v>
      </c>
      <c r="F120" s="40" t="s">
        <v>466</v>
      </c>
      <c r="G120" s="40"/>
      <c r="H120" s="125">
        <f>SUM(H121)</f>
        <v>662.8000000000001</v>
      </c>
    </row>
    <row r="121" spans="1:8" ht="37.5" customHeight="1">
      <c r="A121" s="47"/>
      <c r="B121" s="129" t="s">
        <v>469</v>
      </c>
      <c r="C121" s="141">
        <v>901</v>
      </c>
      <c r="D121" s="40" t="s">
        <v>178</v>
      </c>
      <c r="E121" s="40" t="s">
        <v>183</v>
      </c>
      <c r="F121" s="40" t="s">
        <v>467</v>
      </c>
      <c r="G121" s="40"/>
      <c r="H121" s="125">
        <f>SUM(H122)</f>
        <v>662.8000000000001</v>
      </c>
    </row>
    <row r="122" spans="1:8" ht="51.75" customHeight="1">
      <c r="A122" s="47"/>
      <c r="B122" s="129" t="s">
        <v>337</v>
      </c>
      <c r="C122" s="141">
        <v>901</v>
      </c>
      <c r="D122" s="40" t="s">
        <v>178</v>
      </c>
      <c r="E122" s="40" t="s">
        <v>183</v>
      </c>
      <c r="F122" s="40" t="s">
        <v>468</v>
      </c>
      <c r="G122" s="40"/>
      <c r="H122" s="125">
        <f>SUM(H123:H124)</f>
        <v>662.8000000000001</v>
      </c>
    </row>
    <row r="123" spans="1:8" ht="30" customHeight="1">
      <c r="A123" s="47"/>
      <c r="B123" s="129" t="s">
        <v>338</v>
      </c>
      <c r="C123" s="141">
        <v>901</v>
      </c>
      <c r="D123" s="40" t="s">
        <v>178</v>
      </c>
      <c r="E123" s="40" t="s">
        <v>183</v>
      </c>
      <c r="F123" s="40" t="s">
        <v>468</v>
      </c>
      <c r="G123" s="40" t="s">
        <v>339</v>
      </c>
      <c r="H123" s="125">
        <v>604.2</v>
      </c>
    </row>
    <row r="124" spans="1:8" ht="37.5" customHeight="1">
      <c r="A124" s="47"/>
      <c r="B124" s="39" t="s">
        <v>231</v>
      </c>
      <c r="C124" s="141">
        <v>901</v>
      </c>
      <c r="D124" s="40" t="s">
        <v>178</v>
      </c>
      <c r="E124" s="40" t="s">
        <v>183</v>
      </c>
      <c r="F124" s="40" t="s">
        <v>468</v>
      </c>
      <c r="G124" s="40" t="s">
        <v>232</v>
      </c>
      <c r="H124" s="125">
        <v>58.6</v>
      </c>
    </row>
    <row r="125" spans="1:8" s="37" customFormat="1" ht="34.5" customHeight="1">
      <c r="A125" s="45"/>
      <c r="B125" s="128" t="s">
        <v>163</v>
      </c>
      <c r="C125" s="140">
        <v>901</v>
      </c>
      <c r="D125" s="36" t="s">
        <v>178</v>
      </c>
      <c r="E125" s="36" t="s">
        <v>185</v>
      </c>
      <c r="F125" s="36"/>
      <c r="G125" s="53"/>
      <c r="H125" s="123">
        <f>SUM(H126)</f>
        <v>23.1</v>
      </c>
    </row>
    <row r="126" spans="1:8" s="37" customFormat="1" ht="34.5" customHeight="1">
      <c r="A126" s="45"/>
      <c r="B126" s="39" t="s">
        <v>227</v>
      </c>
      <c r="C126" s="141">
        <v>901</v>
      </c>
      <c r="D126" s="40" t="s">
        <v>178</v>
      </c>
      <c r="E126" s="40" t="s">
        <v>185</v>
      </c>
      <c r="F126" s="40" t="s">
        <v>83</v>
      </c>
      <c r="G126" s="53"/>
      <c r="H126" s="125">
        <f>SUM(H127)</f>
        <v>23.1</v>
      </c>
    </row>
    <row r="127" spans="1:8" ht="48.75" customHeight="1">
      <c r="A127" s="51"/>
      <c r="B127" s="39" t="s">
        <v>239</v>
      </c>
      <c r="C127" s="141">
        <v>901</v>
      </c>
      <c r="D127" s="40" t="s">
        <v>178</v>
      </c>
      <c r="E127" s="40" t="s">
        <v>185</v>
      </c>
      <c r="F127" s="40" t="s">
        <v>84</v>
      </c>
      <c r="G127" s="40"/>
      <c r="H127" s="125">
        <f>SUM(H128)</f>
        <v>23.1</v>
      </c>
    </row>
    <row r="128" spans="1:8" ht="33.75" customHeight="1">
      <c r="A128" s="51"/>
      <c r="B128" s="46" t="s">
        <v>235</v>
      </c>
      <c r="C128" s="141">
        <v>901</v>
      </c>
      <c r="D128" s="40" t="s">
        <v>178</v>
      </c>
      <c r="E128" s="40" t="s">
        <v>185</v>
      </c>
      <c r="F128" s="40" t="s">
        <v>88</v>
      </c>
      <c r="G128" s="40"/>
      <c r="H128" s="125">
        <f>SUM(H129)</f>
        <v>23.1</v>
      </c>
    </row>
    <row r="129" spans="1:8" ht="35.25" customHeight="1">
      <c r="A129" s="51"/>
      <c r="B129" s="39" t="s">
        <v>231</v>
      </c>
      <c r="C129" s="141">
        <v>901</v>
      </c>
      <c r="D129" s="40" t="s">
        <v>178</v>
      </c>
      <c r="E129" s="40" t="s">
        <v>185</v>
      </c>
      <c r="F129" s="40" t="s">
        <v>88</v>
      </c>
      <c r="G129" s="40" t="s">
        <v>232</v>
      </c>
      <c r="H129" s="125">
        <v>23.1</v>
      </c>
    </row>
    <row r="130" spans="1:8" s="48" customFormat="1" ht="19.5" customHeight="1">
      <c r="A130" s="45"/>
      <c r="B130" s="128" t="s">
        <v>150</v>
      </c>
      <c r="C130" s="140">
        <v>901</v>
      </c>
      <c r="D130" s="36" t="s">
        <v>179</v>
      </c>
      <c r="E130" s="36" t="s">
        <v>177</v>
      </c>
      <c r="F130" s="36"/>
      <c r="G130" s="36"/>
      <c r="H130" s="123">
        <f>SUM(H131+H135+H169)</f>
        <v>84547</v>
      </c>
    </row>
    <row r="131" spans="1:8" s="48" customFormat="1" ht="19.5" customHeight="1">
      <c r="A131" s="45"/>
      <c r="B131" s="128" t="s">
        <v>273</v>
      </c>
      <c r="C131" s="140">
        <v>901</v>
      </c>
      <c r="D131" s="36" t="s">
        <v>179</v>
      </c>
      <c r="E131" s="36" t="s">
        <v>181</v>
      </c>
      <c r="F131" s="36"/>
      <c r="G131" s="36"/>
      <c r="H131" s="123">
        <f>SUM(H132)</f>
        <v>50</v>
      </c>
    </row>
    <row r="132" spans="1:8" s="48" customFormat="1" ht="24" customHeight="1">
      <c r="A132" s="45"/>
      <c r="B132" s="46" t="s">
        <v>249</v>
      </c>
      <c r="C132" s="141">
        <v>901</v>
      </c>
      <c r="D132" s="40" t="s">
        <v>179</v>
      </c>
      <c r="E132" s="40" t="s">
        <v>181</v>
      </c>
      <c r="F132" s="40" t="s">
        <v>7</v>
      </c>
      <c r="G132" s="40"/>
      <c r="H132" s="125">
        <f>SUM(H133)</f>
        <v>50</v>
      </c>
    </row>
    <row r="133" spans="1:8" s="48" customFormat="1" ht="64.5" customHeight="1">
      <c r="A133" s="45"/>
      <c r="B133" s="46" t="s">
        <v>487</v>
      </c>
      <c r="C133" s="141">
        <v>901</v>
      </c>
      <c r="D133" s="40" t="s">
        <v>179</v>
      </c>
      <c r="E133" s="40" t="s">
        <v>181</v>
      </c>
      <c r="F133" s="40" t="s">
        <v>95</v>
      </c>
      <c r="G133" s="40"/>
      <c r="H133" s="125">
        <f>SUM(H134)</f>
        <v>50</v>
      </c>
    </row>
    <row r="134" spans="1:8" s="48" customFormat="1" ht="51" customHeight="1">
      <c r="A134" s="45"/>
      <c r="B134" s="39" t="s">
        <v>220</v>
      </c>
      <c r="C134" s="141">
        <v>901</v>
      </c>
      <c r="D134" s="40" t="s">
        <v>179</v>
      </c>
      <c r="E134" s="40" t="s">
        <v>181</v>
      </c>
      <c r="F134" s="40" t="s">
        <v>95</v>
      </c>
      <c r="G134" s="40" t="s">
        <v>200</v>
      </c>
      <c r="H134" s="125">
        <v>50</v>
      </c>
    </row>
    <row r="135" spans="1:8" s="54" customFormat="1" ht="19.5" customHeight="1">
      <c r="A135" s="43"/>
      <c r="B135" s="128" t="s">
        <v>211</v>
      </c>
      <c r="C135" s="140">
        <v>901</v>
      </c>
      <c r="D135" s="36" t="s">
        <v>179</v>
      </c>
      <c r="E135" s="36" t="s">
        <v>183</v>
      </c>
      <c r="F135" s="36"/>
      <c r="G135" s="36"/>
      <c r="H135" s="123">
        <f>SUM(H136+H140+H147)</f>
        <v>83151.9</v>
      </c>
    </row>
    <row r="136" spans="1:8" s="49" customFormat="1" ht="19.5" customHeight="1">
      <c r="A136" s="50"/>
      <c r="B136" s="132" t="s">
        <v>236</v>
      </c>
      <c r="C136" s="141">
        <v>901</v>
      </c>
      <c r="D136" s="40" t="s">
        <v>179</v>
      </c>
      <c r="E136" s="40" t="s">
        <v>183</v>
      </c>
      <c r="F136" s="40" t="s">
        <v>30</v>
      </c>
      <c r="G136" s="40"/>
      <c r="H136" s="125">
        <f>SUM(H137)</f>
        <v>1220.4</v>
      </c>
    </row>
    <row r="137" spans="1:8" ht="45" customHeight="1">
      <c r="A137" s="47"/>
      <c r="B137" s="46" t="s">
        <v>300</v>
      </c>
      <c r="C137" s="141">
        <v>901</v>
      </c>
      <c r="D137" s="40" t="s">
        <v>179</v>
      </c>
      <c r="E137" s="40" t="s">
        <v>183</v>
      </c>
      <c r="F137" s="40" t="s">
        <v>33</v>
      </c>
      <c r="G137" s="40"/>
      <c r="H137" s="125">
        <f>SUM(H138)</f>
        <v>1220.4</v>
      </c>
    </row>
    <row r="138" spans="1:8" ht="79.5" customHeight="1">
      <c r="A138" s="47"/>
      <c r="B138" s="39" t="s">
        <v>342</v>
      </c>
      <c r="C138" s="141">
        <v>901</v>
      </c>
      <c r="D138" s="40" t="s">
        <v>179</v>
      </c>
      <c r="E138" s="40" t="s">
        <v>183</v>
      </c>
      <c r="F138" s="40" t="s">
        <v>34</v>
      </c>
      <c r="G138" s="40"/>
      <c r="H138" s="125">
        <f>SUM(H139)</f>
        <v>1220.4</v>
      </c>
    </row>
    <row r="139" spans="1:8" ht="35.25" customHeight="1">
      <c r="A139" s="47"/>
      <c r="B139" s="39" t="s">
        <v>231</v>
      </c>
      <c r="C139" s="141">
        <v>901</v>
      </c>
      <c r="D139" s="40" t="s">
        <v>179</v>
      </c>
      <c r="E139" s="40" t="s">
        <v>183</v>
      </c>
      <c r="F139" s="40" t="s">
        <v>34</v>
      </c>
      <c r="G139" s="40" t="s">
        <v>232</v>
      </c>
      <c r="H139" s="125">
        <v>1220.4</v>
      </c>
    </row>
    <row r="140" spans="1:8" s="48" customFormat="1" ht="51.75" customHeight="1">
      <c r="A140" s="45"/>
      <c r="B140" s="46" t="s">
        <v>372</v>
      </c>
      <c r="C140" s="141">
        <v>901</v>
      </c>
      <c r="D140" s="40" t="s">
        <v>179</v>
      </c>
      <c r="E140" s="40" t="s">
        <v>183</v>
      </c>
      <c r="F140" s="40" t="s">
        <v>39</v>
      </c>
      <c r="G140" s="40"/>
      <c r="H140" s="125">
        <f>SUM(H141)</f>
        <v>926.1</v>
      </c>
    </row>
    <row r="141" spans="1:8" s="48" customFormat="1" ht="51" customHeight="1">
      <c r="A141" s="45"/>
      <c r="B141" s="39" t="s">
        <v>212</v>
      </c>
      <c r="C141" s="141">
        <v>901</v>
      </c>
      <c r="D141" s="40" t="s">
        <v>179</v>
      </c>
      <c r="E141" s="40" t="s">
        <v>183</v>
      </c>
      <c r="F141" s="40" t="s">
        <v>40</v>
      </c>
      <c r="G141" s="40"/>
      <c r="H141" s="125">
        <f>SUM(H142+H144)</f>
        <v>926.1</v>
      </c>
    </row>
    <row r="142" spans="1:8" s="48" customFormat="1" ht="144" customHeight="1">
      <c r="A142" s="45"/>
      <c r="B142" s="52" t="s">
        <v>291</v>
      </c>
      <c r="C142" s="141">
        <v>901</v>
      </c>
      <c r="D142" s="40" t="s">
        <v>179</v>
      </c>
      <c r="E142" s="40" t="s">
        <v>183</v>
      </c>
      <c r="F142" s="40" t="s">
        <v>41</v>
      </c>
      <c r="G142" s="40"/>
      <c r="H142" s="125">
        <f>SUM(H143)</f>
        <v>841.9</v>
      </c>
    </row>
    <row r="143" spans="1:8" s="48" customFormat="1" ht="36.75" customHeight="1">
      <c r="A143" s="45"/>
      <c r="B143" s="39" t="s">
        <v>231</v>
      </c>
      <c r="C143" s="141">
        <v>901</v>
      </c>
      <c r="D143" s="40" t="s">
        <v>179</v>
      </c>
      <c r="E143" s="40" t="s">
        <v>183</v>
      </c>
      <c r="F143" s="40" t="s">
        <v>41</v>
      </c>
      <c r="G143" s="40" t="s">
        <v>232</v>
      </c>
      <c r="H143" s="125">
        <v>841.9</v>
      </c>
    </row>
    <row r="144" spans="1:8" s="48" customFormat="1" ht="54" customHeight="1">
      <c r="A144" s="45"/>
      <c r="B144" s="39" t="s">
        <v>102</v>
      </c>
      <c r="C144" s="141">
        <v>901</v>
      </c>
      <c r="D144" s="40" t="s">
        <v>179</v>
      </c>
      <c r="E144" s="40" t="s">
        <v>183</v>
      </c>
      <c r="F144" s="40" t="s">
        <v>129</v>
      </c>
      <c r="G144" s="55"/>
      <c r="H144" s="125">
        <f>SUM(H145)</f>
        <v>84.2</v>
      </c>
    </row>
    <row r="145" spans="1:8" s="48" customFormat="1" ht="98.25" customHeight="1">
      <c r="A145" s="45"/>
      <c r="B145" s="52" t="s">
        <v>373</v>
      </c>
      <c r="C145" s="141">
        <v>901</v>
      </c>
      <c r="D145" s="40" t="s">
        <v>179</v>
      </c>
      <c r="E145" s="40" t="s">
        <v>183</v>
      </c>
      <c r="F145" s="40" t="s">
        <v>130</v>
      </c>
      <c r="G145" s="55"/>
      <c r="H145" s="125">
        <f>SUM(H146)</f>
        <v>84.2</v>
      </c>
    </row>
    <row r="146" spans="1:8" s="48" customFormat="1" ht="39.75" customHeight="1">
      <c r="A146" s="45"/>
      <c r="B146" s="39" t="s">
        <v>231</v>
      </c>
      <c r="C146" s="141">
        <v>901</v>
      </c>
      <c r="D146" s="40" t="s">
        <v>179</v>
      </c>
      <c r="E146" s="40" t="s">
        <v>183</v>
      </c>
      <c r="F146" s="40" t="s">
        <v>130</v>
      </c>
      <c r="G146" s="55">
        <v>240</v>
      </c>
      <c r="H146" s="125">
        <v>84.2</v>
      </c>
    </row>
    <row r="147" spans="1:8" s="54" customFormat="1" ht="45.75" customHeight="1">
      <c r="A147" s="43"/>
      <c r="B147" s="46" t="s">
        <v>350</v>
      </c>
      <c r="C147" s="141">
        <v>901</v>
      </c>
      <c r="D147" s="40" t="s">
        <v>179</v>
      </c>
      <c r="E147" s="40" t="s">
        <v>183</v>
      </c>
      <c r="F147" s="40" t="s">
        <v>49</v>
      </c>
      <c r="G147" s="40"/>
      <c r="H147" s="125">
        <f>SUM(H148+H164)</f>
        <v>81005.4</v>
      </c>
    </row>
    <row r="148" spans="1:8" s="48" customFormat="1" ht="123.75" customHeight="1">
      <c r="A148" s="45"/>
      <c r="B148" s="39" t="s">
        <v>351</v>
      </c>
      <c r="C148" s="141">
        <v>901</v>
      </c>
      <c r="D148" s="40" t="s">
        <v>179</v>
      </c>
      <c r="E148" s="40" t="s">
        <v>183</v>
      </c>
      <c r="F148" s="40" t="s">
        <v>50</v>
      </c>
      <c r="G148" s="40"/>
      <c r="H148" s="125">
        <f>SUM(H149+H151+H153+H155+H158+H160+H162)</f>
        <v>23135.4</v>
      </c>
    </row>
    <row r="149" spans="1:8" s="48" customFormat="1" ht="97.5" customHeight="1">
      <c r="A149" s="45"/>
      <c r="B149" s="46" t="s">
        <v>352</v>
      </c>
      <c r="C149" s="141">
        <v>901</v>
      </c>
      <c r="D149" s="40" t="s">
        <v>179</v>
      </c>
      <c r="E149" s="40" t="s">
        <v>183</v>
      </c>
      <c r="F149" s="40" t="s">
        <v>51</v>
      </c>
      <c r="G149" s="40"/>
      <c r="H149" s="125">
        <f>SUM(H150)</f>
        <v>22735.4</v>
      </c>
    </row>
    <row r="150" spans="1:8" s="48" customFormat="1" ht="38.25" customHeight="1">
      <c r="A150" s="45"/>
      <c r="B150" s="39" t="s">
        <v>231</v>
      </c>
      <c r="C150" s="141">
        <v>901</v>
      </c>
      <c r="D150" s="40" t="s">
        <v>179</v>
      </c>
      <c r="E150" s="40" t="s">
        <v>183</v>
      </c>
      <c r="F150" s="40" t="s">
        <v>51</v>
      </c>
      <c r="G150" s="40" t="s">
        <v>232</v>
      </c>
      <c r="H150" s="125">
        <v>22735.4</v>
      </c>
    </row>
    <row r="151" spans="1:8" s="48" customFormat="1" ht="52.5" customHeight="1">
      <c r="A151" s="45"/>
      <c r="B151" s="39" t="s">
        <v>353</v>
      </c>
      <c r="C151" s="141">
        <v>901</v>
      </c>
      <c r="D151" s="40" t="s">
        <v>179</v>
      </c>
      <c r="E151" s="40" t="s">
        <v>183</v>
      </c>
      <c r="F151" s="40" t="s">
        <v>99</v>
      </c>
      <c r="G151" s="40"/>
      <c r="H151" s="125">
        <f>SUM(H152)</f>
        <v>200</v>
      </c>
    </row>
    <row r="152" spans="1:8" s="48" customFormat="1" ht="38.25" customHeight="1">
      <c r="A152" s="45"/>
      <c r="B152" s="39" t="s">
        <v>231</v>
      </c>
      <c r="C152" s="141">
        <v>901</v>
      </c>
      <c r="D152" s="40" t="s">
        <v>179</v>
      </c>
      <c r="E152" s="40" t="s">
        <v>183</v>
      </c>
      <c r="F152" s="40" t="s">
        <v>99</v>
      </c>
      <c r="G152" s="40" t="s">
        <v>232</v>
      </c>
      <c r="H152" s="125">
        <v>200</v>
      </c>
    </row>
    <row r="153" spans="1:8" s="48" customFormat="1" ht="143.25" customHeight="1" hidden="1">
      <c r="A153" s="45"/>
      <c r="B153" s="52" t="s">
        <v>225</v>
      </c>
      <c r="C153" s="141">
        <v>901</v>
      </c>
      <c r="D153" s="40" t="s">
        <v>179</v>
      </c>
      <c r="E153" s="40" t="s">
        <v>183</v>
      </c>
      <c r="F153" s="40" t="s">
        <v>52</v>
      </c>
      <c r="G153" s="40"/>
      <c r="H153" s="125">
        <f>H154</f>
        <v>0</v>
      </c>
    </row>
    <row r="154" spans="1:8" s="48" customFormat="1" ht="39" customHeight="1" hidden="1">
      <c r="A154" s="45"/>
      <c r="B154" s="39" t="s">
        <v>231</v>
      </c>
      <c r="C154" s="141">
        <v>901</v>
      </c>
      <c r="D154" s="40" t="s">
        <v>179</v>
      </c>
      <c r="E154" s="40" t="s">
        <v>183</v>
      </c>
      <c r="F154" s="40" t="s">
        <v>52</v>
      </c>
      <c r="G154" s="40" t="s">
        <v>232</v>
      </c>
      <c r="H154" s="125"/>
    </row>
    <row r="155" spans="1:8" s="48" customFormat="1" ht="118.5" customHeight="1" hidden="1">
      <c r="A155" s="45"/>
      <c r="B155" s="46" t="s">
        <v>107</v>
      </c>
      <c r="C155" s="141">
        <v>901</v>
      </c>
      <c r="D155" s="40" t="s">
        <v>179</v>
      </c>
      <c r="E155" s="40" t="s">
        <v>183</v>
      </c>
      <c r="F155" s="40" t="s">
        <v>53</v>
      </c>
      <c r="G155" s="40"/>
      <c r="H155" s="125">
        <f>H156</f>
        <v>0</v>
      </c>
    </row>
    <row r="156" spans="1:8" s="48" customFormat="1" ht="38.25" customHeight="1" hidden="1">
      <c r="A156" s="45"/>
      <c r="B156" s="39" t="s">
        <v>231</v>
      </c>
      <c r="C156" s="141">
        <v>901</v>
      </c>
      <c r="D156" s="40" t="s">
        <v>179</v>
      </c>
      <c r="E156" s="40" t="s">
        <v>183</v>
      </c>
      <c r="F156" s="40" t="s">
        <v>53</v>
      </c>
      <c r="G156" s="40" t="s">
        <v>232</v>
      </c>
      <c r="H156" s="125"/>
    </row>
    <row r="157" spans="1:8" s="48" customFormat="1" ht="50.25" customHeight="1">
      <c r="A157" s="45"/>
      <c r="B157" s="39" t="s">
        <v>102</v>
      </c>
      <c r="C157" s="141">
        <v>901</v>
      </c>
      <c r="D157" s="40" t="s">
        <v>179</v>
      </c>
      <c r="E157" s="40" t="s">
        <v>183</v>
      </c>
      <c r="F157" s="40" t="s">
        <v>135</v>
      </c>
      <c r="G157" s="40"/>
      <c r="H157" s="125">
        <f>H158+H160</f>
        <v>200</v>
      </c>
    </row>
    <row r="158" spans="1:8" s="48" customFormat="1" ht="149.25" customHeight="1" hidden="1">
      <c r="A158" s="45"/>
      <c r="B158" s="133" t="s">
        <v>1</v>
      </c>
      <c r="C158" s="141">
        <v>901</v>
      </c>
      <c r="D158" s="40" t="s">
        <v>179</v>
      </c>
      <c r="E158" s="40" t="s">
        <v>183</v>
      </c>
      <c r="F158" s="40" t="s">
        <v>137</v>
      </c>
      <c r="G158" s="40"/>
      <c r="H158" s="125">
        <f>H159</f>
        <v>0</v>
      </c>
    </row>
    <row r="159" spans="1:8" s="48" customFormat="1" ht="35.25" customHeight="1" hidden="1">
      <c r="A159" s="45"/>
      <c r="B159" s="39" t="s">
        <v>231</v>
      </c>
      <c r="C159" s="141">
        <v>901</v>
      </c>
      <c r="D159" s="40" t="s">
        <v>179</v>
      </c>
      <c r="E159" s="40" t="s">
        <v>183</v>
      </c>
      <c r="F159" s="40" t="s">
        <v>137</v>
      </c>
      <c r="G159" s="40" t="s">
        <v>232</v>
      </c>
      <c r="H159" s="125"/>
    </row>
    <row r="160" spans="1:8" s="48" customFormat="1" ht="72" customHeight="1">
      <c r="A160" s="45"/>
      <c r="B160" s="46" t="s">
        <v>355</v>
      </c>
      <c r="C160" s="141">
        <v>901</v>
      </c>
      <c r="D160" s="40" t="s">
        <v>179</v>
      </c>
      <c r="E160" s="40" t="s">
        <v>183</v>
      </c>
      <c r="F160" s="40" t="s">
        <v>136</v>
      </c>
      <c r="G160" s="40"/>
      <c r="H160" s="125">
        <f>SUM(H161)</f>
        <v>200</v>
      </c>
    </row>
    <row r="161" spans="1:8" s="48" customFormat="1" ht="32.25" customHeight="1">
      <c r="A161" s="45"/>
      <c r="B161" s="39" t="s">
        <v>231</v>
      </c>
      <c r="C161" s="141">
        <v>901</v>
      </c>
      <c r="D161" s="40" t="s">
        <v>179</v>
      </c>
      <c r="E161" s="40" t="s">
        <v>183</v>
      </c>
      <c r="F161" s="40" t="s">
        <v>136</v>
      </c>
      <c r="G161" s="40" t="s">
        <v>232</v>
      </c>
      <c r="H161" s="125">
        <v>200</v>
      </c>
    </row>
    <row r="162" spans="1:8" s="48" customFormat="1" ht="131.25" customHeight="1" hidden="1">
      <c r="A162" s="45"/>
      <c r="B162" s="39" t="s">
        <v>271</v>
      </c>
      <c r="C162" s="141">
        <v>901</v>
      </c>
      <c r="D162" s="40" t="s">
        <v>179</v>
      </c>
      <c r="E162" s="40" t="s">
        <v>183</v>
      </c>
      <c r="F162" s="40" t="s">
        <v>272</v>
      </c>
      <c r="G162" s="40"/>
      <c r="H162" s="125">
        <f>SUM(H163)</f>
        <v>0</v>
      </c>
    </row>
    <row r="163" spans="1:8" s="48" customFormat="1" ht="32.25" customHeight="1" hidden="1">
      <c r="A163" s="45"/>
      <c r="B163" s="39" t="s">
        <v>231</v>
      </c>
      <c r="C163" s="141">
        <v>901</v>
      </c>
      <c r="D163" s="40" t="s">
        <v>179</v>
      </c>
      <c r="E163" s="40" t="s">
        <v>183</v>
      </c>
      <c r="F163" s="40" t="s">
        <v>272</v>
      </c>
      <c r="G163" s="40" t="s">
        <v>232</v>
      </c>
      <c r="H163" s="125"/>
    </row>
    <row r="164" spans="1:8" s="48" customFormat="1" ht="72.75" customHeight="1">
      <c r="A164" s="45"/>
      <c r="B164" s="39" t="s">
        <v>356</v>
      </c>
      <c r="C164" s="141">
        <v>901</v>
      </c>
      <c r="D164" s="40" t="s">
        <v>179</v>
      </c>
      <c r="E164" s="40" t="s">
        <v>183</v>
      </c>
      <c r="F164" s="40" t="s">
        <v>54</v>
      </c>
      <c r="G164" s="40"/>
      <c r="H164" s="125">
        <f>SUM(H165+H167)</f>
        <v>57870</v>
      </c>
    </row>
    <row r="165" spans="1:8" s="48" customFormat="1" ht="91.5" customHeight="1">
      <c r="A165" s="45"/>
      <c r="B165" s="56" t="s">
        <v>357</v>
      </c>
      <c r="C165" s="141">
        <v>901</v>
      </c>
      <c r="D165" s="40" t="s">
        <v>179</v>
      </c>
      <c r="E165" s="40" t="s">
        <v>183</v>
      </c>
      <c r="F165" s="40" t="s">
        <v>55</v>
      </c>
      <c r="G165" s="40"/>
      <c r="H165" s="125">
        <f>SUM(H166)</f>
        <v>57870</v>
      </c>
    </row>
    <row r="166" spans="1:8" s="48" customFormat="1" ht="24" customHeight="1">
      <c r="A166" s="45"/>
      <c r="B166" s="39" t="s">
        <v>161</v>
      </c>
      <c r="C166" s="141">
        <v>901</v>
      </c>
      <c r="D166" s="40" t="s">
        <v>179</v>
      </c>
      <c r="E166" s="40" t="s">
        <v>183</v>
      </c>
      <c r="F166" s="40" t="s">
        <v>55</v>
      </c>
      <c r="G166" s="40" t="s">
        <v>240</v>
      </c>
      <c r="H166" s="125">
        <v>57870</v>
      </c>
    </row>
    <row r="167" spans="1:8" s="48" customFormat="1" ht="132.75" customHeight="1" hidden="1">
      <c r="A167" s="45"/>
      <c r="B167" s="56" t="s">
        <v>2</v>
      </c>
      <c r="C167" s="141">
        <v>901</v>
      </c>
      <c r="D167" s="40" t="s">
        <v>179</v>
      </c>
      <c r="E167" s="40" t="s">
        <v>183</v>
      </c>
      <c r="F167" s="40" t="s">
        <v>56</v>
      </c>
      <c r="G167" s="40"/>
      <c r="H167" s="125">
        <f>SUM(H168)</f>
        <v>0</v>
      </c>
    </row>
    <row r="168" spans="1:8" s="48" customFormat="1" ht="24" customHeight="1" hidden="1">
      <c r="A168" s="45"/>
      <c r="B168" s="39" t="s">
        <v>161</v>
      </c>
      <c r="C168" s="141">
        <v>901</v>
      </c>
      <c r="D168" s="40" t="s">
        <v>179</v>
      </c>
      <c r="E168" s="40" t="s">
        <v>183</v>
      </c>
      <c r="F168" s="40" t="s">
        <v>56</v>
      </c>
      <c r="G168" s="40" t="s">
        <v>240</v>
      </c>
      <c r="H168" s="125"/>
    </row>
    <row r="169" spans="1:8" s="48" customFormat="1" ht="36" customHeight="1">
      <c r="A169" s="45"/>
      <c r="B169" s="128" t="s">
        <v>201</v>
      </c>
      <c r="C169" s="140">
        <v>901</v>
      </c>
      <c r="D169" s="36" t="s">
        <v>179</v>
      </c>
      <c r="E169" s="36" t="s">
        <v>186</v>
      </c>
      <c r="F169" s="36"/>
      <c r="G169" s="36"/>
      <c r="H169" s="123">
        <f>SUM(H170+H177+H181+H186)</f>
        <v>1345.1</v>
      </c>
    </row>
    <row r="170" spans="1:8" s="47" customFormat="1" ht="39" customHeight="1">
      <c r="A170" s="51"/>
      <c r="B170" s="39" t="s">
        <v>426</v>
      </c>
      <c r="C170" s="141">
        <v>901</v>
      </c>
      <c r="D170" s="40" t="s">
        <v>179</v>
      </c>
      <c r="E170" s="40" t="s">
        <v>186</v>
      </c>
      <c r="F170" s="40" t="s">
        <v>312</v>
      </c>
      <c r="G170" s="40"/>
      <c r="H170" s="125">
        <f>SUM(H171+H174)</f>
        <v>500</v>
      </c>
    </row>
    <row r="171" spans="1:8" s="47" customFormat="1" ht="72" customHeight="1">
      <c r="A171" s="51"/>
      <c r="B171" s="39" t="s">
        <v>427</v>
      </c>
      <c r="C171" s="141">
        <v>901</v>
      </c>
      <c r="D171" s="40" t="s">
        <v>179</v>
      </c>
      <c r="E171" s="40" t="s">
        <v>186</v>
      </c>
      <c r="F171" s="40" t="s">
        <v>428</v>
      </c>
      <c r="G171" s="40"/>
      <c r="H171" s="125">
        <f>SUM(H172)</f>
        <v>250</v>
      </c>
    </row>
    <row r="172" spans="1:8" s="48" customFormat="1" ht="111.75" customHeight="1">
      <c r="A172" s="45"/>
      <c r="B172" s="39" t="s">
        <v>429</v>
      </c>
      <c r="C172" s="141">
        <v>901</v>
      </c>
      <c r="D172" s="40" t="s">
        <v>179</v>
      </c>
      <c r="E172" s="40" t="s">
        <v>186</v>
      </c>
      <c r="F172" s="40" t="s">
        <v>313</v>
      </c>
      <c r="G172" s="40"/>
      <c r="H172" s="125">
        <f>SUM(H173)</f>
        <v>250</v>
      </c>
    </row>
    <row r="173" spans="1:8" s="48" customFormat="1" ht="39" customHeight="1">
      <c r="A173" s="45"/>
      <c r="B173" s="39" t="s">
        <v>231</v>
      </c>
      <c r="C173" s="141">
        <v>901</v>
      </c>
      <c r="D173" s="40" t="s">
        <v>179</v>
      </c>
      <c r="E173" s="40" t="s">
        <v>186</v>
      </c>
      <c r="F173" s="40" t="s">
        <v>313</v>
      </c>
      <c r="G173" s="40" t="s">
        <v>232</v>
      </c>
      <c r="H173" s="125">
        <v>250</v>
      </c>
    </row>
    <row r="174" spans="1:8" s="47" customFormat="1" ht="69" customHeight="1">
      <c r="A174" s="51"/>
      <c r="B174" s="39" t="s">
        <v>443</v>
      </c>
      <c r="C174" s="141">
        <v>901</v>
      </c>
      <c r="D174" s="40" t="s">
        <v>179</v>
      </c>
      <c r="E174" s="40" t="s">
        <v>186</v>
      </c>
      <c r="F174" s="40" t="s">
        <v>445</v>
      </c>
      <c r="G174" s="40"/>
      <c r="H174" s="125">
        <f>SUM(H175)</f>
        <v>250</v>
      </c>
    </row>
    <row r="175" spans="1:8" s="48" customFormat="1" ht="105" customHeight="1">
      <c r="A175" s="45"/>
      <c r="B175" s="39" t="s">
        <v>444</v>
      </c>
      <c r="C175" s="141">
        <v>901</v>
      </c>
      <c r="D175" s="40" t="s">
        <v>179</v>
      </c>
      <c r="E175" s="40" t="s">
        <v>186</v>
      </c>
      <c r="F175" s="40" t="s">
        <v>446</v>
      </c>
      <c r="G175" s="40"/>
      <c r="H175" s="125">
        <f>SUM(H176)</f>
        <v>250</v>
      </c>
    </row>
    <row r="176" spans="1:8" s="48" customFormat="1" ht="39" customHeight="1">
      <c r="A176" s="45"/>
      <c r="B176" s="39" t="s">
        <v>231</v>
      </c>
      <c r="C176" s="141">
        <v>901</v>
      </c>
      <c r="D176" s="40" t="s">
        <v>179</v>
      </c>
      <c r="E176" s="40" t="s">
        <v>186</v>
      </c>
      <c r="F176" s="40" t="s">
        <v>446</v>
      </c>
      <c r="G176" s="40" t="s">
        <v>232</v>
      </c>
      <c r="H176" s="125">
        <v>250</v>
      </c>
    </row>
    <row r="177" spans="1:8" s="48" customFormat="1" ht="94.5" customHeight="1">
      <c r="A177" s="45"/>
      <c r="B177" s="39" t="s">
        <v>483</v>
      </c>
      <c r="C177" s="141">
        <v>901</v>
      </c>
      <c r="D177" s="40" t="s">
        <v>179</v>
      </c>
      <c r="E177" s="40" t="s">
        <v>186</v>
      </c>
      <c r="F177" s="40" t="s">
        <v>447</v>
      </c>
      <c r="G177" s="36"/>
      <c r="H177" s="125">
        <f>SUM(H178)</f>
        <v>250</v>
      </c>
    </row>
    <row r="178" spans="1:8" s="48" customFormat="1" ht="89.25" customHeight="1">
      <c r="A178" s="45"/>
      <c r="B178" s="39" t="s">
        <v>485</v>
      </c>
      <c r="C178" s="141">
        <v>901</v>
      </c>
      <c r="D178" s="40" t="s">
        <v>179</v>
      </c>
      <c r="E178" s="40" t="s">
        <v>186</v>
      </c>
      <c r="F178" s="40" t="s">
        <v>448</v>
      </c>
      <c r="G178" s="40"/>
      <c r="H178" s="125">
        <f>SUM(H179)</f>
        <v>250</v>
      </c>
    </row>
    <row r="179" spans="1:8" s="48" customFormat="1" ht="108" customHeight="1">
      <c r="A179" s="45"/>
      <c r="B179" s="39" t="s">
        <v>484</v>
      </c>
      <c r="C179" s="141">
        <v>901</v>
      </c>
      <c r="D179" s="40" t="s">
        <v>179</v>
      </c>
      <c r="E179" s="40" t="s">
        <v>186</v>
      </c>
      <c r="F179" s="40" t="s">
        <v>449</v>
      </c>
      <c r="G179" s="40"/>
      <c r="H179" s="125">
        <f>SUM(H180)</f>
        <v>250</v>
      </c>
    </row>
    <row r="180" spans="1:8" s="48" customFormat="1" ht="39" customHeight="1">
      <c r="A180" s="45"/>
      <c r="B180" s="39" t="s">
        <v>231</v>
      </c>
      <c r="C180" s="141">
        <v>901</v>
      </c>
      <c r="D180" s="40" t="s">
        <v>179</v>
      </c>
      <c r="E180" s="40" t="s">
        <v>186</v>
      </c>
      <c r="F180" s="40" t="s">
        <v>449</v>
      </c>
      <c r="G180" s="40" t="s">
        <v>232</v>
      </c>
      <c r="H180" s="125">
        <v>250</v>
      </c>
    </row>
    <row r="181" spans="1:8" s="47" customFormat="1" ht="39" customHeight="1">
      <c r="A181" s="51"/>
      <c r="B181" s="129" t="s">
        <v>470</v>
      </c>
      <c r="C181" s="141">
        <v>901</v>
      </c>
      <c r="D181" s="40" t="s">
        <v>179</v>
      </c>
      <c r="E181" s="40" t="s">
        <v>186</v>
      </c>
      <c r="F181" s="40" t="s">
        <v>466</v>
      </c>
      <c r="G181" s="40"/>
      <c r="H181" s="125">
        <f>SUM(H182)</f>
        <v>494.8</v>
      </c>
    </row>
    <row r="182" spans="1:8" s="48" customFormat="1" ht="39" customHeight="1">
      <c r="A182" s="45"/>
      <c r="B182" s="129" t="s">
        <v>469</v>
      </c>
      <c r="C182" s="141">
        <v>901</v>
      </c>
      <c r="D182" s="40" t="s">
        <v>179</v>
      </c>
      <c r="E182" s="40" t="s">
        <v>186</v>
      </c>
      <c r="F182" s="40" t="s">
        <v>467</v>
      </c>
      <c r="G182" s="40"/>
      <c r="H182" s="125">
        <f>SUM(H183)</f>
        <v>494.8</v>
      </c>
    </row>
    <row r="183" spans="1:8" s="48" customFormat="1" ht="52.5" customHeight="1">
      <c r="A183" s="45"/>
      <c r="B183" s="129" t="s">
        <v>337</v>
      </c>
      <c r="C183" s="141">
        <v>901</v>
      </c>
      <c r="D183" s="40" t="s">
        <v>179</v>
      </c>
      <c r="E183" s="40" t="s">
        <v>186</v>
      </c>
      <c r="F183" s="40" t="s">
        <v>468</v>
      </c>
      <c r="G183" s="40"/>
      <c r="H183" s="125">
        <f>SUM(H184:H185)</f>
        <v>494.8</v>
      </c>
    </row>
    <row r="184" spans="1:8" s="48" customFormat="1" ht="25.5" customHeight="1">
      <c r="A184" s="45"/>
      <c r="B184" s="129" t="s">
        <v>338</v>
      </c>
      <c r="C184" s="141">
        <v>901</v>
      </c>
      <c r="D184" s="40" t="s">
        <v>179</v>
      </c>
      <c r="E184" s="40" t="s">
        <v>186</v>
      </c>
      <c r="F184" s="40" t="s">
        <v>468</v>
      </c>
      <c r="G184" s="40" t="s">
        <v>339</v>
      </c>
      <c r="H184" s="125">
        <v>299.5</v>
      </c>
    </row>
    <row r="185" spans="1:8" s="48" customFormat="1" ht="39" customHeight="1">
      <c r="A185" s="45"/>
      <c r="B185" s="39" t="s">
        <v>231</v>
      </c>
      <c r="C185" s="141">
        <v>901</v>
      </c>
      <c r="D185" s="40" t="s">
        <v>179</v>
      </c>
      <c r="E185" s="40" t="s">
        <v>186</v>
      </c>
      <c r="F185" s="40" t="s">
        <v>468</v>
      </c>
      <c r="G185" s="40" t="s">
        <v>232</v>
      </c>
      <c r="H185" s="125">
        <v>195.3</v>
      </c>
    </row>
    <row r="186" spans="1:8" s="48" customFormat="1" ht="37.5" customHeight="1">
      <c r="A186" s="45"/>
      <c r="B186" s="39" t="s">
        <v>227</v>
      </c>
      <c r="C186" s="141">
        <v>901</v>
      </c>
      <c r="D186" s="40" t="s">
        <v>179</v>
      </c>
      <c r="E186" s="40" t="s">
        <v>186</v>
      </c>
      <c r="F186" s="40" t="s">
        <v>83</v>
      </c>
      <c r="G186" s="40"/>
      <c r="H186" s="125">
        <f>SUM(H187)</f>
        <v>100.3</v>
      </c>
    </row>
    <row r="187" spans="1:8" s="48" customFormat="1" ht="51.75" customHeight="1">
      <c r="A187" s="45"/>
      <c r="B187" s="39" t="s">
        <v>239</v>
      </c>
      <c r="C187" s="141">
        <v>901</v>
      </c>
      <c r="D187" s="40" t="s">
        <v>179</v>
      </c>
      <c r="E187" s="40" t="s">
        <v>186</v>
      </c>
      <c r="F187" s="40" t="s">
        <v>84</v>
      </c>
      <c r="G187" s="40"/>
      <c r="H187" s="125">
        <f>SUM(H188)</f>
        <v>100.3</v>
      </c>
    </row>
    <row r="188" spans="1:8" s="48" customFormat="1" ht="36.75" customHeight="1">
      <c r="A188" s="45"/>
      <c r="B188" s="46" t="s">
        <v>235</v>
      </c>
      <c r="C188" s="141">
        <v>901</v>
      </c>
      <c r="D188" s="40" t="s">
        <v>179</v>
      </c>
      <c r="E188" s="40" t="s">
        <v>186</v>
      </c>
      <c r="F188" s="40" t="s">
        <v>88</v>
      </c>
      <c r="G188" s="40"/>
      <c r="H188" s="125">
        <f>SUM(H189)</f>
        <v>100.3</v>
      </c>
    </row>
    <row r="189" spans="1:8" s="48" customFormat="1" ht="39" customHeight="1">
      <c r="A189" s="45"/>
      <c r="B189" s="39" t="s">
        <v>231</v>
      </c>
      <c r="C189" s="141">
        <v>901</v>
      </c>
      <c r="D189" s="40" t="s">
        <v>179</v>
      </c>
      <c r="E189" s="40" t="s">
        <v>186</v>
      </c>
      <c r="F189" s="40" t="s">
        <v>88</v>
      </c>
      <c r="G189" s="40" t="s">
        <v>232</v>
      </c>
      <c r="H189" s="125">
        <v>100.3</v>
      </c>
    </row>
    <row r="190" spans="1:8" s="48" customFormat="1" ht="19.5" customHeight="1">
      <c r="A190" s="45"/>
      <c r="B190" s="136" t="s">
        <v>145</v>
      </c>
      <c r="C190" s="140">
        <v>901</v>
      </c>
      <c r="D190" s="36" t="s">
        <v>187</v>
      </c>
      <c r="E190" s="36" t="s">
        <v>177</v>
      </c>
      <c r="F190" s="36"/>
      <c r="G190" s="36"/>
      <c r="H190" s="123">
        <f>SUM(H191+H231+H251)</f>
        <v>41305.600000000006</v>
      </c>
    </row>
    <row r="191" spans="1:8" s="48" customFormat="1" ht="19.5" customHeight="1">
      <c r="A191" s="45"/>
      <c r="B191" s="136" t="s">
        <v>154</v>
      </c>
      <c r="C191" s="140">
        <v>901</v>
      </c>
      <c r="D191" s="36" t="s">
        <v>187</v>
      </c>
      <c r="E191" s="36" t="s">
        <v>176</v>
      </c>
      <c r="F191" s="36"/>
      <c r="G191" s="36"/>
      <c r="H191" s="123">
        <f>SUM(H211+H220+H227)</f>
        <v>6325</v>
      </c>
    </row>
    <row r="192" spans="1:9" s="48" customFormat="1" ht="85.5" customHeight="1" hidden="1">
      <c r="A192" s="45"/>
      <c r="B192" s="46" t="s">
        <v>105</v>
      </c>
      <c r="C192" s="141">
        <v>901</v>
      </c>
      <c r="D192" s="40" t="s">
        <v>187</v>
      </c>
      <c r="E192" s="40" t="s">
        <v>176</v>
      </c>
      <c r="F192" s="40" t="s">
        <v>13</v>
      </c>
      <c r="G192" s="40"/>
      <c r="H192" s="125">
        <f>SUM(H193+H199)</f>
        <v>0</v>
      </c>
      <c r="I192" s="47"/>
    </row>
    <row r="193" spans="1:9" s="48" customFormat="1" ht="117" customHeight="1" hidden="1">
      <c r="A193" s="45"/>
      <c r="B193" s="46" t="s">
        <v>106</v>
      </c>
      <c r="C193" s="141">
        <v>901</v>
      </c>
      <c r="D193" s="40" t="s">
        <v>187</v>
      </c>
      <c r="E193" s="40" t="s">
        <v>176</v>
      </c>
      <c r="F193" s="40" t="s">
        <v>25</v>
      </c>
      <c r="G193" s="40"/>
      <c r="H193" s="125">
        <f>SUM(H194+H196)</f>
        <v>0</v>
      </c>
      <c r="I193" s="47"/>
    </row>
    <row r="194" spans="1:8" s="47" customFormat="1" ht="134.25" customHeight="1" hidden="1">
      <c r="A194" s="51"/>
      <c r="B194" s="46" t="s">
        <v>138</v>
      </c>
      <c r="C194" s="141">
        <v>901</v>
      </c>
      <c r="D194" s="40" t="s">
        <v>187</v>
      </c>
      <c r="E194" s="40" t="s">
        <v>176</v>
      </c>
      <c r="F194" s="40" t="s">
        <v>139</v>
      </c>
      <c r="G194" s="40"/>
      <c r="H194" s="125">
        <f>SUM(H195)</f>
        <v>0</v>
      </c>
    </row>
    <row r="195" spans="1:9" s="48" customFormat="1" ht="24.75" customHeight="1" hidden="1">
      <c r="A195" s="45"/>
      <c r="B195" s="39" t="s">
        <v>251</v>
      </c>
      <c r="C195" s="141">
        <v>901</v>
      </c>
      <c r="D195" s="40" t="s">
        <v>187</v>
      </c>
      <c r="E195" s="40" t="s">
        <v>176</v>
      </c>
      <c r="F195" s="40" t="s">
        <v>139</v>
      </c>
      <c r="G195" s="40" t="s">
        <v>240</v>
      </c>
      <c r="H195" s="125"/>
      <c r="I195" s="47"/>
    </row>
    <row r="196" spans="1:9" s="48" customFormat="1" ht="50.25" customHeight="1" hidden="1">
      <c r="A196" s="45"/>
      <c r="B196" s="39" t="s">
        <v>102</v>
      </c>
      <c r="C196" s="141">
        <v>901</v>
      </c>
      <c r="D196" s="40" t="s">
        <v>187</v>
      </c>
      <c r="E196" s="40" t="s">
        <v>176</v>
      </c>
      <c r="F196" s="40" t="s">
        <v>127</v>
      </c>
      <c r="G196" s="40"/>
      <c r="H196" s="125">
        <f>H197</f>
        <v>0</v>
      </c>
      <c r="I196" s="47"/>
    </row>
    <row r="197" spans="1:9" s="48" customFormat="1" ht="171" customHeight="1" hidden="1">
      <c r="A197" s="45"/>
      <c r="B197" s="39" t="s">
        <v>280</v>
      </c>
      <c r="C197" s="141">
        <v>901</v>
      </c>
      <c r="D197" s="40" t="s">
        <v>187</v>
      </c>
      <c r="E197" s="40" t="s">
        <v>176</v>
      </c>
      <c r="F197" s="40" t="s">
        <v>128</v>
      </c>
      <c r="G197" s="40"/>
      <c r="H197" s="125">
        <f>H198</f>
        <v>0</v>
      </c>
      <c r="I197" s="47"/>
    </row>
    <row r="198" spans="1:9" s="48" customFormat="1" ht="24.75" customHeight="1" hidden="1">
      <c r="A198" s="45"/>
      <c r="B198" s="39" t="s">
        <v>251</v>
      </c>
      <c r="C198" s="141">
        <v>901</v>
      </c>
      <c r="D198" s="40" t="s">
        <v>187</v>
      </c>
      <c r="E198" s="40" t="s">
        <v>176</v>
      </c>
      <c r="F198" s="40" t="s">
        <v>128</v>
      </c>
      <c r="G198" s="40" t="s">
        <v>240</v>
      </c>
      <c r="H198" s="125"/>
      <c r="I198" s="47"/>
    </row>
    <row r="199" spans="1:9" s="48" customFormat="1" ht="141.75" customHeight="1" hidden="1">
      <c r="A199" s="45"/>
      <c r="B199" s="46" t="s">
        <v>258</v>
      </c>
      <c r="C199" s="141">
        <v>901</v>
      </c>
      <c r="D199" s="40" t="s">
        <v>187</v>
      </c>
      <c r="E199" s="40" t="s">
        <v>176</v>
      </c>
      <c r="F199" s="40" t="s">
        <v>16</v>
      </c>
      <c r="G199" s="40"/>
      <c r="H199" s="125">
        <f>SUM(H200+H202+H204+H206)</f>
        <v>0</v>
      </c>
      <c r="I199" s="47"/>
    </row>
    <row r="200" spans="1:9" s="48" customFormat="1" ht="115.5" customHeight="1" hidden="1">
      <c r="A200" s="45"/>
      <c r="B200" s="126" t="s">
        <v>267</v>
      </c>
      <c r="C200" s="141">
        <v>901</v>
      </c>
      <c r="D200" s="40" t="s">
        <v>187</v>
      </c>
      <c r="E200" s="40" t="s">
        <v>176</v>
      </c>
      <c r="F200" s="40" t="s">
        <v>17</v>
      </c>
      <c r="G200" s="40"/>
      <c r="H200" s="125">
        <f>SUM(H201)</f>
        <v>0</v>
      </c>
      <c r="I200" s="47"/>
    </row>
    <row r="201" spans="1:9" s="48" customFormat="1" ht="27" customHeight="1" hidden="1">
      <c r="A201" s="45"/>
      <c r="B201" s="39" t="s">
        <v>251</v>
      </c>
      <c r="C201" s="141">
        <v>901</v>
      </c>
      <c r="D201" s="40" t="s">
        <v>187</v>
      </c>
      <c r="E201" s="40" t="s">
        <v>176</v>
      </c>
      <c r="F201" s="40" t="s">
        <v>17</v>
      </c>
      <c r="G201" s="40" t="s">
        <v>240</v>
      </c>
      <c r="H201" s="125"/>
      <c r="I201" s="47"/>
    </row>
    <row r="202" spans="1:9" s="48" customFormat="1" ht="131.25" customHeight="1" hidden="1">
      <c r="A202" s="45"/>
      <c r="B202" s="135" t="s">
        <v>264</v>
      </c>
      <c r="C202" s="141">
        <v>901</v>
      </c>
      <c r="D202" s="40" t="s">
        <v>187</v>
      </c>
      <c r="E202" s="40" t="s">
        <v>176</v>
      </c>
      <c r="F202" s="40" t="s">
        <v>18</v>
      </c>
      <c r="G202" s="40"/>
      <c r="H202" s="125">
        <f>PRODUCT(H203)</f>
        <v>0</v>
      </c>
      <c r="I202" s="47"/>
    </row>
    <row r="203" spans="1:9" s="48" customFormat="1" ht="23.25" customHeight="1" hidden="1">
      <c r="A203" s="45"/>
      <c r="B203" s="39" t="s">
        <v>251</v>
      </c>
      <c r="C203" s="141">
        <v>901</v>
      </c>
      <c r="D203" s="40" t="s">
        <v>187</v>
      </c>
      <c r="E203" s="40" t="s">
        <v>176</v>
      </c>
      <c r="F203" s="40" t="s">
        <v>18</v>
      </c>
      <c r="G203" s="40" t="s">
        <v>240</v>
      </c>
      <c r="H203" s="125"/>
      <c r="I203" s="47"/>
    </row>
    <row r="204" spans="1:9" s="48" customFormat="1" ht="124.5" customHeight="1" hidden="1">
      <c r="A204" s="45"/>
      <c r="B204" s="135" t="s">
        <v>263</v>
      </c>
      <c r="C204" s="141">
        <v>901</v>
      </c>
      <c r="D204" s="40" t="s">
        <v>187</v>
      </c>
      <c r="E204" s="40" t="s">
        <v>176</v>
      </c>
      <c r="F204" s="40" t="s">
        <v>19</v>
      </c>
      <c r="G204" s="40"/>
      <c r="H204" s="125">
        <f>PRODUCT(H205)</f>
        <v>0</v>
      </c>
      <c r="I204" s="47"/>
    </row>
    <row r="205" spans="1:9" s="48" customFormat="1" ht="19.5" customHeight="1" hidden="1">
      <c r="A205" s="45"/>
      <c r="B205" s="39" t="s">
        <v>251</v>
      </c>
      <c r="C205" s="141">
        <v>901</v>
      </c>
      <c r="D205" s="40" t="s">
        <v>187</v>
      </c>
      <c r="E205" s="40" t="s">
        <v>176</v>
      </c>
      <c r="F205" s="40" t="s">
        <v>19</v>
      </c>
      <c r="G205" s="40" t="s">
        <v>240</v>
      </c>
      <c r="H205" s="125"/>
      <c r="I205" s="47"/>
    </row>
    <row r="206" spans="1:9" s="48" customFormat="1" ht="55.5" customHeight="1" hidden="1">
      <c r="A206" s="45"/>
      <c r="B206" s="39" t="s">
        <v>197</v>
      </c>
      <c r="C206" s="141">
        <v>901</v>
      </c>
      <c r="D206" s="40" t="s">
        <v>187</v>
      </c>
      <c r="E206" s="40" t="s">
        <v>176</v>
      </c>
      <c r="F206" s="40" t="s">
        <v>27</v>
      </c>
      <c r="G206" s="40"/>
      <c r="H206" s="125">
        <f>SUM(H207+H209)</f>
        <v>0</v>
      </c>
      <c r="I206" s="47"/>
    </row>
    <row r="207" spans="1:9" s="48" customFormat="1" ht="122.25" customHeight="1" hidden="1">
      <c r="A207" s="45"/>
      <c r="B207" s="52" t="s">
        <v>265</v>
      </c>
      <c r="C207" s="141">
        <v>901</v>
      </c>
      <c r="D207" s="40" t="s">
        <v>187</v>
      </c>
      <c r="E207" s="40" t="s">
        <v>176</v>
      </c>
      <c r="F207" s="40" t="s">
        <v>19</v>
      </c>
      <c r="G207" s="40"/>
      <c r="H207" s="125">
        <f>SUM(H208)</f>
        <v>0</v>
      </c>
      <c r="I207" s="47"/>
    </row>
    <row r="208" spans="1:9" s="48" customFormat="1" ht="19.5" customHeight="1" hidden="1">
      <c r="A208" s="45"/>
      <c r="B208" s="39" t="s">
        <v>251</v>
      </c>
      <c r="C208" s="141">
        <v>901</v>
      </c>
      <c r="D208" s="40" t="s">
        <v>187</v>
      </c>
      <c r="E208" s="40" t="s">
        <v>176</v>
      </c>
      <c r="F208" s="40" t="s">
        <v>19</v>
      </c>
      <c r="G208" s="40" t="s">
        <v>240</v>
      </c>
      <c r="H208" s="125"/>
      <c r="I208" s="47"/>
    </row>
    <row r="209" spans="1:9" s="48" customFormat="1" ht="133.5" customHeight="1" hidden="1">
      <c r="A209" s="45"/>
      <c r="B209" s="52" t="s">
        <v>270</v>
      </c>
      <c r="C209" s="141">
        <v>901</v>
      </c>
      <c r="D209" s="40" t="s">
        <v>187</v>
      </c>
      <c r="E209" s="40" t="s">
        <v>176</v>
      </c>
      <c r="F209" s="40" t="s">
        <v>20</v>
      </c>
      <c r="G209" s="40"/>
      <c r="H209" s="125">
        <f>SUM(H210)</f>
        <v>0</v>
      </c>
      <c r="I209" s="47"/>
    </row>
    <row r="210" spans="1:9" s="48" customFormat="1" ht="19.5" customHeight="1" hidden="1">
      <c r="A210" s="45"/>
      <c r="B210" s="39" t="s">
        <v>251</v>
      </c>
      <c r="C210" s="141">
        <v>901</v>
      </c>
      <c r="D210" s="40" t="s">
        <v>187</v>
      </c>
      <c r="E210" s="40" t="s">
        <v>176</v>
      </c>
      <c r="F210" s="40" t="s">
        <v>20</v>
      </c>
      <c r="G210" s="40" t="s">
        <v>240</v>
      </c>
      <c r="H210" s="125"/>
      <c r="I210" s="47"/>
    </row>
    <row r="211" spans="1:9" s="48" customFormat="1" ht="35.25" customHeight="1">
      <c r="A211" s="45"/>
      <c r="B211" s="46" t="s">
        <v>311</v>
      </c>
      <c r="C211" s="141">
        <v>901</v>
      </c>
      <c r="D211" s="40" t="s">
        <v>187</v>
      </c>
      <c r="E211" s="40" t="s">
        <v>176</v>
      </c>
      <c r="F211" s="40" t="s">
        <v>46</v>
      </c>
      <c r="G211" s="40"/>
      <c r="H211" s="125">
        <f>SUM(H212+H217)</f>
        <v>1610</v>
      </c>
      <c r="I211" s="47"/>
    </row>
    <row r="212" spans="1:9" s="48" customFormat="1" ht="72" customHeight="1">
      <c r="A212" s="45"/>
      <c r="B212" s="46" t="s">
        <v>378</v>
      </c>
      <c r="C212" s="141">
        <v>901</v>
      </c>
      <c r="D212" s="40" t="s">
        <v>187</v>
      </c>
      <c r="E212" s="40" t="s">
        <v>176</v>
      </c>
      <c r="F212" s="40" t="s">
        <v>47</v>
      </c>
      <c r="G212" s="40"/>
      <c r="H212" s="125">
        <f>SUM(H213+H215)</f>
        <v>700</v>
      </c>
      <c r="I212" s="47"/>
    </row>
    <row r="213" spans="1:9" s="48" customFormat="1" ht="91.5" customHeight="1">
      <c r="A213" s="45"/>
      <c r="B213" s="39" t="s">
        <v>379</v>
      </c>
      <c r="C213" s="141">
        <v>901</v>
      </c>
      <c r="D213" s="40" t="s">
        <v>187</v>
      </c>
      <c r="E213" s="40" t="s">
        <v>176</v>
      </c>
      <c r="F213" s="40" t="s">
        <v>48</v>
      </c>
      <c r="G213" s="40"/>
      <c r="H213" s="125">
        <f>SUM(H214)</f>
        <v>500</v>
      </c>
      <c r="I213" s="47"/>
    </row>
    <row r="214" spans="1:9" s="48" customFormat="1" ht="37.5" customHeight="1">
      <c r="A214" s="45"/>
      <c r="B214" s="39" t="s">
        <v>231</v>
      </c>
      <c r="C214" s="141">
        <v>901</v>
      </c>
      <c r="D214" s="40" t="s">
        <v>187</v>
      </c>
      <c r="E214" s="40" t="s">
        <v>176</v>
      </c>
      <c r="F214" s="40" t="s">
        <v>48</v>
      </c>
      <c r="G214" s="40" t="s">
        <v>232</v>
      </c>
      <c r="H214" s="125">
        <v>500</v>
      </c>
      <c r="I214" s="47"/>
    </row>
    <row r="215" spans="1:9" s="48" customFormat="1" ht="94.5" customHeight="1">
      <c r="A215" s="45"/>
      <c r="B215" s="39" t="s">
        <v>482</v>
      </c>
      <c r="C215" s="141">
        <v>901</v>
      </c>
      <c r="D215" s="40" t="s">
        <v>187</v>
      </c>
      <c r="E215" s="40" t="s">
        <v>176</v>
      </c>
      <c r="F215" s="40" t="s">
        <v>100</v>
      </c>
      <c r="G215" s="40"/>
      <c r="H215" s="125">
        <f>SUM(H216)</f>
        <v>200</v>
      </c>
      <c r="I215" s="47"/>
    </row>
    <row r="216" spans="1:9" s="48" customFormat="1" ht="37.5" customHeight="1">
      <c r="A216" s="45"/>
      <c r="B216" s="39" t="s">
        <v>231</v>
      </c>
      <c r="C216" s="141">
        <v>901</v>
      </c>
      <c r="D216" s="40" t="s">
        <v>187</v>
      </c>
      <c r="E216" s="40" t="s">
        <v>176</v>
      </c>
      <c r="F216" s="40" t="s">
        <v>100</v>
      </c>
      <c r="G216" s="40" t="s">
        <v>232</v>
      </c>
      <c r="H216" s="125">
        <v>200</v>
      </c>
      <c r="I216" s="47"/>
    </row>
    <row r="217" spans="1:9" s="48" customFormat="1" ht="54" customHeight="1">
      <c r="A217" s="45"/>
      <c r="B217" s="46" t="s">
        <v>383</v>
      </c>
      <c r="C217" s="141">
        <v>901</v>
      </c>
      <c r="D217" s="40" t="s">
        <v>187</v>
      </c>
      <c r="E217" s="40" t="s">
        <v>176</v>
      </c>
      <c r="F217" s="40" t="s">
        <v>384</v>
      </c>
      <c r="G217" s="40"/>
      <c r="H217" s="125">
        <f>SUM(H218)</f>
        <v>910</v>
      </c>
      <c r="I217" s="47"/>
    </row>
    <row r="218" spans="1:9" s="48" customFormat="1" ht="90.75" customHeight="1">
      <c r="A218" s="45"/>
      <c r="B218" s="46" t="s">
        <v>385</v>
      </c>
      <c r="C218" s="141">
        <v>901</v>
      </c>
      <c r="D218" s="40" t="s">
        <v>187</v>
      </c>
      <c r="E218" s="40" t="s">
        <v>176</v>
      </c>
      <c r="F218" s="40" t="s">
        <v>310</v>
      </c>
      <c r="G218" s="40"/>
      <c r="H218" s="125">
        <f>SUM(H219)</f>
        <v>910</v>
      </c>
      <c r="I218" s="47"/>
    </row>
    <row r="219" spans="1:9" s="48" customFormat="1" ht="34.5" customHeight="1">
      <c r="A219" s="45"/>
      <c r="B219" s="39" t="s">
        <v>231</v>
      </c>
      <c r="C219" s="141">
        <v>901</v>
      </c>
      <c r="D219" s="40" t="s">
        <v>187</v>
      </c>
      <c r="E219" s="40" t="s">
        <v>176</v>
      </c>
      <c r="F219" s="40" t="s">
        <v>310</v>
      </c>
      <c r="G219" s="40" t="s">
        <v>232</v>
      </c>
      <c r="H219" s="125">
        <v>910</v>
      </c>
      <c r="I219" s="47"/>
    </row>
    <row r="220" spans="1:8" s="47" customFormat="1" ht="36" customHeight="1">
      <c r="A220" s="51"/>
      <c r="B220" s="39" t="s">
        <v>419</v>
      </c>
      <c r="C220" s="141">
        <v>901</v>
      </c>
      <c r="D220" s="40" t="s">
        <v>187</v>
      </c>
      <c r="E220" s="40" t="s">
        <v>176</v>
      </c>
      <c r="F220" s="40" t="s">
        <v>424</v>
      </c>
      <c r="G220" s="40"/>
      <c r="H220" s="125">
        <f>SUM(H221+H224)</f>
        <v>4700</v>
      </c>
    </row>
    <row r="221" spans="1:9" s="48" customFormat="1" ht="69.75" customHeight="1">
      <c r="A221" s="45"/>
      <c r="B221" s="39" t="s">
        <v>434</v>
      </c>
      <c r="C221" s="141">
        <v>901</v>
      </c>
      <c r="D221" s="40" t="s">
        <v>187</v>
      </c>
      <c r="E221" s="40" t="s">
        <v>176</v>
      </c>
      <c r="F221" s="40" t="s">
        <v>435</v>
      </c>
      <c r="G221" s="40"/>
      <c r="H221" s="125">
        <f>SUM(H222)</f>
        <v>1100</v>
      </c>
      <c r="I221" s="47"/>
    </row>
    <row r="222" spans="1:9" s="48" customFormat="1" ht="68.25" customHeight="1">
      <c r="A222" s="45"/>
      <c r="B222" s="39" t="s">
        <v>425</v>
      </c>
      <c r="C222" s="141">
        <v>901</v>
      </c>
      <c r="D222" s="40" t="s">
        <v>187</v>
      </c>
      <c r="E222" s="40" t="s">
        <v>176</v>
      </c>
      <c r="F222" s="40" t="s">
        <v>430</v>
      </c>
      <c r="G222" s="40"/>
      <c r="H222" s="125">
        <f>SUM(H223)</f>
        <v>1100</v>
      </c>
      <c r="I222" s="47"/>
    </row>
    <row r="223" spans="1:9" s="48" customFormat="1" ht="45" customHeight="1">
      <c r="A223" s="45"/>
      <c r="B223" s="39" t="s">
        <v>231</v>
      </c>
      <c r="C223" s="141">
        <v>901</v>
      </c>
      <c r="D223" s="40" t="s">
        <v>187</v>
      </c>
      <c r="E223" s="40" t="s">
        <v>176</v>
      </c>
      <c r="F223" s="40" t="s">
        <v>430</v>
      </c>
      <c r="G223" s="40" t="s">
        <v>232</v>
      </c>
      <c r="H223" s="125">
        <v>1100</v>
      </c>
      <c r="I223" s="47"/>
    </row>
    <row r="224" spans="1:9" s="48" customFormat="1" ht="70.5" customHeight="1">
      <c r="A224" s="45"/>
      <c r="B224" s="39" t="s">
        <v>436</v>
      </c>
      <c r="C224" s="141">
        <v>901</v>
      </c>
      <c r="D224" s="40" t="s">
        <v>187</v>
      </c>
      <c r="E224" s="40" t="s">
        <v>176</v>
      </c>
      <c r="F224" s="40" t="s">
        <v>438</v>
      </c>
      <c r="G224" s="40"/>
      <c r="H224" s="125">
        <f>SUM(H225)</f>
        <v>3600</v>
      </c>
      <c r="I224" s="47"/>
    </row>
    <row r="225" spans="1:9" s="48" customFormat="1" ht="81" customHeight="1">
      <c r="A225" s="45"/>
      <c r="B225" s="39" t="s">
        <v>437</v>
      </c>
      <c r="C225" s="141">
        <v>901</v>
      </c>
      <c r="D225" s="40" t="s">
        <v>187</v>
      </c>
      <c r="E225" s="40" t="s">
        <v>176</v>
      </c>
      <c r="F225" s="40" t="s">
        <v>431</v>
      </c>
      <c r="G225" s="40"/>
      <c r="H225" s="125">
        <f>SUM(H226)</f>
        <v>3600</v>
      </c>
      <c r="I225" s="47"/>
    </row>
    <row r="226" spans="1:9" s="48" customFormat="1" ht="69" customHeight="1">
      <c r="A226" s="45"/>
      <c r="B226" s="39" t="s">
        <v>278</v>
      </c>
      <c r="C226" s="141">
        <v>901</v>
      </c>
      <c r="D226" s="40" t="s">
        <v>187</v>
      </c>
      <c r="E226" s="40" t="s">
        <v>176</v>
      </c>
      <c r="F226" s="40" t="s">
        <v>431</v>
      </c>
      <c r="G226" s="40" t="s">
        <v>277</v>
      </c>
      <c r="H226" s="125">
        <v>3600</v>
      </c>
      <c r="I226" s="47"/>
    </row>
    <row r="227" spans="1:8" s="47" customFormat="1" ht="43.5" customHeight="1">
      <c r="A227" s="51"/>
      <c r="B227" s="39" t="s">
        <v>314</v>
      </c>
      <c r="C227" s="141">
        <v>901</v>
      </c>
      <c r="D227" s="40" t="s">
        <v>187</v>
      </c>
      <c r="E227" s="40" t="s">
        <v>176</v>
      </c>
      <c r="F227" s="40" t="s">
        <v>315</v>
      </c>
      <c r="G227" s="40"/>
      <c r="H227" s="125">
        <f>SUM(H228)</f>
        <v>15</v>
      </c>
    </row>
    <row r="228" spans="1:9" s="48" customFormat="1" ht="80.25" customHeight="1">
      <c r="A228" s="45"/>
      <c r="B228" s="39" t="s">
        <v>439</v>
      </c>
      <c r="C228" s="141">
        <v>901</v>
      </c>
      <c r="D228" s="40" t="s">
        <v>187</v>
      </c>
      <c r="E228" s="40" t="s">
        <v>176</v>
      </c>
      <c r="F228" s="40" t="s">
        <v>440</v>
      </c>
      <c r="G228" s="40"/>
      <c r="H228" s="125">
        <f>SUM(H229)</f>
        <v>15</v>
      </c>
      <c r="I228" s="47"/>
    </row>
    <row r="229" spans="1:9" s="48" customFormat="1" ht="78" customHeight="1">
      <c r="A229" s="45"/>
      <c r="B229" s="39" t="s">
        <v>442</v>
      </c>
      <c r="C229" s="141">
        <v>901</v>
      </c>
      <c r="D229" s="40" t="s">
        <v>187</v>
      </c>
      <c r="E229" s="40" t="s">
        <v>176</v>
      </c>
      <c r="F229" s="40" t="s">
        <v>441</v>
      </c>
      <c r="G229" s="40"/>
      <c r="H229" s="125">
        <f>SUM(H230)</f>
        <v>15</v>
      </c>
      <c r="I229" s="47"/>
    </row>
    <row r="230" spans="1:9" s="48" customFormat="1" ht="43.5" customHeight="1">
      <c r="A230" s="45"/>
      <c r="B230" s="39" t="s">
        <v>231</v>
      </c>
      <c r="C230" s="141">
        <v>901</v>
      </c>
      <c r="D230" s="40" t="s">
        <v>187</v>
      </c>
      <c r="E230" s="40" t="s">
        <v>176</v>
      </c>
      <c r="F230" s="40" t="s">
        <v>441</v>
      </c>
      <c r="G230" s="40" t="s">
        <v>232</v>
      </c>
      <c r="H230" s="125">
        <v>15</v>
      </c>
      <c r="I230" s="47"/>
    </row>
    <row r="231" spans="1:8" s="48" customFormat="1" ht="19.5" customHeight="1">
      <c r="A231" s="45"/>
      <c r="B231" s="128" t="s">
        <v>155</v>
      </c>
      <c r="C231" s="140">
        <v>901</v>
      </c>
      <c r="D231" s="36" t="s">
        <v>187</v>
      </c>
      <c r="E231" s="36" t="s">
        <v>181</v>
      </c>
      <c r="F231" s="36"/>
      <c r="G231" s="36"/>
      <c r="H231" s="123">
        <f>SUM(H232+H238)</f>
        <v>10963</v>
      </c>
    </row>
    <row r="232" spans="1:8" s="48" customFormat="1" ht="29.25" customHeight="1">
      <c r="A232" s="45"/>
      <c r="B232" s="46" t="s">
        <v>333</v>
      </c>
      <c r="C232" s="141">
        <v>901</v>
      </c>
      <c r="D232" s="40" t="s">
        <v>187</v>
      </c>
      <c r="E232" s="40" t="s">
        <v>181</v>
      </c>
      <c r="F232" s="40" t="s">
        <v>76</v>
      </c>
      <c r="G232" s="40"/>
      <c r="H232" s="125">
        <f>SUM(H233)</f>
        <v>3843</v>
      </c>
    </row>
    <row r="233" spans="1:8" s="47" customFormat="1" ht="45.75" customHeight="1">
      <c r="A233" s="51"/>
      <c r="B233" s="41" t="s">
        <v>334</v>
      </c>
      <c r="C233" s="141">
        <v>901</v>
      </c>
      <c r="D233" s="40" t="s">
        <v>187</v>
      </c>
      <c r="E233" s="40" t="s">
        <v>181</v>
      </c>
      <c r="F233" s="40" t="s">
        <v>77</v>
      </c>
      <c r="G233" s="40"/>
      <c r="H233" s="125">
        <f>SUM(H234+H236)</f>
        <v>3843</v>
      </c>
    </row>
    <row r="234" spans="1:8" s="47" customFormat="1" ht="74.25" customHeight="1">
      <c r="A234" s="51"/>
      <c r="B234" s="56" t="s">
        <v>335</v>
      </c>
      <c r="C234" s="141">
        <v>901</v>
      </c>
      <c r="D234" s="40" t="s">
        <v>187</v>
      </c>
      <c r="E234" s="40" t="s">
        <v>181</v>
      </c>
      <c r="F234" s="40" t="s">
        <v>78</v>
      </c>
      <c r="G234" s="40"/>
      <c r="H234" s="125">
        <f>SUM(H235)</f>
        <v>3793</v>
      </c>
    </row>
    <row r="235" spans="1:8" s="47" customFormat="1" ht="24.75" customHeight="1">
      <c r="A235" s="51"/>
      <c r="B235" s="39" t="s">
        <v>161</v>
      </c>
      <c r="C235" s="141">
        <v>901</v>
      </c>
      <c r="D235" s="40" t="s">
        <v>187</v>
      </c>
      <c r="E235" s="40" t="s">
        <v>181</v>
      </c>
      <c r="F235" s="40" t="s">
        <v>78</v>
      </c>
      <c r="G235" s="40" t="s">
        <v>240</v>
      </c>
      <c r="H235" s="125">
        <v>3793</v>
      </c>
    </row>
    <row r="236" spans="1:8" s="47" customFormat="1" ht="45.75" customHeight="1">
      <c r="A236" s="51"/>
      <c r="B236" s="46" t="s">
        <v>336</v>
      </c>
      <c r="C236" s="141">
        <v>901</v>
      </c>
      <c r="D236" s="40" t="s">
        <v>187</v>
      </c>
      <c r="E236" s="40" t="s">
        <v>181</v>
      </c>
      <c r="F236" s="40" t="s">
        <v>79</v>
      </c>
      <c r="G236" s="40"/>
      <c r="H236" s="125">
        <f>SUM(H237)</f>
        <v>50</v>
      </c>
    </row>
    <row r="237" spans="1:8" s="47" customFormat="1" ht="39.75" customHeight="1">
      <c r="A237" s="51"/>
      <c r="B237" s="39" t="s">
        <v>231</v>
      </c>
      <c r="C237" s="141">
        <v>901</v>
      </c>
      <c r="D237" s="40" t="s">
        <v>187</v>
      </c>
      <c r="E237" s="40" t="s">
        <v>181</v>
      </c>
      <c r="F237" s="40" t="s">
        <v>79</v>
      </c>
      <c r="G237" s="40" t="s">
        <v>232</v>
      </c>
      <c r="H237" s="125">
        <v>50</v>
      </c>
    </row>
    <row r="238" spans="1:8" s="47" customFormat="1" ht="47.25" customHeight="1">
      <c r="A238" s="51"/>
      <c r="B238" s="39" t="s">
        <v>394</v>
      </c>
      <c r="C238" s="141">
        <v>901</v>
      </c>
      <c r="D238" s="40" t="s">
        <v>187</v>
      </c>
      <c r="E238" s="40" t="s">
        <v>181</v>
      </c>
      <c r="F238" s="40" t="s">
        <v>301</v>
      </c>
      <c r="G238" s="40"/>
      <c r="H238" s="125">
        <f>SUM(H239+H242+H245+H248)</f>
        <v>7120</v>
      </c>
    </row>
    <row r="239" spans="1:8" s="47" customFormat="1" ht="72" customHeight="1">
      <c r="A239" s="51"/>
      <c r="B239" s="39" t="s">
        <v>395</v>
      </c>
      <c r="C239" s="141">
        <v>901</v>
      </c>
      <c r="D239" s="40" t="s">
        <v>187</v>
      </c>
      <c r="E239" s="40" t="s">
        <v>181</v>
      </c>
      <c r="F239" s="40" t="s">
        <v>397</v>
      </c>
      <c r="G239" s="40"/>
      <c r="H239" s="125">
        <f>SUM(H240)</f>
        <v>2050</v>
      </c>
    </row>
    <row r="240" spans="1:8" s="47" customFormat="1" ht="105.75" customHeight="1">
      <c r="A240" s="51"/>
      <c r="B240" s="39" t="s">
        <v>471</v>
      </c>
      <c r="C240" s="141">
        <v>901</v>
      </c>
      <c r="D240" s="40" t="s">
        <v>187</v>
      </c>
      <c r="E240" s="40" t="s">
        <v>181</v>
      </c>
      <c r="F240" s="40" t="s">
        <v>473</v>
      </c>
      <c r="G240" s="40"/>
      <c r="H240" s="125">
        <f>SUM(H241)</f>
        <v>2050</v>
      </c>
    </row>
    <row r="241" spans="1:8" s="47" customFormat="1" ht="22.5" customHeight="1">
      <c r="A241" s="51"/>
      <c r="B241" s="39" t="s">
        <v>161</v>
      </c>
      <c r="C241" s="141">
        <v>901</v>
      </c>
      <c r="D241" s="40" t="s">
        <v>187</v>
      </c>
      <c r="E241" s="40" t="s">
        <v>181</v>
      </c>
      <c r="F241" s="40" t="s">
        <v>473</v>
      </c>
      <c r="G241" s="40" t="s">
        <v>240</v>
      </c>
      <c r="H241" s="125">
        <v>2050</v>
      </c>
    </row>
    <row r="242" spans="1:8" s="47" customFormat="1" ht="57.75" customHeight="1">
      <c r="A242" s="51"/>
      <c r="B242" s="39" t="s">
        <v>398</v>
      </c>
      <c r="C242" s="141">
        <v>901</v>
      </c>
      <c r="D242" s="40" t="s">
        <v>187</v>
      </c>
      <c r="E242" s="40" t="s">
        <v>181</v>
      </c>
      <c r="F242" s="40" t="s">
        <v>396</v>
      </c>
      <c r="G242" s="40"/>
      <c r="H242" s="125">
        <f>SUM(H243)</f>
        <v>1650</v>
      </c>
    </row>
    <row r="243" spans="1:8" s="47" customFormat="1" ht="90.75" customHeight="1">
      <c r="A243" s="51"/>
      <c r="B243" s="39" t="s">
        <v>399</v>
      </c>
      <c r="C243" s="141">
        <v>901</v>
      </c>
      <c r="D243" s="40" t="s">
        <v>187</v>
      </c>
      <c r="E243" s="40" t="s">
        <v>181</v>
      </c>
      <c r="F243" s="40" t="s">
        <v>474</v>
      </c>
      <c r="G243" s="40"/>
      <c r="H243" s="125">
        <f>SUM(H244)</f>
        <v>1650</v>
      </c>
    </row>
    <row r="244" spans="1:8" s="48" customFormat="1" ht="45.75" customHeight="1">
      <c r="A244" s="45"/>
      <c r="B244" s="39" t="s">
        <v>231</v>
      </c>
      <c r="C244" s="141">
        <v>901</v>
      </c>
      <c r="D244" s="40" t="s">
        <v>187</v>
      </c>
      <c r="E244" s="40" t="s">
        <v>181</v>
      </c>
      <c r="F244" s="40" t="s">
        <v>474</v>
      </c>
      <c r="G244" s="40" t="s">
        <v>232</v>
      </c>
      <c r="H244" s="125">
        <v>1650</v>
      </c>
    </row>
    <row r="245" spans="1:8" s="48" customFormat="1" ht="57.75" customHeight="1">
      <c r="A245" s="45"/>
      <c r="B245" s="39" t="s">
        <v>401</v>
      </c>
      <c r="C245" s="141">
        <v>901</v>
      </c>
      <c r="D245" s="40" t="s">
        <v>187</v>
      </c>
      <c r="E245" s="40" t="s">
        <v>181</v>
      </c>
      <c r="F245" s="40" t="s">
        <v>400</v>
      </c>
      <c r="G245" s="40"/>
      <c r="H245" s="125">
        <f>SUM(H246)</f>
        <v>600</v>
      </c>
    </row>
    <row r="246" spans="1:8" s="48" customFormat="1" ht="108" customHeight="1">
      <c r="A246" s="45"/>
      <c r="B246" s="39" t="s">
        <v>472</v>
      </c>
      <c r="C246" s="141">
        <v>901</v>
      </c>
      <c r="D246" s="40" t="s">
        <v>187</v>
      </c>
      <c r="E246" s="40" t="s">
        <v>181</v>
      </c>
      <c r="F246" s="40" t="s">
        <v>475</v>
      </c>
      <c r="G246" s="40"/>
      <c r="H246" s="125">
        <f>SUM(H247)</f>
        <v>600</v>
      </c>
    </row>
    <row r="247" spans="1:8" s="48" customFormat="1" ht="21.75" customHeight="1">
      <c r="A247" s="45"/>
      <c r="B247" s="39" t="s">
        <v>161</v>
      </c>
      <c r="C247" s="141">
        <v>901</v>
      </c>
      <c r="D247" s="40" t="s">
        <v>187</v>
      </c>
      <c r="E247" s="40" t="s">
        <v>181</v>
      </c>
      <c r="F247" s="40" t="s">
        <v>475</v>
      </c>
      <c r="G247" s="40" t="s">
        <v>240</v>
      </c>
      <c r="H247" s="125">
        <v>600</v>
      </c>
    </row>
    <row r="248" spans="1:8" s="48" customFormat="1" ht="63" customHeight="1">
      <c r="A248" s="45"/>
      <c r="B248" s="39" t="s">
        <v>403</v>
      </c>
      <c r="C248" s="141">
        <v>901</v>
      </c>
      <c r="D248" s="40" t="s">
        <v>187</v>
      </c>
      <c r="E248" s="40" t="s">
        <v>181</v>
      </c>
      <c r="F248" s="40" t="s">
        <v>402</v>
      </c>
      <c r="G248" s="40"/>
      <c r="H248" s="125">
        <f>SUM(H249)</f>
        <v>2820</v>
      </c>
    </row>
    <row r="249" spans="1:8" s="48" customFormat="1" ht="87" customHeight="1">
      <c r="A249" s="45"/>
      <c r="B249" s="39" t="s">
        <v>404</v>
      </c>
      <c r="C249" s="141">
        <v>901</v>
      </c>
      <c r="D249" s="40" t="s">
        <v>187</v>
      </c>
      <c r="E249" s="40" t="s">
        <v>181</v>
      </c>
      <c r="F249" s="40" t="s">
        <v>476</v>
      </c>
      <c r="G249" s="40"/>
      <c r="H249" s="125">
        <f>SUM(H250)</f>
        <v>2820</v>
      </c>
    </row>
    <row r="250" spans="1:8" s="48" customFormat="1" ht="40.5" customHeight="1">
      <c r="A250" s="45"/>
      <c r="B250" s="39" t="s">
        <v>231</v>
      </c>
      <c r="C250" s="141">
        <v>901</v>
      </c>
      <c r="D250" s="40" t="s">
        <v>187</v>
      </c>
      <c r="E250" s="40" t="s">
        <v>181</v>
      </c>
      <c r="F250" s="40" t="s">
        <v>476</v>
      </c>
      <c r="G250" s="40" t="s">
        <v>232</v>
      </c>
      <c r="H250" s="125">
        <v>2820</v>
      </c>
    </row>
    <row r="251" spans="1:8" s="48" customFormat="1" ht="19.5" customHeight="1">
      <c r="A251" s="45"/>
      <c r="B251" s="128" t="s">
        <v>213</v>
      </c>
      <c r="C251" s="140">
        <v>901</v>
      </c>
      <c r="D251" s="36" t="s">
        <v>187</v>
      </c>
      <c r="E251" s="36" t="s">
        <v>178</v>
      </c>
      <c r="F251" s="36"/>
      <c r="G251" s="36"/>
      <c r="H251" s="123">
        <f>SUM(H252+H271+H306)</f>
        <v>24017.600000000002</v>
      </c>
    </row>
    <row r="252" spans="1:8" ht="45" customHeight="1">
      <c r="A252" s="47"/>
      <c r="B252" s="46" t="s">
        <v>372</v>
      </c>
      <c r="C252" s="141">
        <v>901</v>
      </c>
      <c r="D252" s="40" t="s">
        <v>187</v>
      </c>
      <c r="E252" s="40" t="s">
        <v>178</v>
      </c>
      <c r="F252" s="40" t="s">
        <v>39</v>
      </c>
      <c r="G252" s="40"/>
      <c r="H252" s="125">
        <f>SUM(H253+H259+H265)</f>
        <v>257.2</v>
      </c>
    </row>
    <row r="253" spans="1:8" ht="36" customHeight="1">
      <c r="A253" s="47"/>
      <c r="B253" s="39" t="s">
        <v>268</v>
      </c>
      <c r="C253" s="141">
        <v>901</v>
      </c>
      <c r="D253" s="40" t="s">
        <v>187</v>
      </c>
      <c r="E253" s="40" t="s">
        <v>178</v>
      </c>
      <c r="F253" s="40" t="s">
        <v>42</v>
      </c>
      <c r="G253" s="40"/>
      <c r="H253" s="125">
        <f>SUM(H254+H256)</f>
        <v>197.1</v>
      </c>
    </row>
    <row r="254" spans="1:8" ht="150" customHeight="1">
      <c r="A254" s="47"/>
      <c r="B254" s="52" t="s">
        <v>292</v>
      </c>
      <c r="C254" s="141">
        <v>901</v>
      </c>
      <c r="D254" s="40" t="s">
        <v>187</v>
      </c>
      <c r="E254" s="40" t="s">
        <v>178</v>
      </c>
      <c r="F254" s="40" t="s">
        <v>43</v>
      </c>
      <c r="G254" s="40"/>
      <c r="H254" s="125">
        <f>SUM(H255)</f>
        <v>179.1</v>
      </c>
    </row>
    <row r="255" spans="1:8" ht="36" customHeight="1">
      <c r="A255" s="47"/>
      <c r="B255" s="39" t="s">
        <v>231</v>
      </c>
      <c r="C255" s="141">
        <v>901</v>
      </c>
      <c r="D255" s="40" t="s">
        <v>187</v>
      </c>
      <c r="E255" s="40" t="s">
        <v>178</v>
      </c>
      <c r="F255" s="40" t="s">
        <v>43</v>
      </c>
      <c r="G255" s="40" t="s">
        <v>232</v>
      </c>
      <c r="H255" s="125">
        <v>179.1</v>
      </c>
    </row>
    <row r="256" spans="1:8" ht="51.75" customHeight="1">
      <c r="A256" s="47"/>
      <c r="B256" s="39" t="s">
        <v>102</v>
      </c>
      <c r="C256" s="141">
        <v>901</v>
      </c>
      <c r="D256" s="40" t="s">
        <v>187</v>
      </c>
      <c r="E256" s="40" t="s">
        <v>178</v>
      </c>
      <c r="F256" s="40" t="s">
        <v>131</v>
      </c>
      <c r="G256" s="40"/>
      <c r="H256" s="125">
        <f>SUM(H257)</f>
        <v>18</v>
      </c>
    </row>
    <row r="257" spans="1:8" ht="90.75" customHeight="1">
      <c r="A257" s="47"/>
      <c r="B257" s="52" t="s">
        <v>374</v>
      </c>
      <c r="C257" s="141">
        <v>901</v>
      </c>
      <c r="D257" s="40" t="s">
        <v>187</v>
      </c>
      <c r="E257" s="40" t="s">
        <v>178</v>
      </c>
      <c r="F257" s="40" t="s">
        <v>132</v>
      </c>
      <c r="G257" s="40"/>
      <c r="H257" s="125">
        <f>SUM(H258)</f>
        <v>18</v>
      </c>
    </row>
    <row r="258" spans="1:8" ht="33" customHeight="1">
      <c r="A258" s="47"/>
      <c r="B258" s="39" t="s">
        <v>231</v>
      </c>
      <c r="C258" s="141">
        <v>901</v>
      </c>
      <c r="D258" s="40" t="s">
        <v>187</v>
      </c>
      <c r="E258" s="40" t="s">
        <v>178</v>
      </c>
      <c r="F258" s="40" t="s">
        <v>132</v>
      </c>
      <c r="G258" s="40" t="s">
        <v>232</v>
      </c>
      <c r="H258" s="125">
        <v>18</v>
      </c>
    </row>
    <row r="259" spans="1:8" ht="33" customHeight="1" hidden="1">
      <c r="A259" s="47"/>
      <c r="B259" s="39" t="s">
        <v>269</v>
      </c>
      <c r="C259" s="141">
        <v>901</v>
      </c>
      <c r="D259" s="40" t="s">
        <v>187</v>
      </c>
      <c r="E259" s="40" t="s">
        <v>178</v>
      </c>
      <c r="F259" s="40" t="s">
        <v>44</v>
      </c>
      <c r="G259" s="40"/>
      <c r="H259" s="125">
        <f>SUM(H260+H262)</f>
        <v>0</v>
      </c>
    </row>
    <row r="260" spans="1:8" ht="162.75" customHeight="1" hidden="1">
      <c r="A260" s="47"/>
      <c r="B260" s="52" t="s">
        <v>293</v>
      </c>
      <c r="C260" s="141">
        <v>901</v>
      </c>
      <c r="D260" s="40" t="s">
        <v>187</v>
      </c>
      <c r="E260" s="40" t="s">
        <v>178</v>
      </c>
      <c r="F260" s="40" t="s">
        <v>45</v>
      </c>
      <c r="G260" s="40"/>
      <c r="H260" s="125">
        <f>SUM(H261)</f>
        <v>0</v>
      </c>
    </row>
    <row r="261" spans="1:8" ht="36" customHeight="1" hidden="1">
      <c r="A261" s="47"/>
      <c r="B261" s="39" t="s">
        <v>231</v>
      </c>
      <c r="C261" s="141">
        <v>901</v>
      </c>
      <c r="D261" s="40" t="s">
        <v>187</v>
      </c>
      <c r="E261" s="40" t="s">
        <v>178</v>
      </c>
      <c r="F261" s="40" t="s">
        <v>45</v>
      </c>
      <c r="G261" s="40" t="s">
        <v>232</v>
      </c>
      <c r="H261" s="125"/>
    </row>
    <row r="262" spans="1:8" ht="52.5" customHeight="1" hidden="1">
      <c r="A262" s="47"/>
      <c r="B262" s="39" t="s">
        <v>102</v>
      </c>
      <c r="C262" s="141">
        <v>901</v>
      </c>
      <c r="D262" s="40" t="s">
        <v>187</v>
      </c>
      <c r="E262" s="40" t="s">
        <v>178</v>
      </c>
      <c r="F262" s="40" t="s">
        <v>133</v>
      </c>
      <c r="G262" s="40"/>
      <c r="H262" s="125">
        <f>SUM(H263)</f>
        <v>0</v>
      </c>
    </row>
    <row r="263" spans="1:8" ht="147" customHeight="1" hidden="1">
      <c r="A263" s="47"/>
      <c r="B263" s="52" t="s">
        <v>294</v>
      </c>
      <c r="C263" s="141">
        <v>901</v>
      </c>
      <c r="D263" s="40" t="s">
        <v>187</v>
      </c>
      <c r="E263" s="40" t="s">
        <v>178</v>
      </c>
      <c r="F263" s="40" t="s">
        <v>134</v>
      </c>
      <c r="G263" s="40"/>
      <c r="H263" s="125">
        <f>SUM(H264)</f>
        <v>0</v>
      </c>
    </row>
    <row r="264" spans="1:8" ht="37.5" customHeight="1" hidden="1">
      <c r="A264" s="47"/>
      <c r="B264" s="39" t="s">
        <v>231</v>
      </c>
      <c r="C264" s="141">
        <v>901</v>
      </c>
      <c r="D264" s="40" t="s">
        <v>187</v>
      </c>
      <c r="E264" s="40" t="s">
        <v>178</v>
      </c>
      <c r="F264" s="40" t="s">
        <v>134</v>
      </c>
      <c r="G264" s="40" t="s">
        <v>232</v>
      </c>
      <c r="H264" s="125">
        <v>0</v>
      </c>
    </row>
    <row r="265" spans="1:8" ht="33" customHeight="1">
      <c r="A265" s="47"/>
      <c r="B265" s="39" t="s">
        <v>282</v>
      </c>
      <c r="C265" s="141">
        <v>901</v>
      </c>
      <c r="D265" s="40" t="s">
        <v>187</v>
      </c>
      <c r="E265" s="40" t="s">
        <v>178</v>
      </c>
      <c r="F265" s="40" t="s">
        <v>281</v>
      </c>
      <c r="G265" s="40"/>
      <c r="H265" s="125">
        <f>SUM(H266+H268)</f>
        <v>60.1</v>
      </c>
    </row>
    <row r="266" spans="1:8" ht="151.5" customHeight="1">
      <c r="A266" s="47"/>
      <c r="B266" s="52" t="s">
        <v>295</v>
      </c>
      <c r="C266" s="141">
        <v>901</v>
      </c>
      <c r="D266" s="40" t="s">
        <v>187</v>
      </c>
      <c r="E266" s="40" t="s">
        <v>178</v>
      </c>
      <c r="F266" s="40" t="s">
        <v>285</v>
      </c>
      <c r="G266" s="40"/>
      <c r="H266" s="125">
        <f>SUM(H267)</f>
        <v>54.5</v>
      </c>
    </row>
    <row r="267" spans="1:8" ht="36" customHeight="1">
      <c r="A267" s="47"/>
      <c r="B267" s="39" t="s">
        <v>231</v>
      </c>
      <c r="C267" s="141">
        <v>901</v>
      </c>
      <c r="D267" s="40" t="s">
        <v>187</v>
      </c>
      <c r="E267" s="40" t="s">
        <v>178</v>
      </c>
      <c r="F267" s="40" t="s">
        <v>285</v>
      </c>
      <c r="G267" s="40" t="s">
        <v>232</v>
      </c>
      <c r="H267" s="125">
        <v>54.5</v>
      </c>
    </row>
    <row r="268" spans="1:8" ht="52.5" customHeight="1">
      <c r="A268" s="47"/>
      <c r="B268" s="39" t="s">
        <v>102</v>
      </c>
      <c r="C268" s="141">
        <v>901</v>
      </c>
      <c r="D268" s="40" t="s">
        <v>187</v>
      </c>
      <c r="E268" s="40" t="s">
        <v>178</v>
      </c>
      <c r="F268" s="40" t="s">
        <v>283</v>
      </c>
      <c r="G268" s="40"/>
      <c r="H268" s="125">
        <f>SUM(H269)</f>
        <v>5.6</v>
      </c>
    </row>
    <row r="269" spans="1:8" ht="98.25" customHeight="1">
      <c r="A269" s="47"/>
      <c r="B269" s="52" t="s">
        <v>376</v>
      </c>
      <c r="C269" s="141">
        <v>901</v>
      </c>
      <c r="D269" s="40" t="s">
        <v>187</v>
      </c>
      <c r="E269" s="40" t="s">
        <v>178</v>
      </c>
      <c r="F269" s="40" t="s">
        <v>284</v>
      </c>
      <c r="G269" s="40"/>
      <c r="H269" s="125">
        <f>SUM(H270)</f>
        <v>5.6</v>
      </c>
    </row>
    <row r="270" spans="1:8" ht="37.5" customHeight="1">
      <c r="A270" s="47"/>
      <c r="B270" s="39" t="s">
        <v>231</v>
      </c>
      <c r="C270" s="141">
        <v>901</v>
      </c>
      <c r="D270" s="40" t="s">
        <v>187</v>
      </c>
      <c r="E270" s="40" t="s">
        <v>178</v>
      </c>
      <c r="F270" s="40" t="s">
        <v>284</v>
      </c>
      <c r="G270" s="40" t="s">
        <v>232</v>
      </c>
      <c r="H270" s="125">
        <v>5.6</v>
      </c>
    </row>
    <row r="271" spans="1:8" s="48" customFormat="1" ht="41.25" customHeight="1">
      <c r="A271" s="45"/>
      <c r="B271" s="132" t="s">
        <v>322</v>
      </c>
      <c r="C271" s="141">
        <v>901</v>
      </c>
      <c r="D271" s="40" t="s">
        <v>187</v>
      </c>
      <c r="E271" s="40" t="s">
        <v>178</v>
      </c>
      <c r="F271" s="40" t="s">
        <v>57</v>
      </c>
      <c r="G271" s="40"/>
      <c r="H271" s="125">
        <f>SUM(H272+H275+H278+H281+H287+H291+H294+H297+H300+H303)</f>
        <v>22937.5</v>
      </c>
    </row>
    <row r="272" spans="1:8" s="48" customFormat="1" ht="39" customHeight="1">
      <c r="A272" s="45"/>
      <c r="B272" s="46" t="s">
        <v>386</v>
      </c>
      <c r="C272" s="141">
        <v>901</v>
      </c>
      <c r="D272" s="40" t="s">
        <v>187</v>
      </c>
      <c r="E272" s="40" t="s">
        <v>178</v>
      </c>
      <c r="F272" s="40" t="s">
        <v>58</v>
      </c>
      <c r="G272" s="40"/>
      <c r="H272" s="125">
        <f>SUM(H273)</f>
        <v>1700</v>
      </c>
    </row>
    <row r="273" spans="1:8" s="48" customFormat="1" ht="62.25" customHeight="1">
      <c r="A273" s="45"/>
      <c r="B273" s="46" t="s">
        <v>387</v>
      </c>
      <c r="C273" s="141">
        <v>901</v>
      </c>
      <c r="D273" s="40" t="s">
        <v>187</v>
      </c>
      <c r="E273" s="40" t="s">
        <v>178</v>
      </c>
      <c r="F273" s="40" t="s">
        <v>59</v>
      </c>
      <c r="G273" s="40"/>
      <c r="H273" s="125">
        <f>SUM(H274)</f>
        <v>1700</v>
      </c>
    </row>
    <row r="274" spans="1:8" s="48" customFormat="1" ht="36" customHeight="1">
      <c r="A274" s="45"/>
      <c r="B274" s="39" t="s">
        <v>231</v>
      </c>
      <c r="C274" s="141">
        <v>901</v>
      </c>
      <c r="D274" s="40" t="s">
        <v>187</v>
      </c>
      <c r="E274" s="40" t="s">
        <v>178</v>
      </c>
      <c r="F274" s="40" t="s">
        <v>59</v>
      </c>
      <c r="G274" s="40" t="s">
        <v>232</v>
      </c>
      <c r="H274" s="125">
        <v>1700</v>
      </c>
    </row>
    <row r="275" spans="1:8" s="48" customFormat="1" ht="66" customHeight="1">
      <c r="A275" s="45"/>
      <c r="B275" s="46" t="s">
        <v>316</v>
      </c>
      <c r="C275" s="141">
        <v>901</v>
      </c>
      <c r="D275" s="40" t="s">
        <v>187</v>
      </c>
      <c r="E275" s="40" t="s">
        <v>178</v>
      </c>
      <c r="F275" s="40" t="s">
        <v>60</v>
      </c>
      <c r="G275" s="40"/>
      <c r="H275" s="125">
        <f>SUM(H276)</f>
        <v>8621</v>
      </c>
    </row>
    <row r="276" spans="1:8" s="48" customFormat="1" ht="66" customHeight="1">
      <c r="A276" s="45"/>
      <c r="B276" s="39" t="s">
        <v>323</v>
      </c>
      <c r="C276" s="141">
        <v>901</v>
      </c>
      <c r="D276" s="40" t="s">
        <v>187</v>
      </c>
      <c r="E276" s="40" t="s">
        <v>178</v>
      </c>
      <c r="F276" s="40" t="s">
        <v>61</v>
      </c>
      <c r="G276" s="40"/>
      <c r="H276" s="125">
        <f>SUM(H277)</f>
        <v>8621</v>
      </c>
    </row>
    <row r="277" spans="1:8" s="48" customFormat="1" ht="33.75" customHeight="1">
      <c r="A277" s="45"/>
      <c r="B277" s="39" t="s">
        <v>231</v>
      </c>
      <c r="C277" s="141">
        <v>901</v>
      </c>
      <c r="D277" s="40" t="s">
        <v>187</v>
      </c>
      <c r="E277" s="40" t="s">
        <v>178</v>
      </c>
      <c r="F277" s="40" t="s">
        <v>61</v>
      </c>
      <c r="G277" s="40" t="s">
        <v>232</v>
      </c>
      <c r="H277" s="125">
        <v>8621</v>
      </c>
    </row>
    <row r="278" spans="1:8" s="48" customFormat="1" ht="48" customHeight="1">
      <c r="A278" s="45"/>
      <c r="B278" s="46" t="s">
        <v>324</v>
      </c>
      <c r="C278" s="141">
        <v>901</v>
      </c>
      <c r="D278" s="40" t="s">
        <v>187</v>
      </c>
      <c r="E278" s="40" t="s">
        <v>178</v>
      </c>
      <c r="F278" s="40" t="s">
        <v>62</v>
      </c>
      <c r="G278" s="40"/>
      <c r="H278" s="125">
        <f>SUM(H279)</f>
        <v>560</v>
      </c>
    </row>
    <row r="279" spans="1:8" s="48" customFormat="1" ht="60.75" customHeight="1">
      <c r="A279" s="45"/>
      <c r="B279" s="46" t="s">
        <v>388</v>
      </c>
      <c r="C279" s="141">
        <v>901</v>
      </c>
      <c r="D279" s="40" t="s">
        <v>187</v>
      </c>
      <c r="E279" s="40" t="s">
        <v>178</v>
      </c>
      <c r="F279" s="40" t="s">
        <v>63</v>
      </c>
      <c r="G279" s="40"/>
      <c r="H279" s="125">
        <f>SUM(H280)</f>
        <v>560</v>
      </c>
    </row>
    <row r="280" spans="1:8" s="48" customFormat="1" ht="33.75" customHeight="1">
      <c r="A280" s="45"/>
      <c r="B280" s="39" t="s">
        <v>231</v>
      </c>
      <c r="C280" s="141">
        <v>901</v>
      </c>
      <c r="D280" s="40" t="s">
        <v>187</v>
      </c>
      <c r="E280" s="40" t="s">
        <v>178</v>
      </c>
      <c r="F280" s="40" t="s">
        <v>63</v>
      </c>
      <c r="G280" s="40" t="s">
        <v>232</v>
      </c>
      <c r="H280" s="125">
        <v>560</v>
      </c>
    </row>
    <row r="281" spans="1:8" s="48" customFormat="1" ht="61.5" customHeight="1">
      <c r="A281" s="45"/>
      <c r="B281" s="46" t="s">
        <v>420</v>
      </c>
      <c r="C281" s="141">
        <v>901</v>
      </c>
      <c r="D281" s="40" t="s">
        <v>187</v>
      </c>
      <c r="E281" s="40" t="s">
        <v>178</v>
      </c>
      <c r="F281" s="40" t="s">
        <v>64</v>
      </c>
      <c r="G281" s="40"/>
      <c r="H281" s="125">
        <f>SUM(H282+H285)</f>
        <v>3433.7</v>
      </c>
    </row>
    <row r="282" spans="1:8" s="48" customFormat="1" ht="97.5" customHeight="1">
      <c r="A282" s="45"/>
      <c r="B282" s="39" t="s">
        <v>421</v>
      </c>
      <c r="C282" s="141">
        <v>901</v>
      </c>
      <c r="D282" s="40" t="s">
        <v>187</v>
      </c>
      <c r="E282" s="40" t="s">
        <v>178</v>
      </c>
      <c r="F282" s="40" t="s">
        <v>65</v>
      </c>
      <c r="G282" s="40"/>
      <c r="H282" s="125">
        <f>SUM(H283+H284)</f>
        <v>3433.7</v>
      </c>
    </row>
    <row r="283" spans="1:8" s="48" customFormat="1" ht="33.75" customHeight="1">
      <c r="A283" s="45"/>
      <c r="B283" s="39" t="s">
        <v>231</v>
      </c>
      <c r="C283" s="141">
        <v>901</v>
      </c>
      <c r="D283" s="40" t="s">
        <v>187</v>
      </c>
      <c r="E283" s="40" t="s">
        <v>178</v>
      </c>
      <c r="F283" s="40" t="s">
        <v>65</v>
      </c>
      <c r="G283" s="40" t="s">
        <v>232</v>
      </c>
      <c r="H283" s="125">
        <v>3431.6</v>
      </c>
    </row>
    <row r="284" spans="1:8" s="48" customFormat="1" ht="18" customHeight="1">
      <c r="A284" s="45"/>
      <c r="B284" s="46" t="s">
        <v>233</v>
      </c>
      <c r="C284" s="141">
        <v>901</v>
      </c>
      <c r="D284" s="40" t="s">
        <v>187</v>
      </c>
      <c r="E284" s="40" t="s">
        <v>178</v>
      </c>
      <c r="F284" s="40" t="s">
        <v>65</v>
      </c>
      <c r="G284" s="40" t="s">
        <v>234</v>
      </c>
      <c r="H284" s="125">
        <v>2.1</v>
      </c>
    </row>
    <row r="285" spans="1:8" s="48" customFormat="1" ht="105" customHeight="1">
      <c r="A285" s="45"/>
      <c r="B285" s="39" t="s">
        <v>297</v>
      </c>
      <c r="C285" s="141">
        <v>901</v>
      </c>
      <c r="D285" s="40" t="s">
        <v>187</v>
      </c>
      <c r="E285" s="40" t="s">
        <v>178</v>
      </c>
      <c r="F285" s="40" t="s">
        <v>101</v>
      </c>
      <c r="G285" s="40"/>
      <c r="H285" s="125">
        <f>SUM(H286)</f>
        <v>0</v>
      </c>
    </row>
    <row r="286" spans="1:8" s="48" customFormat="1" ht="49.5" customHeight="1">
      <c r="A286" s="45"/>
      <c r="B286" s="39" t="s">
        <v>231</v>
      </c>
      <c r="C286" s="141">
        <v>901</v>
      </c>
      <c r="D286" s="40" t="s">
        <v>187</v>
      </c>
      <c r="E286" s="40" t="s">
        <v>178</v>
      </c>
      <c r="F286" s="40" t="s">
        <v>101</v>
      </c>
      <c r="G286" s="40" t="s">
        <v>232</v>
      </c>
      <c r="H286" s="125"/>
    </row>
    <row r="287" spans="1:8" s="48" customFormat="1" ht="44.25" customHeight="1">
      <c r="A287" s="45"/>
      <c r="B287" s="46" t="s">
        <v>422</v>
      </c>
      <c r="C287" s="141">
        <v>901</v>
      </c>
      <c r="D287" s="40" t="s">
        <v>187</v>
      </c>
      <c r="E287" s="40" t="s">
        <v>178</v>
      </c>
      <c r="F287" s="40" t="s">
        <v>66</v>
      </c>
      <c r="G287" s="40"/>
      <c r="H287" s="125">
        <f>SUM(H288)</f>
        <v>6173.8</v>
      </c>
    </row>
    <row r="288" spans="1:8" s="48" customFormat="1" ht="78" customHeight="1">
      <c r="A288" s="45"/>
      <c r="B288" s="46" t="s">
        <v>423</v>
      </c>
      <c r="C288" s="141">
        <v>901</v>
      </c>
      <c r="D288" s="40" t="s">
        <v>187</v>
      </c>
      <c r="E288" s="40" t="s">
        <v>178</v>
      </c>
      <c r="F288" s="40" t="s">
        <v>67</v>
      </c>
      <c r="G288" s="40"/>
      <c r="H288" s="125">
        <f>SUM(H289+H290)</f>
        <v>6173.8</v>
      </c>
    </row>
    <row r="289" spans="1:8" s="48" customFormat="1" ht="38.25" customHeight="1">
      <c r="A289" s="45"/>
      <c r="B289" s="39" t="s">
        <v>231</v>
      </c>
      <c r="C289" s="141">
        <v>901</v>
      </c>
      <c r="D289" s="40" t="s">
        <v>187</v>
      </c>
      <c r="E289" s="40" t="s">
        <v>178</v>
      </c>
      <c r="F289" s="40" t="s">
        <v>67</v>
      </c>
      <c r="G289" s="40" t="s">
        <v>232</v>
      </c>
      <c r="H289" s="125">
        <v>6153.8</v>
      </c>
    </row>
    <row r="290" spans="1:8" s="48" customFormat="1" ht="28.5" customHeight="1">
      <c r="A290" s="45"/>
      <c r="B290" s="46" t="s">
        <v>233</v>
      </c>
      <c r="C290" s="141">
        <v>901</v>
      </c>
      <c r="D290" s="40" t="s">
        <v>187</v>
      </c>
      <c r="E290" s="40" t="s">
        <v>178</v>
      </c>
      <c r="F290" s="40" t="s">
        <v>67</v>
      </c>
      <c r="G290" s="40" t="s">
        <v>234</v>
      </c>
      <c r="H290" s="125">
        <v>20</v>
      </c>
    </row>
    <row r="291" spans="1:8" s="48" customFormat="1" ht="66" customHeight="1">
      <c r="A291" s="45"/>
      <c r="B291" s="46" t="s">
        <v>325</v>
      </c>
      <c r="C291" s="141">
        <v>901</v>
      </c>
      <c r="D291" s="40" t="s">
        <v>187</v>
      </c>
      <c r="E291" s="40" t="s">
        <v>178</v>
      </c>
      <c r="F291" s="40" t="s">
        <v>68</v>
      </c>
      <c r="G291" s="40"/>
      <c r="H291" s="125">
        <f>SUM(H292)</f>
        <v>519</v>
      </c>
    </row>
    <row r="292" spans="1:8" s="48" customFormat="1" ht="84" customHeight="1">
      <c r="A292" s="45"/>
      <c r="B292" s="46" t="s">
        <v>326</v>
      </c>
      <c r="C292" s="141">
        <v>901</v>
      </c>
      <c r="D292" s="40" t="s">
        <v>187</v>
      </c>
      <c r="E292" s="40" t="s">
        <v>178</v>
      </c>
      <c r="F292" s="40" t="s">
        <v>69</v>
      </c>
      <c r="G292" s="40"/>
      <c r="H292" s="125">
        <f>SUM(H293)</f>
        <v>519</v>
      </c>
    </row>
    <row r="293" spans="1:8" s="48" customFormat="1" ht="35.25" customHeight="1">
      <c r="A293" s="45"/>
      <c r="B293" s="39" t="s">
        <v>231</v>
      </c>
      <c r="C293" s="141">
        <v>901</v>
      </c>
      <c r="D293" s="40" t="s">
        <v>187</v>
      </c>
      <c r="E293" s="40" t="s">
        <v>178</v>
      </c>
      <c r="F293" s="40" t="s">
        <v>69</v>
      </c>
      <c r="G293" s="40" t="s">
        <v>232</v>
      </c>
      <c r="H293" s="125">
        <v>519</v>
      </c>
    </row>
    <row r="294" spans="1:8" s="48" customFormat="1" ht="64.5" customHeight="1" hidden="1">
      <c r="A294" s="45"/>
      <c r="B294" s="46" t="s">
        <v>298</v>
      </c>
      <c r="C294" s="141">
        <v>901</v>
      </c>
      <c r="D294" s="40" t="s">
        <v>187</v>
      </c>
      <c r="E294" s="40" t="s">
        <v>178</v>
      </c>
      <c r="F294" s="40" t="s">
        <v>70</v>
      </c>
      <c r="G294" s="42"/>
      <c r="H294" s="125">
        <f>SUM(H295)</f>
        <v>0</v>
      </c>
    </row>
    <row r="295" spans="1:8" s="48" customFormat="1" ht="60" customHeight="1" hidden="1">
      <c r="A295" s="45"/>
      <c r="B295" s="46" t="s">
        <v>299</v>
      </c>
      <c r="C295" s="141">
        <v>901</v>
      </c>
      <c r="D295" s="40" t="s">
        <v>187</v>
      </c>
      <c r="E295" s="40" t="s">
        <v>178</v>
      </c>
      <c r="F295" s="40" t="s">
        <v>71</v>
      </c>
      <c r="G295" s="40"/>
      <c r="H295" s="125">
        <f>SUM(H296)</f>
        <v>0</v>
      </c>
    </row>
    <row r="296" spans="1:8" s="48" customFormat="1" ht="35.25" customHeight="1" hidden="1">
      <c r="A296" s="45"/>
      <c r="B296" s="39" t="s">
        <v>231</v>
      </c>
      <c r="C296" s="141">
        <v>901</v>
      </c>
      <c r="D296" s="40" t="s">
        <v>187</v>
      </c>
      <c r="E296" s="40" t="s">
        <v>178</v>
      </c>
      <c r="F296" s="40" t="s">
        <v>71</v>
      </c>
      <c r="G296" s="40" t="s">
        <v>232</v>
      </c>
      <c r="H296" s="125">
        <v>0</v>
      </c>
    </row>
    <row r="297" spans="1:8" s="48" customFormat="1" ht="66.75" customHeight="1">
      <c r="A297" s="45"/>
      <c r="B297" s="46" t="s">
        <v>329</v>
      </c>
      <c r="C297" s="141">
        <v>901</v>
      </c>
      <c r="D297" s="40" t="s">
        <v>187</v>
      </c>
      <c r="E297" s="40" t="s">
        <v>178</v>
      </c>
      <c r="F297" s="40" t="s">
        <v>72</v>
      </c>
      <c r="G297" s="36"/>
      <c r="H297" s="125">
        <f>SUM(H298)</f>
        <v>300</v>
      </c>
    </row>
    <row r="298" spans="1:8" s="48" customFormat="1" ht="81.75" customHeight="1">
      <c r="A298" s="45"/>
      <c r="B298" s="46" t="s">
        <v>330</v>
      </c>
      <c r="C298" s="141">
        <v>901</v>
      </c>
      <c r="D298" s="40" t="s">
        <v>187</v>
      </c>
      <c r="E298" s="40" t="s">
        <v>178</v>
      </c>
      <c r="F298" s="40" t="s">
        <v>73</v>
      </c>
      <c r="G298" s="40"/>
      <c r="H298" s="125">
        <f>SUM(H299)</f>
        <v>300</v>
      </c>
    </row>
    <row r="299" spans="1:8" s="48" customFormat="1" ht="38.25" customHeight="1">
      <c r="A299" s="45"/>
      <c r="B299" s="39" t="s">
        <v>231</v>
      </c>
      <c r="C299" s="141">
        <v>901</v>
      </c>
      <c r="D299" s="40" t="s">
        <v>187</v>
      </c>
      <c r="E299" s="40" t="s">
        <v>178</v>
      </c>
      <c r="F299" s="40" t="s">
        <v>73</v>
      </c>
      <c r="G299" s="40" t="s">
        <v>232</v>
      </c>
      <c r="H299" s="125">
        <v>300</v>
      </c>
    </row>
    <row r="300" spans="1:8" s="48" customFormat="1" ht="53.25" customHeight="1">
      <c r="A300" s="45"/>
      <c r="B300" s="46" t="s">
        <v>331</v>
      </c>
      <c r="C300" s="141">
        <v>901</v>
      </c>
      <c r="D300" s="40" t="s">
        <v>187</v>
      </c>
      <c r="E300" s="40" t="s">
        <v>178</v>
      </c>
      <c r="F300" s="40" t="s">
        <v>74</v>
      </c>
      <c r="G300" s="40"/>
      <c r="H300" s="125">
        <f>SUM(H301)</f>
        <v>50</v>
      </c>
    </row>
    <row r="301" spans="1:8" s="48" customFormat="1" ht="78" customHeight="1">
      <c r="A301" s="45"/>
      <c r="B301" s="46" t="s">
        <v>332</v>
      </c>
      <c r="C301" s="141">
        <v>901</v>
      </c>
      <c r="D301" s="40" t="s">
        <v>187</v>
      </c>
      <c r="E301" s="40" t="s">
        <v>178</v>
      </c>
      <c r="F301" s="40" t="s">
        <v>75</v>
      </c>
      <c r="G301" s="40"/>
      <c r="H301" s="125">
        <f>SUM(H302)</f>
        <v>50</v>
      </c>
    </row>
    <row r="302" spans="1:8" s="48" customFormat="1" ht="34.5" customHeight="1">
      <c r="A302" s="45"/>
      <c r="B302" s="39" t="s">
        <v>231</v>
      </c>
      <c r="C302" s="141">
        <v>901</v>
      </c>
      <c r="D302" s="40" t="s">
        <v>187</v>
      </c>
      <c r="E302" s="40" t="s">
        <v>178</v>
      </c>
      <c r="F302" s="40" t="s">
        <v>75</v>
      </c>
      <c r="G302" s="40" t="s">
        <v>232</v>
      </c>
      <c r="H302" s="125">
        <v>50</v>
      </c>
    </row>
    <row r="303" spans="1:8" s="47" customFormat="1" ht="59.25" customHeight="1">
      <c r="A303" s="51"/>
      <c r="B303" s="46" t="s">
        <v>389</v>
      </c>
      <c r="C303" s="141">
        <v>901</v>
      </c>
      <c r="D303" s="40" t="s">
        <v>187</v>
      </c>
      <c r="E303" s="40" t="s">
        <v>178</v>
      </c>
      <c r="F303" s="40" t="s">
        <v>432</v>
      </c>
      <c r="G303" s="84"/>
      <c r="H303" s="125">
        <f>SUM(H304)</f>
        <v>1580</v>
      </c>
    </row>
    <row r="304" spans="1:8" s="48" customFormat="1" ht="91.5" customHeight="1">
      <c r="A304" s="45"/>
      <c r="B304" s="39" t="s">
        <v>390</v>
      </c>
      <c r="C304" s="141">
        <v>901</v>
      </c>
      <c r="D304" s="40" t="s">
        <v>187</v>
      </c>
      <c r="E304" s="40" t="s">
        <v>178</v>
      </c>
      <c r="F304" s="40" t="s">
        <v>433</v>
      </c>
      <c r="G304" s="40"/>
      <c r="H304" s="125">
        <f>H305</f>
        <v>1580</v>
      </c>
    </row>
    <row r="305" spans="1:8" s="48" customFormat="1" ht="39" customHeight="1">
      <c r="A305" s="45"/>
      <c r="B305" s="39" t="s">
        <v>231</v>
      </c>
      <c r="C305" s="141">
        <v>901</v>
      </c>
      <c r="D305" s="40" t="s">
        <v>187</v>
      </c>
      <c r="E305" s="40" t="s">
        <v>178</v>
      </c>
      <c r="F305" s="40" t="s">
        <v>433</v>
      </c>
      <c r="G305" s="40" t="s">
        <v>232</v>
      </c>
      <c r="H305" s="125">
        <v>1580</v>
      </c>
    </row>
    <row r="306" spans="1:8" s="47" customFormat="1" ht="39.75" customHeight="1">
      <c r="A306" s="51"/>
      <c r="B306" s="129" t="s">
        <v>470</v>
      </c>
      <c r="C306" s="141">
        <v>901</v>
      </c>
      <c r="D306" s="40" t="s">
        <v>187</v>
      </c>
      <c r="E306" s="40" t="s">
        <v>178</v>
      </c>
      <c r="F306" s="40" t="s">
        <v>466</v>
      </c>
      <c r="G306" s="40"/>
      <c r="H306" s="125">
        <f>SUM(H307)</f>
        <v>822.9000000000001</v>
      </c>
    </row>
    <row r="307" spans="1:8" s="48" customFormat="1" ht="39" customHeight="1">
      <c r="A307" s="45"/>
      <c r="B307" s="129" t="s">
        <v>469</v>
      </c>
      <c r="C307" s="141">
        <v>901</v>
      </c>
      <c r="D307" s="40" t="s">
        <v>187</v>
      </c>
      <c r="E307" s="40" t="s">
        <v>178</v>
      </c>
      <c r="F307" s="40" t="s">
        <v>467</v>
      </c>
      <c r="G307" s="40"/>
      <c r="H307" s="125">
        <f>SUM(H308)</f>
        <v>822.9000000000001</v>
      </c>
    </row>
    <row r="308" spans="1:8" s="48" customFormat="1" ht="54.75" customHeight="1">
      <c r="A308" s="45"/>
      <c r="B308" s="129" t="s">
        <v>337</v>
      </c>
      <c r="C308" s="141">
        <v>901</v>
      </c>
      <c r="D308" s="40" t="s">
        <v>187</v>
      </c>
      <c r="E308" s="40" t="s">
        <v>178</v>
      </c>
      <c r="F308" s="40" t="s">
        <v>468</v>
      </c>
      <c r="G308" s="40"/>
      <c r="H308" s="125">
        <f>SUM(H309:H310)</f>
        <v>822.9000000000001</v>
      </c>
    </row>
    <row r="309" spans="1:8" s="48" customFormat="1" ht="33" customHeight="1">
      <c r="A309" s="45"/>
      <c r="B309" s="129" t="s">
        <v>338</v>
      </c>
      <c r="C309" s="141">
        <v>901</v>
      </c>
      <c r="D309" s="40" t="s">
        <v>187</v>
      </c>
      <c r="E309" s="40" t="s">
        <v>178</v>
      </c>
      <c r="F309" s="40" t="s">
        <v>468</v>
      </c>
      <c r="G309" s="40" t="s">
        <v>339</v>
      </c>
      <c r="H309" s="125">
        <v>653.6</v>
      </c>
    </row>
    <row r="310" spans="1:8" s="48" customFormat="1" ht="39" customHeight="1">
      <c r="A310" s="45"/>
      <c r="B310" s="39" t="s">
        <v>231</v>
      </c>
      <c r="C310" s="141">
        <v>901</v>
      </c>
      <c r="D310" s="40" t="s">
        <v>187</v>
      </c>
      <c r="E310" s="40" t="s">
        <v>178</v>
      </c>
      <c r="F310" s="40" t="s">
        <v>468</v>
      </c>
      <c r="G310" s="40" t="s">
        <v>232</v>
      </c>
      <c r="H310" s="125">
        <v>169.3</v>
      </c>
    </row>
    <row r="311" spans="1:8" s="48" customFormat="1" ht="19.5" customHeight="1">
      <c r="A311" s="45"/>
      <c r="B311" s="127" t="s">
        <v>170</v>
      </c>
      <c r="C311" s="140">
        <v>901</v>
      </c>
      <c r="D311" s="36" t="s">
        <v>188</v>
      </c>
      <c r="E311" s="36" t="s">
        <v>177</v>
      </c>
      <c r="F311" s="36"/>
      <c r="G311" s="36"/>
      <c r="H311" s="123">
        <f>SUM(H312)</f>
        <v>610</v>
      </c>
    </row>
    <row r="312" spans="1:8" s="48" customFormat="1" ht="19.5" customHeight="1">
      <c r="A312" s="45"/>
      <c r="B312" s="127" t="s">
        <v>171</v>
      </c>
      <c r="C312" s="140">
        <v>901</v>
      </c>
      <c r="D312" s="36" t="s">
        <v>188</v>
      </c>
      <c r="E312" s="36" t="s">
        <v>188</v>
      </c>
      <c r="F312" s="36"/>
      <c r="G312" s="36"/>
      <c r="H312" s="123">
        <f>SUM(H313)</f>
        <v>610</v>
      </c>
    </row>
    <row r="313" spans="1:8" s="48" customFormat="1" ht="63.75" customHeight="1">
      <c r="A313" s="45"/>
      <c r="B313" s="46" t="s">
        <v>363</v>
      </c>
      <c r="C313" s="141">
        <v>901</v>
      </c>
      <c r="D313" s="40" t="s">
        <v>188</v>
      </c>
      <c r="E313" s="40" t="s">
        <v>188</v>
      </c>
      <c r="F313" s="40" t="s">
        <v>21</v>
      </c>
      <c r="G313" s="40"/>
      <c r="H313" s="125">
        <f>SUM(H314)</f>
        <v>610</v>
      </c>
    </row>
    <row r="314" spans="1:8" s="48" customFormat="1" ht="72" customHeight="1">
      <c r="A314" s="45"/>
      <c r="B314" s="46" t="s">
        <v>370</v>
      </c>
      <c r="C314" s="141">
        <v>901</v>
      </c>
      <c r="D314" s="40" t="s">
        <v>188</v>
      </c>
      <c r="E314" s="40" t="s">
        <v>188</v>
      </c>
      <c r="F314" s="40" t="s">
        <v>6</v>
      </c>
      <c r="G314" s="40"/>
      <c r="H314" s="125">
        <f>SUM(H315)</f>
        <v>610</v>
      </c>
    </row>
    <row r="315" spans="1:8" s="48" customFormat="1" ht="116.25" customHeight="1">
      <c r="A315" s="45"/>
      <c r="B315" s="46" t="s">
        <v>371</v>
      </c>
      <c r="C315" s="141">
        <v>901</v>
      </c>
      <c r="D315" s="40" t="s">
        <v>188</v>
      </c>
      <c r="E315" s="40" t="s">
        <v>188</v>
      </c>
      <c r="F315" s="40" t="s">
        <v>23</v>
      </c>
      <c r="G315" s="40"/>
      <c r="H315" s="125">
        <f>SUM(H316)</f>
        <v>610</v>
      </c>
    </row>
    <row r="316" spans="1:8" s="48" customFormat="1" ht="31.5" customHeight="1">
      <c r="A316" s="45"/>
      <c r="B316" s="39" t="s">
        <v>231</v>
      </c>
      <c r="C316" s="141">
        <v>901</v>
      </c>
      <c r="D316" s="40" t="s">
        <v>188</v>
      </c>
      <c r="E316" s="40" t="s">
        <v>188</v>
      </c>
      <c r="F316" s="40" t="s">
        <v>23</v>
      </c>
      <c r="G316" s="40" t="s">
        <v>232</v>
      </c>
      <c r="H316" s="125">
        <v>610</v>
      </c>
    </row>
    <row r="317" spans="1:8" s="48" customFormat="1" ht="19.5" customHeight="1">
      <c r="A317" s="45"/>
      <c r="B317" s="128" t="s">
        <v>214</v>
      </c>
      <c r="C317" s="140">
        <v>901</v>
      </c>
      <c r="D317" s="36" t="s">
        <v>189</v>
      </c>
      <c r="E317" s="36" t="s">
        <v>177</v>
      </c>
      <c r="F317" s="36"/>
      <c r="G317" s="36"/>
      <c r="H317" s="123">
        <f>SUM(H318)</f>
        <v>24411.3</v>
      </c>
    </row>
    <row r="318" spans="1:8" s="48" customFormat="1" ht="19.5" customHeight="1">
      <c r="A318" s="45"/>
      <c r="B318" s="128" t="s">
        <v>148</v>
      </c>
      <c r="C318" s="140">
        <v>901</v>
      </c>
      <c r="D318" s="36" t="s">
        <v>189</v>
      </c>
      <c r="E318" s="36" t="s">
        <v>176</v>
      </c>
      <c r="F318" s="36"/>
      <c r="G318" s="36"/>
      <c r="H318" s="123">
        <f>SUM(H319+H326)</f>
        <v>24411.3</v>
      </c>
    </row>
    <row r="319" spans="1:8" s="47" customFormat="1" ht="39.75" customHeight="1">
      <c r="A319" s="51"/>
      <c r="B319" s="46" t="s">
        <v>486</v>
      </c>
      <c r="C319" s="141">
        <v>901</v>
      </c>
      <c r="D319" s="40" t="s">
        <v>189</v>
      </c>
      <c r="E319" s="40" t="s">
        <v>176</v>
      </c>
      <c r="F319" s="40" t="s">
        <v>8</v>
      </c>
      <c r="G319" s="40"/>
      <c r="H319" s="125">
        <f>SUM(H320)</f>
        <v>5300</v>
      </c>
    </row>
    <row r="320" spans="1:8" s="47" customFormat="1" ht="60" customHeight="1">
      <c r="A320" s="51"/>
      <c r="B320" s="41" t="s">
        <v>320</v>
      </c>
      <c r="C320" s="141">
        <v>901</v>
      </c>
      <c r="D320" s="40" t="s">
        <v>189</v>
      </c>
      <c r="E320" s="40" t="s">
        <v>176</v>
      </c>
      <c r="F320" s="40" t="s">
        <v>11</v>
      </c>
      <c r="G320" s="40"/>
      <c r="H320" s="125">
        <f>SUM(H321+H323)</f>
        <v>5300</v>
      </c>
    </row>
    <row r="321" spans="1:8" s="47" customFormat="1" ht="112.5" customHeight="1" hidden="1">
      <c r="A321" s="51"/>
      <c r="B321" s="120" t="s">
        <v>108</v>
      </c>
      <c r="C321" s="141">
        <v>901</v>
      </c>
      <c r="D321" s="40" t="s">
        <v>189</v>
      </c>
      <c r="E321" s="40" t="s">
        <v>176</v>
      </c>
      <c r="F321" s="40" t="s">
        <v>12</v>
      </c>
      <c r="G321" s="40"/>
      <c r="H321" s="125">
        <f>SUM(H322)</f>
        <v>0</v>
      </c>
    </row>
    <row r="322" spans="1:8" s="47" customFormat="1" ht="27" customHeight="1" hidden="1">
      <c r="A322" s="51"/>
      <c r="B322" s="39" t="s">
        <v>161</v>
      </c>
      <c r="C322" s="141">
        <v>901</v>
      </c>
      <c r="D322" s="40" t="s">
        <v>189</v>
      </c>
      <c r="E322" s="40" t="s">
        <v>176</v>
      </c>
      <c r="F322" s="40" t="s">
        <v>12</v>
      </c>
      <c r="G322" s="40" t="s">
        <v>240</v>
      </c>
      <c r="H322" s="125">
        <v>0</v>
      </c>
    </row>
    <row r="323" spans="1:8" s="47" customFormat="1" ht="54" customHeight="1">
      <c r="A323" s="51"/>
      <c r="B323" s="39" t="s">
        <v>102</v>
      </c>
      <c r="C323" s="141">
        <v>901</v>
      </c>
      <c r="D323" s="40" t="s">
        <v>189</v>
      </c>
      <c r="E323" s="40" t="s">
        <v>176</v>
      </c>
      <c r="F323" s="42" t="s">
        <v>121</v>
      </c>
      <c r="G323" s="40"/>
      <c r="H323" s="125">
        <f>SUM(H324)</f>
        <v>5300</v>
      </c>
    </row>
    <row r="324" spans="1:8" s="47" customFormat="1" ht="57" customHeight="1">
      <c r="A324" s="51"/>
      <c r="B324" s="57" t="s">
        <v>321</v>
      </c>
      <c r="C324" s="141">
        <v>901</v>
      </c>
      <c r="D324" s="40" t="s">
        <v>189</v>
      </c>
      <c r="E324" s="40" t="s">
        <v>176</v>
      </c>
      <c r="F324" s="40" t="s">
        <v>122</v>
      </c>
      <c r="G324" s="40"/>
      <c r="H324" s="125">
        <f>SUM(H325)</f>
        <v>5300</v>
      </c>
    </row>
    <row r="325" spans="1:8" s="47" customFormat="1" ht="19.5" customHeight="1">
      <c r="A325" s="51"/>
      <c r="B325" s="39" t="s">
        <v>161</v>
      </c>
      <c r="C325" s="141">
        <v>901</v>
      </c>
      <c r="D325" s="40" t="s">
        <v>189</v>
      </c>
      <c r="E325" s="40" t="s">
        <v>176</v>
      </c>
      <c r="F325" s="40" t="s">
        <v>122</v>
      </c>
      <c r="G325" s="40" t="s">
        <v>240</v>
      </c>
      <c r="H325" s="125">
        <v>5300</v>
      </c>
    </row>
    <row r="326" spans="1:8" s="48" customFormat="1" ht="52.5" customHeight="1">
      <c r="A326" s="45"/>
      <c r="B326" s="46" t="s">
        <v>363</v>
      </c>
      <c r="C326" s="141">
        <v>901</v>
      </c>
      <c r="D326" s="40" t="s">
        <v>189</v>
      </c>
      <c r="E326" s="40" t="s">
        <v>176</v>
      </c>
      <c r="F326" s="40" t="s">
        <v>21</v>
      </c>
      <c r="G326" s="36"/>
      <c r="H326" s="125">
        <f>SUM(H327)</f>
        <v>19111.3</v>
      </c>
    </row>
    <row r="327" spans="1:8" s="48" customFormat="1" ht="60.75" customHeight="1">
      <c r="A327" s="45"/>
      <c r="B327" s="46" t="s">
        <v>364</v>
      </c>
      <c r="C327" s="141">
        <v>901</v>
      </c>
      <c r="D327" s="40" t="s">
        <v>189</v>
      </c>
      <c r="E327" s="40" t="s">
        <v>176</v>
      </c>
      <c r="F327" s="40" t="s">
        <v>4</v>
      </c>
      <c r="G327" s="40"/>
      <c r="H327" s="125">
        <f>SUM(H328+H333+H338+H341+H343)</f>
        <v>19111.3</v>
      </c>
    </row>
    <row r="328" spans="1:8" s="48" customFormat="1" ht="36" customHeight="1">
      <c r="A328" s="45"/>
      <c r="B328" s="41" t="s">
        <v>110</v>
      </c>
      <c r="C328" s="141">
        <v>901</v>
      </c>
      <c r="D328" s="40" t="s">
        <v>189</v>
      </c>
      <c r="E328" s="40" t="s">
        <v>176</v>
      </c>
      <c r="F328" s="42" t="s">
        <v>113</v>
      </c>
      <c r="G328" s="42" t="s">
        <v>175</v>
      </c>
      <c r="H328" s="125">
        <f>SUM(H329+H331)</f>
        <v>1255.8</v>
      </c>
    </row>
    <row r="329" spans="1:8" s="48" customFormat="1" ht="120" customHeight="1">
      <c r="A329" s="45"/>
      <c r="B329" s="41" t="s">
        <v>365</v>
      </c>
      <c r="C329" s="141">
        <v>901</v>
      </c>
      <c r="D329" s="40" t="s">
        <v>189</v>
      </c>
      <c r="E329" s="40" t="s">
        <v>176</v>
      </c>
      <c r="F329" s="42" t="s">
        <v>114</v>
      </c>
      <c r="G329" s="42"/>
      <c r="H329" s="125">
        <f>SUM(H330)</f>
        <v>1255.8</v>
      </c>
    </row>
    <row r="330" spans="1:8" s="48" customFormat="1" ht="21.75" customHeight="1">
      <c r="A330" s="45"/>
      <c r="B330" s="41" t="s">
        <v>241</v>
      </c>
      <c r="C330" s="141">
        <v>901</v>
      </c>
      <c r="D330" s="40" t="s">
        <v>189</v>
      </c>
      <c r="E330" s="40" t="s">
        <v>176</v>
      </c>
      <c r="F330" s="42" t="s">
        <v>114</v>
      </c>
      <c r="G330" s="42" t="s">
        <v>242</v>
      </c>
      <c r="H330" s="125">
        <v>1255.8</v>
      </c>
    </row>
    <row r="331" spans="1:8" s="48" customFormat="1" ht="84.75" customHeight="1" hidden="1">
      <c r="A331" s="45"/>
      <c r="B331" s="41" t="s">
        <v>142</v>
      </c>
      <c r="C331" s="141">
        <v>901</v>
      </c>
      <c r="D331" s="40" t="s">
        <v>189</v>
      </c>
      <c r="E331" s="40" t="s">
        <v>176</v>
      </c>
      <c r="F331" s="42" t="s">
        <v>141</v>
      </c>
      <c r="G331" s="42"/>
      <c r="H331" s="125">
        <f>SUM(H332)</f>
        <v>0</v>
      </c>
    </row>
    <row r="332" spans="1:8" s="48" customFormat="1" ht="17.25" customHeight="1" hidden="1">
      <c r="A332" s="45"/>
      <c r="B332" s="41" t="s">
        <v>241</v>
      </c>
      <c r="C332" s="141">
        <v>901</v>
      </c>
      <c r="D332" s="40" t="s">
        <v>189</v>
      </c>
      <c r="E332" s="40" t="s">
        <v>176</v>
      </c>
      <c r="F332" s="42" t="s">
        <v>141</v>
      </c>
      <c r="G332" s="42" t="s">
        <v>242</v>
      </c>
      <c r="H332" s="125">
        <v>0</v>
      </c>
    </row>
    <row r="333" spans="1:8" s="48" customFormat="1" ht="36" customHeight="1">
      <c r="A333" s="45"/>
      <c r="B333" s="39" t="s">
        <v>111</v>
      </c>
      <c r="C333" s="141">
        <v>901</v>
      </c>
      <c r="D333" s="40" t="s">
        <v>189</v>
      </c>
      <c r="E333" s="40" t="s">
        <v>176</v>
      </c>
      <c r="F333" s="42" t="s">
        <v>115</v>
      </c>
      <c r="G333" s="42"/>
      <c r="H333" s="125">
        <f>SUM(H334+H336)</f>
        <v>15555.5</v>
      </c>
    </row>
    <row r="334" spans="1:8" s="48" customFormat="1" ht="111" customHeight="1">
      <c r="A334" s="45"/>
      <c r="B334" s="41" t="s">
        <v>366</v>
      </c>
      <c r="C334" s="141">
        <v>901</v>
      </c>
      <c r="D334" s="40" t="s">
        <v>189</v>
      </c>
      <c r="E334" s="40" t="s">
        <v>176</v>
      </c>
      <c r="F334" s="42" t="s">
        <v>116</v>
      </c>
      <c r="G334" s="42"/>
      <c r="H334" s="125">
        <f>SUM(H335)</f>
        <v>15555.5</v>
      </c>
    </row>
    <row r="335" spans="1:8" s="48" customFormat="1" ht="24" customHeight="1">
      <c r="A335" s="45"/>
      <c r="B335" s="41" t="s">
        <v>241</v>
      </c>
      <c r="C335" s="141">
        <v>901</v>
      </c>
      <c r="D335" s="40" t="s">
        <v>189</v>
      </c>
      <c r="E335" s="40" t="s">
        <v>176</v>
      </c>
      <c r="F335" s="42" t="s">
        <v>116</v>
      </c>
      <c r="G335" s="42" t="s">
        <v>242</v>
      </c>
      <c r="H335" s="125">
        <v>15555.5</v>
      </c>
    </row>
    <row r="336" spans="1:8" s="48" customFormat="1" ht="84.75" customHeight="1" hidden="1">
      <c r="A336" s="45"/>
      <c r="B336" s="41" t="s">
        <v>223</v>
      </c>
      <c r="C336" s="141">
        <v>901</v>
      </c>
      <c r="D336" s="40" t="s">
        <v>189</v>
      </c>
      <c r="E336" s="40" t="s">
        <v>176</v>
      </c>
      <c r="F336" s="42" t="s">
        <v>140</v>
      </c>
      <c r="G336" s="42"/>
      <c r="H336" s="125">
        <f>SUM(H337)</f>
        <v>0</v>
      </c>
    </row>
    <row r="337" spans="1:8" s="48" customFormat="1" ht="17.25" customHeight="1" hidden="1">
      <c r="A337" s="45"/>
      <c r="B337" s="41" t="s">
        <v>241</v>
      </c>
      <c r="C337" s="141">
        <v>901</v>
      </c>
      <c r="D337" s="40" t="s">
        <v>189</v>
      </c>
      <c r="E337" s="40" t="s">
        <v>176</v>
      </c>
      <c r="F337" s="42" t="s">
        <v>140</v>
      </c>
      <c r="G337" s="42" t="s">
        <v>242</v>
      </c>
      <c r="H337" s="125">
        <v>0</v>
      </c>
    </row>
    <row r="338" spans="1:8" s="48" customFormat="1" ht="36.75" customHeight="1" hidden="1">
      <c r="A338" s="45"/>
      <c r="B338" s="39" t="s">
        <v>112</v>
      </c>
      <c r="C338" s="141">
        <v>901</v>
      </c>
      <c r="D338" s="40" t="s">
        <v>189</v>
      </c>
      <c r="E338" s="40" t="s">
        <v>176</v>
      </c>
      <c r="F338" s="42" t="s">
        <v>118</v>
      </c>
      <c r="G338" s="42"/>
      <c r="H338" s="125">
        <f>SUM(H339)</f>
        <v>0</v>
      </c>
    </row>
    <row r="339" spans="1:8" s="48" customFormat="1" ht="60" customHeight="1" hidden="1">
      <c r="A339" s="45"/>
      <c r="B339" s="41" t="s">
        <v>266</v>
      </c>
      <c r="C339" s="141">
        <v>901</v>
      </c>
      <c r="D339" s="40" t="s">
        <v>189</v>
      </c>
      <c r="E339" s="40" t="s">
        <v>176</v>
      </c>
      <c r="F339" s="42" t="s">
        <v>117</v>
      </c>
      <c r="G339" s="42"/>
      <c r="H339" s="125">
        <f>SUM(H340)</f>
        <v>0</v>
      </c>
    </row>
    <row r="340" spans="1:8" s="48" customFormat="1" ht="29.25" customHeight="1" hidden="1">
      <c r="A340" s="45"/>
      <c r="B340" s="41" t="s">
        <v>241</v>
      </c>
      <c r="C340" s="141">
        <v>901</v>
      </c>
      <c r="D340" s="40" t="s">
        <v>189</v>
      </c>
      <c r="E340" s="40" t="s">
        <v>176</v>
      </c>
      <c r="F340" s="42" t="s">
        <v>117</v>
      </c>
      <c r="G340" s="42" t="s">
        <v>242</v>
      </c>
      <c r="H340" s="125">
        <v>0</v>
      </c>
    </row>
    <row r="341" spans="1:8" s="47" customFormat="1" ht="122.25" customHeight="1" hidden="1">
      <c r="A341" s="51"/>
      <c r="B341" s="58" t="s">
        <v>3</v>
      </c>
      <c r="C341" s="141">
        <v>901</v>
      </c>
      <c r="D341" s="40" t="s">
        <v>189</v>
      </c>
      <c r="E341" s="40" t="s">
        <v>176</v>
      </c>
      <c r="F341" s="42" t="s">
        <v>10</v>
      </c>
      <c r="G341" s="42"/>
      <c r="H341" s="125">
        <f>H342</f>
        <v>0</v>
      </c>
    </row>
    <row r="342" spans="1:8" s="47" customFormat="1" ht="29.25" customHeight="1" hidden="1">
      <c r="A342" s="51"/>
      <c r="B342" s="41" t="s">
        <v>241</v>
      </c>
      <c r="C342" s="141">
        <v>901</v>
      </c>
      <c r="D342" s="40" t="s">
        <v>189</v>
      </c>
      <c r="E342" s="40" t="s">
        <v>176</v>
      </c>
      <c r="F342" s="42" t="s">
        <v>10</v>
      </c>
      <c r="G342" s="42" t="s">
        <v>242</v>
      </c>
      <c r="H342" s="125"/>
    </row>
    <row r="343" spans="1:8" s="47" customFormat="1" ht="123.75" customHeight="1">
      <c r="A343" s="51"/>
      <c r="B343" s="58" t="s">
        <v>279</v>
      </c>
      <c r="C343" s="141">
        <v>901</v>
      </c>
      <c r="D343" s="40" t="s">
        <v>189</v>
      </c>
      <c r="E343" s="40" t="s">
        <v>176</v>
      </c>
      <c r="F343" s="42" t="s">
        <v>10</v>
      </c>
      <c r="G343" s="42"/>
      <c r="H343" s="125">
        <f>H344</f>
        <v>2300</v>
      </c>
    </row>
    <row r="344" spans="1:8" s="47" customFormat="1" ht="29.25" customHeight="1">
      <c r="A344" s="51"/>
      <c r="B344" s="41" t="s">
        <v>241</v>
      </c>
      <c r="C344" s="141">
        <v>901</v>
      </c>
      <c r="D344" s="40" t="s">
        <v>189</v>
      </c>
      <c r="E344" s="40" t="s">
        <v>176</v>
      </c>
      <c r="F344" s="42" t="s">
        <v>10</v>
      </c>
      <c r="G344" s="42" t="s">
        <v>242</v>
      </c>
      <c r="H344" s="125">
        <v>2300</v>
      </c>
    </row>
    <row r="345" spans="1:8" s="47" customFormat="1" ht="29.25" customHeight="1" hidden="1">
      <c r="A345" s="51"/>
      <c r="B345" s="46" t="s">
        <v>223</v>
      </c>
      <c r="C345" s="141">
        <v>901</v>
      </c>
      <c r="D345" s="40" t="s">
        <v>189</v>
      </c>
      <c r="E345" s="40" t="s">
        <v>176</v>
      </c>
      <c r="F345" s="42" t="s">
        <v>28</v>
      </c>
      <c r="G345" s="42"/>
      <c r="H345" s="125">
        <f>SUM(H346)</f>
        <v>0</v>
      </c>
    </row>
    <row r="346" spans="1:8" s="47" customFormat="1" ht="29.25" customHeight="1" hidden="1">
      <c r="A346" s="51"/>
      <c r="B346" s="41" t="s">
        <v>241</v>
      </c>
      <c r="C346" s="141">
        <v>901</v>
      </c>
      <c r="D346" s="40" t="s">
        <v>189</v>
      </c>
      <c r="E346" s="40" t="s">
        <v>176</v>
      </c>
      <c r="F346" s="42" t="s">
        <v>28</v>
      </c>
      <c r="G346" s="42" t="s">
        <v>242</v>
      </c>
      <c r="H346" s="125"/>
    </row>
    <row r="347" spans="1:8" s="37" customFormat="1" ht="29.25" customHeight="1">
      <c r="A347" s="45"/>
      <c r="B347" s="128" t="s">
        <v>202</v>
      </c>
      <c r="C347" s="140">
        <v>901</v>
      </c>
      <c r="D347" s="36" t="s">
        <v>184</v>
      </c>
      <c r="E347" s="36" t="s">
        <v>177</v>
      </c>
      <c r="F347" s="36"/>
      <c r="G347" s="36"/>
      <c r="H347" s="123">
        <f>SUM(H348+H353)</f>
        <v>1912.3</v>
      </c>
    </row>
    <row r="348" spans="1:8" s="37" customFormat="1" ht="19.5" customHeight="1">
      <c r="A348" s="45"/>
      <c r="B348" s="128" t="s">
        <v>146</v>
      </c>
      <c r="C348" s="140">
        <v>901</v>
      </c>
      <c r="D348" s="36" t="s">
        <v>184</v>
      </c>
      <c r="E348" s="36" t="s">
        <v>176</v>
      </c>
      <c r="F348" s="36"/>
      <c r="G348" s="36"/>
      <c r="H348" s="123">
        <f>SUM(H349)</f>
        <v>769.7</v>
      </c>
    </row>
    <row r="349" spans="1:8" ht="37.5" customHeight="1">
      <c r="A349" s="51"/>
      <c r="B349" s="39" t="s">
        <v>227</v>
      </c>
      <c r="C349" s="141">
        <v>901</v>
      </c>
      <c r="D349" s="40" t="s">
        <v>184</v>
      </c>
      <c r="E349" s="40" t="s">
        <v>176</v>
      </c>
      <c r="F349" s="40" t="s">
        <v>83</v>
      </c>
      <c r="G349" s="40"/>
      <c r="H349" s="125">
        <f>SUM(H350)</f>
        <v>769.7</v>
      </c>
    </row>
    <row r="350" spans="1:8" ht="48.75" customHeight="1">
      <c r="A350" s="51"/>
      <c r="B350" s="39" t="s">
        <v>239</v>
      </c>
      <c r="C350" s="141">
        <v>901</v>
      </c>
      <c r="D350" s="42" t="s">
        <v>184</v>
      </c>
      <c r="E350" s="42" t="s">
        <v>176</v>
      </c>
      <c r="F350" s="42" t="s">
        <v>84</v>
      </c>
      <c r="G350" s="42"/>
      <c r="H350" s="125">
        <f>SUM(H351)</f>
        <v>769.7</v>
      </c>
    </row>
    <row r="351" spans="1:8" ht="19.5" customHeight="1">
      <c r="A351" s="51"/>
      <c r="B351" s="39" t="s">
        <v>245</v>
      </c>
      <c r="C351" s="141">
        <v>901</v>
      </c>
      <c r="D351" s="40" t="s">
        <v>184</v>
      </c>
      <c r="E351" s="40" t="s">
        <v>176</v>
      </c>
      <c r="F351" s="40" t="s">
        <v>89</v>
      </c>
      <c r="G351" s="36"/>
      <c r="H351" s="125">
        <f>SUM(H352)</f>
        <v>769.7</v>
      </c>
    </row>
    <row r="352" spans="1:8" ht="30" customHeight="1">
      <c r="A352" s="51"/>
      <c r="B352" s="39" t="s">
        <v>243</v>
      </c>
      <c r="C352" s="141">
        <v>901</v>
      </c>
      <c r="D352" s="40" t="s">
        <v>184</v>
      </c>
      <c r="E352" s="40" t="s">
        <v>176</v>
      </c>
      <c r="F352" s="40" t="s">
        <v>89</v>
      </c>
      <c r="G352" s="40" t="s">
        <v>244</v>
      </c>
      <c r="H352" s="125">
        <v>769.7</v>
      </c>
    </row>
    <row r="353" spans="1:8" s="37" customFormat="1" ht="19.5" customHeight="1">
      <c r="A353" s="45"/>
      <c r="B353" s="128" t="s">
        <v>144</v>
      </c>
      <c r="C353" s="140">
        <v>901</v>
      </c>
      <c r="D353" s="36" t="s">
        <v>184</v>
      </c>
      <c r="E353" s="36" t="s">
        <v>178</v>
      </c>
      <c r="F353" s="36"/>
      <c r="G353" s="36"/>
      <c r="H353" s="123">
        <f>SUM(H354+H361+H372)</f>
        <v>1142.6</v>
      </c>
    </row>
    <row r="354" spans="1:8" ht="47.25" customHeight="1">
      <c r="A354" s="51"/>
      <c r="B354" s="46" t="s">
        <v>317</v>
      </c>
      <c r="C354" s="141">
        <v>901</v>
      </c>
      <c r="D354" s="40" t="s">
        <v>184</v>
      </c>
      <c r="E354" s="40" t="s">
        <v>178</v>
      </c>
      <c r="F354" s="40" t="s">
        <v>8</v>
      </c>
      <c r="G354" s="40"/>
      <c r="H354" s="125">
        <f>SUM(H355)</f>
        <v>413.9</v>
      </c>
    </row>
    <row r="355" spans="1:8" ht="87.75" customHeight="1">
      <c r="A355" s="51"/>
      <c r="B355" s="126" t="s">
        <v>318</v>
      </c>
      <c r="C355" s="141">
        <v>901</v>
      </c>
      <c r="D355" s="40" t="s">
        <v>184</v>
      </c>
      <c r="E355" s="40" t="s">
        <v>178</v>
      </c>
      <c r="F355" s="40" t="s">
        <v>9</v>
      </c>
      <c r="G355" s="40"/>
      <c r="H355" s="125">
        <f>SUM(H356+H358)</f>
        <v>413.9</v>
      </c>
    </row>
    <row r="356" spans="1:8" ht="96" customHeight="1" hidden="1">
      <c r="A356" s="51"/>
      <c r="B356" s="58" t="s">
        <v>248</v>
      </c>
      <c r="C356" s="141">
        <v>901</v>
      </c>
      <c r="D356" s="42" t="s">
        <v>184</v>
      </c>
      <c r="E356" s="42" t="s">
        <v>178</v>
      </c>
      <c r="F356" s="42" t="s">
        <v>26</v>
      </c>
      <c r="G356" s="42"/>
      <c r="H356" s="125">
        <f>SUM(H357)</f>
        <v>0</v>
      </c>
    </row>
    <row r="357" spans="1:8" ht="45.75" customHeight="1" hidden="1">
      <c r="A357" s="51"/>
      <c r="B357" s="39" t="s">
        <v>246</v>
      </c>
      <c r="C357" s="141">
        <v>901</v>
      </c>
      <c r="D357" s="42" t="s">
        <v>184</v>
      </c>
      <c r="E357" s="42" t="s">
        <v>178</v>
      </c>
      <c r="F357" s="42" t="s">
        <v>26</v>
      </c>
      <c r="G357" s="42" t="s">
        <v>247</v>
      </c>
      <c r="H357" s="125"/>
    </row>
    <row r="358" spans="1:8" ht="49.5" customHeight="1">
      <c r="A358" s="51"/>
      <c r="B358" s="39" t="s">
        <v>102</v>
      </c>
      <c r="C358" s="141">
        <v>901</v>
      </c>
      <c r="D358" s="42" t="s">
        <v>184</v>
      </c>
      <c r="E358" s="42" t="s">
        <v>178</v>
      </c>
      <c r="F358" s="42" t="s">
        <v>119</v>
      </c>
      <c r="G358" s="42"/>
      <c r="H358" s="125">
        <f>SUM(H359)</f>
        <v>413.9</v>
      </c>
    </row>
    <row r="359" spans="1:8" ht="64.5" customHeight="1">
      <c r="A359" s="51"/>
      <c r="B359" s="59" t="s">
        <v>319</v>
      </c>
      <c r="C359" s="141">
        <v>901</v>
      </c>
      <c r="D359" s="42" t="s">
        <v>184</v>
      </c>
      <c r="E359" s="42" t="s">
        <v>178</v>
      </c>
      <c r="F359" s="42" t="s">
        <v>120</v>
      </c>
      <c r="G359" s="42"/>
      <c r="H359" s="125">
        <f>SUM(H360)</f>
        <v>413.9</v>
      </c>
    </row>
    <row r="360" spans="1:8" ht="31.5" customHeight="1">
      <c r="A360" s="51"/>
      <c r="B360" s="39" t="s">
        <v>246</v>
      </c>
      <c r="C360" s="141">
        <v>901</v>
      </c>
      <c r="D360" s="42" t="s">
        <v>184</v>
      </c>
      <c r="E360" s="42" t="s">
        <v>178</v>
      </c>
      <c r="F360" s="42" t="s">
        <v>120</v>
      </c>
      <c r="G360" s="42" t="s">
        <v>247</v>
      </c>
      <c r="H360" s="125">
        <v>413.9</v>
      </c>
    </row>
    <row r="361" spans="1:8" ht="40.5" customHeight="1">
      <c r="A361" s="51"/>
      <c r="B361" s="46" t="s">
        <v>358</v>
      </c>
      <c r="C361" s="141">
        <v>901</v>
      </c>
      <c r="D361" s="42" t="s">
        <v>184</v>
      </c>
      <c r="E361" s="42" t="s">
        <v>178</v>
      </c>
      <c r="F361" s="42" t="s">
        <v>13</v>
      </c>
      <c r="G361" s="42"/>
      <c r="H361" s="125">
        <f>SUM(H362+H368)</f>
        <v>138.7</v>
      </c>
    </row>
    <row r="362" spans="1:8" ht="51" customHeight="1">
      <c r="A362" s="51"/>
      <c r="B362" s="46" t="s">
        <v>359</v>
      </c>
      <c r="C362" s="141">
        <v>901</v>
      </c>
      <c r="D362" s="42" t="s">
        <v>184</v>
      </c>
      <c r="E362" s="42" t="s">
        <v>178</v>
      </c>
      <c r="F362" s="42" t="s">
        <v>14</v>
      </c>
      <c r="G362" s="42"/>
      <c r="H362" s="125">
        <f>SUM(H363+H365)</f>
        <v>138.7</v>
      </c>
    </row>
    <row r="363" spans="1:8" ht="69" customHeight="1" hidden="1">
      <c r="A363" s="51"/>
      <c r="B363" s="46" t="s">
        <v>104</v>
      </c>
      <c r="C363" s="141">
        <v>901</v>
      </c>
      <c r="D363" s="42" t="s">
        <v>184</v>
      </c>
      <c r="E363" s="42" t="s">
        <v>178</v>
      </c>
      <c r="F363" s="42" t="s">
        <v>15</v>
      </c>
      <c r="G363" s="42"/>
      <c r="H363" s="125">
        <f>SUM(H364)</f>
        <v>0</v>
      </c>
    </row>
    <row r="364" spans="1:8" ht="43.5" customHeight="1" hidden="1">
      <c r="A364" s="51"/>
      <c r="B364" s="39" t="s">
        <v>246</v>
      </c>
      <c r="C364" s="141">
        <v>901</v>
      </c>
      <c r="D364" s="42" t="s">
        <v>184</v>
      </c>
      <c r="E364" s="42" t="s">
        <v>178</v>
      </c>
      <c r="F364" s="42" t="s">
        <v>15</v>
      </c>
      <c r="G364" s="42" t="s">
        <v>247</v>
      </c>
      <c r="H364" s="125"/>
    </row>
    <row r="365" spans="1:8" ht="48.75" customHeight="1">
      <c r="A365" s="51"/>
      <c r="B365" s="39" t="s">
        <v>102</v>
      </c>
      <c r="C365" s="141">
        <v>901</v>
      </c>
      <c r="D365" s="42" t="s">
        <v>184</v>
      </c>
      <c r="E365" s="42" t="s">
        <v>178</v>
      </c>
      <c r="F365" s="42" t="s">
        <v>123</v>
      </c>
      <c r="G365" s="42"/>
      <c r="H365" s="125">
        <f>SUM(H366)</f>
        <v>138.7</v>
      </c>
    </row>
    <row r="366" spans="1:8" ht="78" customHeight="1">
      <c r="A366" s="51"/>
      <c r="B366" s="39" t="s">
        <v>360</v>
      </c>
      <c r="C366" s="141">
        <v>901</v>
      </c>
      <c r="D366" s="40" t="s">
        <v>184</v>
      </c>
      <c r="E366" s="40" t="s">
        <v>178</v>
      </c>
      <c r="F366" s="40" t="s">
        <v>124</v>
      </c>
      <c r="G366" s="40"/>
      <c r="H366" s="125">
        <f>SUM(H367)</f>
        <v>138.7</v>
      </c>
    </row>
    <row r="367" spans="1:8" ht="40.5" customHeight="1">
      <c r="A367" s="51"/>
      <c r="B367" s="39" t="s">
        <v>246</v>
      </c>
      <c r="C367" s="141">
        <v>901</v>
      </c>
      <c r="D367" s="40" t="s">
        <v>184</v>
      </c>
      <c r="E367" s="40" t="s">
        <v>178</v>
      </c>
      <c r="F367" s="40" t="s">
        <v>124</v>
      </c>
      <c r="G367" s="40" t="s">
        <v>247</v>
      </c>
      <c r="H367" s="125">
        <v>138.7</v>
      </c>
    </row>
    <row r="368" spans="1:8" ht="56.25" customHeight="1" hidden="1">
      <c r="A368" s="51"/>
      <c r="B368" s="39"/>
      <c r="C368" s="141">
        <v>901</v>
      </c>
      <c r="D368" s="40" t="s">
        <v>184</v>
      </c>
      <c r="E368" s="40" t="s">
        <v>178</v>
      </c>
      <c r="F368" s="40" t="s">
        <v>24</v>
      </c>
      <c r="G368" s="40"/>
      <c r="H368" s="125">
        <f>SUM(H369)</f>
        <v>0</v>
      </c>
    </row>
    <row r="369" spans="1:8" ht="52.5" customHeight="1" hidden="1">
      <c r="A369" s="51"/>
      <c r="B369" s="39" t="s">
        <v>102</v>
      </c>
      <c r="C369" s="141">
        <v>901</v>
      </c>
      <c r="D369" s="40" t="s">
        <v>184</v>
      </c>
      <c r="E369" s="40" t="s">
        <v>178</v>
      </c>
      <c r="F369" s="40" t="s">
        <v>125</v>
      </c>
      <c r="G369" s="40"/>
      <c r="H369" s="125">
        <f>SUM(H370)</f>
        <v>0</v>
      </c>
    </row>
    <row r="370" spans="1:8" ht="45.75" customHeight="1" hidden="1">
      <c r="A370" s="51"/>
      <c r="B370" s="39"/>
      <c r="C370" s="141">
        <v>901</v>
      </c>
      <c r="D370" s="40" t="s">
        <v>184</v>
      </c>
      <c r="E370" s="40" t="s">
        <v>178</v>
      </c>
      <c r="F370" s="40" t="s">
        <v>126</v>
      </c>
      <c r="G370" s="40"/>
      <c r="H370" s="125">
        <f>SUM(H371)</f>
        <v>0</v>
      </c>
    </row>
    <row r="371" spans="1:8" ht="39" customHeight="1" hidden="1">
      <c r="A371" s="51"/>
      <c r="B371" s="39" t="s">
        <v>246</v>
      </c>
      <c r="C371" s="141">
        <v>901</v>
      </c>
      <c r="D371" s="40" t="s">
        <v>184</v>
      </c>
      <c r="E371" s="40" t="s">
        <v>178</v>
      </c>
      <c r="F371" s="40" t="s">
        <v>126</v>
      </c>
      <c r="G371" s="40" t="s">
        <v>247</v>
      </c>
      <c r="H371" s="125"/>
    </row>
    <row r="372" spans="1:8" ht="24" customHeight="1">
      <c r="A372" s="51"/>
      <c r="B372" s="46" t="s">
        <v>249</v>
      </c>
      <c r="C372" s="141">
        <v>901</v>
      </c>
      <c r="D372" s="40" t="s">
        <v>184</v>
      </c>
      <c r="E372" s="40" t="s">
        <v>178</v>
      </c>
      <c r="F372" s="40" t="s">
        <v>7</v>
      </c>
      <c r="G372" s="40"/>
      <c r="H372" s="125">
        <f>SUM(H373+H375+H377)</f>
        <v>590</v>
      </c>
    </row>
    <row r="373" spans="1:8" ht="60" customHeight="1">
      <c r="A373" s="51"/>
      <c r="B373" s="46" t="s">
        <v>487</v>
      </c>
      <c r="C373" s="141">
        <v>901</v>
      </c>
      <c r="D373" s="40" t="s">
        <v>184</v>
      </c>
      <c r="E373" s="40" t="s">
        <v>178</v>
      </c>
      <c r="F373" s="40" t="s">
        <v>95</v>
      </c>
      <c r="G373" s="40"/>
      <c r="H373" s="125">
        <f>SUM(H374)</f>
        <v>250</v>
      </c>
    </row>
    <row r="374" spans="1:8" ht="39" customHeight="1">
      <c r="A374" s="51"/>
      <c r="B374" s="39" t="s">
        <v>231</v>
      </c>
      <c r="C374" s="141">
        <v>901</v>
      </c>
      <c r="D374" s="40" t="s">
        <v>184</v>
      </c>
      <c r="E374" s="40" t="s">
        <v>178</v>
      </c>
      <c r="F374" s="40" t="s">
        <v>95</v>
      </c>
      <c r="G374" s="40" t="s">
        <v>232</v>
      </c>
      <c r="H374" s="125">
        <v>250</v>
      </c>
    </row>
    <row r="375" spans="1:8" ht="75.75" customHeight="1">
      <c r="A375" s="51"/>
      <c r="B375" s="46" t="s">
        <v>488</v>
      </c>
      <c r="C375" s="141">
        <v>901</v>
      </c>
      <c r="D375" s="40" t="s">
        <v>184</v>
      </c>
      <c r="E375" s="40" t="s">
        <v>178</v>
      </c>
      <c r="F375" s="40" t="s">
        <v>96</v>
      </c>
      <c r="G375" s="40"/>
      <c r="H375" s="125">
        <f>SUM(H376)</f>
        <v>200</v>
      </c>
    </row>
    <row r="376" spans="1:8" ht="39" customHeight="1">
      <c r="A376" s="51"/>
      <c r="B376" s="39" t="s">
        <v>231</v>
      </c>
      <c r="C376" s="141">
        <v>901</v>
      </c>
      <c r="D376" s="40" t="s">
        <v>184</v>
      </c>
      <c r="E376" s="40" t="s">
        <v>178</v>
      </c>
      <c r="F376" s="40" t="s">
        <v>96</v>
      </c>
      <c r="G376" s="40" t="s">
        <v>232</v>
      </c>
      <c r="H376" s="125">
        <v>200</v>
      </c>
    </row>
    <row r="377" spans="1:8" ht="48.75" customHeight="1">
      <c r="A377" s="51"/>
      <c r="B377" s="46" t="s">
        <v>259</v>
      </c>
      <c r="C377" s="141">
        <v>901</v>
      </c>
      <c r="D377" s="40" t="s">
        <v>184</v>
      </c>
      <c r="E377" s="40" t="s">
        <v>178</v>
      </c>
      <c r="F377" s="40" t="s">
        <v>97</v>
      </c>
      <c r="G377" s="40"/>
      <c r="H377" s="125">
        <f>SUM(H378)</f>
        <v>140</v>
      </c>
    </row>
    <row r="378" spans="1:8" ht="39" customHeight="1">
      <c r="A378" s="51"/>
      <c r="B378" s="39" t="s">
        <v>231</v>
      </c>
      <c r="C378" s="141">
        <v>901</v>
      </c>
      <c r="D378" s="40" t="s">
        <v>184</v>
      </c>
      <c r="E378" s="40" t="s">
        <v>178</v>
      </c>
      <c r="F378" s="40" t="s">
        <v>97</v>
      </c>
      <c r="G378" s="40" t="s">
        <v>232</v>
      </c>
      <c r="H378" s="125">
        <v>140</v>
      </c>
    </row>
    <row r="379" spans="1:8" ht="19.5" customHeight="1" hidden="1">
      <c r="A379" s="51"/>
      <c r="B379" s="39" t="s">
        <v>156</v>
      </c>
      <c r="C379" s="141">
        <v>901</v>
      </c>
      <c r="D379" s="40" t="s">
        <v>184</v>
      </c>
      <c r="E379" s="40" t="s">
        <v>178</v>
      </c>
      <c r="F379" s="40"/>
      <c r="G379" s="42"/>
      <c r="H379" s="125">
        <f>SUM(H380)</f>
        <v>0</v>
      </c>
    </row>
    <row r="380" spans="1:8" ht="27.75" customHeight="1" hidden="1">
      <c r="A380" s="51"/>
      <c r="B380" s="39" t="s">
        <v>199</v>
      </c>
      <c r="C380" s="141">
        <v>901</v>
      </c>
      <c r="D380" s="40" t="s">
        <v>184</v>
      </c>
      <c r="E380" s="40" t="s">
        <v>178</v>
      </c>
      <c r="F380" s="40"/>
      <c r="G380" s="42"/>
      <c r="H380" s="125">
        <f>SUM(H381)</f>
        <v>0</v>
      </c>
    </row>
    <row r="381" spans="1:8" ht="19.5" customHeight="1" hidden="1">
      <c r="A381" s="51"/>
      <c r="B381" s="134" t="s">
        <v>215</v>
      </c>
      <c r="C381" s="141">
        <v>901</v>
      </c>
      <c r="D381" s="40" t="s">
        <v>184</v>
      </c>
      <c r="E381" s="40" t="s">
        <v>178</v>
      </c>
      <c r="F381" s="40"/>
      <c r="G381" s="42" t="s">
        <v>216</v>
      </c>
      <c r="H381" s="125">
        <v>0</v>
      </c>
    </row>
    <row r="382" spans="1:8" s="37" customFormat="1" ht="19.5" customHeight="1">
      <c r="A382" s="45"/>
      <c r="B382" s="128" t="s">
        <v>147</v>
      </c>
      <c r="C382" s="140">
        <v>901</v>
      </c>
      <c r="D382" s="36" t="s">
        <v>180</v>
      </c>
      <c r="E382" s="36" t="s">
        <v>177</v>
      </c>
      <c r="F382" s="36"/>
      <c r="G382" s="36"/>
      <c r="H382" s="123">
        <f>SUM(H383)</f>
        <v>11482.7</v>
      </c>
    </row>
    <row r="383" spans="1:8" s="37" customFormat="1" ht="19.5" customHeight="1">
      <c r="A383" s="45"/>
      <c r="B383" s="128" t="s">
        <v>217</v>
      </c>
      <c r="C383" s="140">
        <v>901</v>
      </c>
      <c r="D383" s="36" t="s">
        <v>180</v>
      </c>
      <c r="E383" s="36" t="s">
        <v>176</v>
      </c>
      <c r="F383" s="36"/>
      <c r="G383" s="36"/>
      <c r="H383" s="123">
        <f>SUM(H384)</f>
        <v>11482.7</v>
      </c>
    </row>
    <row r="384" spans="1:8" ht="57" customHeight="1">
      <c r="A384" s="51"/>
      <c r="B384" s="46" t="s">
        <v>363</v>
      </c>
      <c r="C384" s="141">
        <v>901</v>
      </c>
      <c r="D384" s="40" t="s">
        <v>180</v>
      </c>
      <c r="E384" s="40" t="s">
        <v>176</v>
      </c>
      <c r="F384" s="40" t="s">
        <v>21</v>
      </c>
      <c r="G384" s="40"/>
      <c r="H384" s="125">
        <f>SUM(H385)</f>
        <v>11482.7</v>
      </c>
    </row>
    <row r="385" spans="1:8" ht="66.75" customHeight="1">
      <c r="A385" s="51"/>
      <c r="B385" s="46" t="s">
        <v>367</v>
      </c>
      <c r="C385" s="141">
        <v>901</v>
      </c>
      <c r="D385" s="40" t="s">
        <v>180</v>
      </c>
      <c r="E385" s="40" t="s">
        <v>176</v>
      </c>
      <c r="F385" s="40" t="s">
        <v>5</v>
      </c>
      <c r="G385" s="40"/>
      <c r="H385" s="125">
        <f>SUM(H386+H388+H390)</f>
        <v>11482.7</v>
      </c>
    </row>
    <row r="386" spans="1:8" ht="111" customHeight="1">
      <c r="A386" s="51"/>
      <c r="B386" s="41" t="s">
        <v>368</v>
      </c>
      <c r="C386" s="141">
        <v>901</v>
      </c>
      <c r="D386" s="40" t="s">
        <v>180</v>
      </c>
      <c r="E386" s="40" t="s">
        <v>176</v>
      </c>
      <c r="F386" s="42" t="s">
        <v>22</v>
      </c>
      <c r="G386" s="42"/>
      <c r="H386" s="125">
        <f>SUM(H387)</f>
        <v>7868.7</v>
      </c>
    </row>
    <row r="387" spans="1:8" ht="24.75" customHeight="1">
      <c r="A387" s="51"/>
      <c r="B387" s="41" t="s">
        <v>241</v>
      </c>
      <c r="C387" s="141">
        <v>901</v>
      </c>
      <c r="D387" s="40" t="s">
        <v>180</v>
      </c>
      <c r="E387" s="40" t="s">
        <v>176</v>
      </c>
      <c r="F387" s="42" t="s">
        <v>22</v>
      </c>
      <c r="G387" s="42" t="s">
        <v>242</v>
      </c>
      <c r="H387" s="125">
        <v>7868.7</v>
      </c>
    </row>
    <row r="388" spans="1:8" ht="117" customHeight="1">
      <c r="A388" s="51"/>
      <c r="B388" s="41" t="s">
        <v>369</v>
      </c>
      <c r="C388" s="141">
        <v>901</v>
      </c>
      <c r="D388" s="40" t="s">
        <v>180</v>
      </c>
      <c r="E388" s="40" t="s">
        <v>176</v>
      </c>
      <c r="F388" s="42" t="s">
        <v>98</v>
      </c>
      <c r="G388" s="42"/>
      <c r="H388" s="125">
        <f>SUM(H389)</f>
        <v>3614</v>
      </c>
    </row>
    <row r="389" spans="1:8" ht="24.75" customHeight="1">
      <c r="A389" s="51"/>
      <c r="B389" s="39" t="s">
        <v>161</v>
      </c>
      <c r="C389" s="141">
        <v>901</v>
      </c>
      <c r="D389" s="40" t="s">
        <v>180</v>
      </c>
      <c r="E389" s="40" t="s">
        <v>176</v>
      </c>
      <c r="F389" s="42" t="s">
        <v>98</v>
      </c>
      <c r="G389" s="42" t="s">
        <v>240</v>
      </c>
      <c r="H389" s="125">
        <v>3614</v>
      </c>
    </row>
    <row r="390" spans="1:8" ht="96" customHeight="1" hidden="1">
      <c r="A390" s="51"/>
      <c r="B390" s="46" t="s">
        <v>224</v>
      </c>
      <c r="C390" s="141">
        <v>901</v>
      </c>
      <c r="D390" s="40" t="s">
        <v>180</v>
      </c>
      <c r="E390" s="40" t="s">
        <v>176</v>
      </c>
      <c r="F390" s="42" t="s">
        <v>29</v>
      </c>
      <c r="G390" s="42"/>
      <c r="H390" s="125">
        <f>SUM(H391)</f>
        <v>0</v>
      </c>
    </row>
    <row r="391" spans="1:8" ht="19.5" customHeight="1" hidden="1">
      <c r="A391" s="51"/>
      <c r="B391" s="41" t="s">
        <v>241</v>
      </c>
      <c r="C391" s="141">
        <v>901</v>
      </c>
      <c r="D391" s="40" t="s">
        <v>180</v>
      </c>
      <c r="E391" s="40" t="s">
        <v>176</v>
      </c>
      <c r="F391" s="42" t="s">
        <v>29</v>
      </c>
      <c r="G391" s="42" t="s">
        <v>242</v>
      </c>
      <c r="H391" s="125"/>
    </row>
    <row r="392" spans="1:8" s="37" customFormat="1" ht="19.5" customHeight="1">
      <c r="A392" s="45"/>
      <c r="B392" s="128" t="s">
        <v>172</v>
      </c>
      <c r="C392" s="140">
        <v>901</v>
      </c>
      <c r="D392" s="36" t="s">
        <v>186</v>
      </c>
      <c r="E392" s="36" t="s">
        <v>177</v>
      </c>
      <c r="F392" s="36"/>
      <c r="G392" s="36"/>
      <c r="H392" s="123">
        <f>SUM(H393)</f>
        <v>1265.2</v>
      </c>
    </row>
    <row r="393" spans="1:8" s="37" customFormat="1" ht="19.5" customHeight="1">
      <c r="A393" s="45"/>
      <c r="B393" s="137" t="s">
        <v>164</v>
      </c>
      <c r="C393" s="140">
        <v>901</v>
      </c>
      <c r="D393" s="36" t="s">
        <v>186</v>
      </c>
      <c r="E393" s="36" t="s">
        <v>181</v>
      </c>
      <c r="F393" s="36"/>
      <c r="G393" s="36"/>
      <c r="H393" s="123">
        <f>SUM(H394+H398+H403)</f>
        <v>1265.2</v>
      </c>
    </row>
    <row r="394" spans="1:8" s="37" customFormat="1" ht="61.5" customHeight="1">
      <c r="A394" s="45"/>
      <c r="B394" s="39" t="s">
        <v>481</v>
      </c>
      <c r="C394" s="141">
        <v>901</v>
      </c>
      <c r="D394" s="40" t="s">
        <v>186</v>
      </c>
      <c r="E394" s="40" t="s">
        <v>181</v>
      </c>
      <c r="F394" s="40" t="s">
        <v>307</v>
      </c>
      <c r="G394" s="36"/>
      <c r="H394" s="125">
        <f>SUM(H395)</f>
        <v>377.6</v>
      </c>
    </row>
    <row r="395" spans="1:8" s="37" customFormat="1" ht="78" customHeight="1">
      <c r="A395" s="45"/>
      <c r="B395" s="39" t="s">
        <v>477</v>
      </c>
      <c r="C395" s="141">
        <v>901</v>
      </c>
      <c r="D395" s="40" t="s">
        <v>186</v>
      </c>
      <c r="E395" s="40" t="s">
        <v>181</v>
      </c>
      <c r="F395" s="40" t="s">
        <v>450</v>
      </c>
      <c r="G395" s="84"/>
      <c r="H395" s="125">
        <f>SUM(H396)</f>
        <v>377.6</v>
      </c>
    </row>
    <row r="396" spans="1:8" s="37" customFormat="1" ht="99.75" customHeight="1">
      <c r="A396" s="45"/>
      <c r="B396" s="39" t="s">
        <v>478</v>
      </c>
      <c r="C396" s="141">
        <v>901</v>
      </c>
      <c r="D396" s="40" t="s">
        <v>186</v>
      </c>
      <c r="E396" s="40" t="s">
        <v>181</v>
      </c>
      <c r="F396" s="40" t="s">
        <v>451</v>
      </c>
      <c r="G396" s="40"/>
      <c r="H396" s="125">
        <f>SUM(H397)</f>
        <v>377.6</v>
      </c>
    </row>
    <row r="397" spans="1:8" s="37" customFormat="1" ht="39.75" customHeight="1">
      <c r="A397" s="45"/>
      <c r="B397" s="39" t="s">
        <v>231</v>
      </c>
      <c r="C397" s="141">
        <v>901</v>
      </c>
      <c r="D397" s="40" t="s">
        <v>186</v>
      </c>
      <c r="E397" s="40" t="s">
        <v>181</v>
      </c>
      <c r="F397" s="40" t="s">
        <v>451</v>
      </c>
      <c r="G397" s="40" t="s">
        <v>232</v>
      </c>
      <c r="H397" s="125">
        <v>377.6</v>
      </c>
    </row>
    <row r="398" spans="1:8" ht="39.75" customHeight="1">
      <c r="A398" s="51"/>
      <c r="B398" s="129" t="s">
        <v>470</v>
      </c>
      <c r="C398" s="141">
        <v>901</v>
      </c>
      <c r="D398" s="40" t="s">
        <v>186</v>
      </c>
      <c r="E398" s="40" t="s">
        <v>181</v>
      </c>
      <c r="F398" s="40" t="s">
        <v>466</v>
      </c>
      <c r="G398" s="40"/>
      <c r="H398" s="125">
        <f>SUM(H399)</f>
        <v>569</v>
      </c>
    </row>
    <row r="399" spans="1:8" s="37" customFormat="1" ht="39.75" customHeight="1">
      <c r="A399" s="45"/>
      <c r="B399" s="129" t="s">
        <v>469</v>
      </c>
      <c r="C399" s="141">
        <v>901</v>
      </c>
      <c r="D399" s="40" t="s">
        <v>186</v>
      </c>
      <c r="E399" s="40" t="s">
        <v>181</v>
      </c>
      <c r="F399" s="40" t="s">
        <v>467</v>
      </c>
      <c r="G399" s="40"/>
      <c r="H399" s="125">
        <f>SUM(H400)</f>
        <v>569</v>
      </c>
    </row>
    <row r="400" spans="1:8" s="37" customFormat="1" ht="52.5" customHeight="1">
      <c r="A400" s="45"/>
      <c r="B400" s="129" t="s">
        <v>337</v>
      </c>
      <c r="C400" s="141">
        <v>901</v>
      </c>
      <c r="D400" s="40" t="s">
        <v>186</v>
      </c>
      <c r="E400" s="40" t="s">
        <v>181</v>
      </c>
      <c r="F400" s="40" t="s">
        <v>468</v>
      </c>
      <c r="G400" s="40"/>
      <c r="H400" s="125">
        <f>SUM(H401:H402)</f>
        <v>569</v>
      </c>
    </row>
    <row r="401" spans="1:8" s="37" customFormat="1" ht="26.25" customHeight="1">
      <c r="A401" s="45"/>
      <c r="B401" s="129" t="s">
        <v>338</v>
      </c>
      <c r="C401" s="141">
        <v>901</v>
      </c>
      <c r="D401" s="40" t="s">
        <v>186</v>
      </c>
      <c r="E401" s="40" t="s">
        <v>181</v>
      </c>
      <c r="F401" s="40" t="s">
        <v>468</v>
      </c>
      <c r="G401" s="40" t="s">
        <v>339</v>
      </c>
      <c r="H401" s="125">
        <v>536.4</v>
      </c>
    </row>
    <row r="402" spans="1:8" ht="30" customHeight="1" thickBot="1">
      <c r="A402" s="61"/>
      <c r="B402" s="39" t="s">
        <v>231</v>
      </c>
      <c r="C402" s="141">
        <v>901</v>
      </c>
      <c r="D402" s="40" t="s">
        <v>186</v>
      </c>
      <c r="E402" s="40" t="s">
        <v>181</v>
      </c>
      <c r="F402" s="40" t="s">
        <v>468</v>
      </c>
      <c r="G402" s="40" t="s">
        <v>232</v>
      </c>
      <c r="H402" s="125">
        <v>32.6</v>
      </c>
    </row>
    <row r="403" spans="1:8" ht="32.25" customHeight="1">
      <c r="A403" s="51"/>
      <c r="B403" s="39" t="s">
        <v>227</v>
      </c>
      <c r="C403" s="141">
        <v>901</v>
      </c>
      <c r="D403" s="40" t="s">
        <v>186</v>
      </c>
      <c r="E403" s="40" t="s">
        <v>181</v>
      </c>
      <c r="F403" s="40" t="s">
        <v>83</v>
      </c>
      <c r="G403" s="40"/>
      <c r="H403" s="125">
        <f>SUM(H404)</f>
        <v>318.6</v>
      </c>
    </row>
    <row r="404" spans="1:8" ht="48" customHeight="1">
      <c r="A404" s="51"/>
      <c r="B404" s="39" t="s">
        <v>239</v>
      </c>
      <c r="C404" s="141">
        <v>901</v>
      </c>
      <c r="D404" s="40" t="s">
        <v>186</v>
      </c>
      <c r="E404" s="40" t="s">
        <v>181</v>
      </c>
      <c r="F404" s="40" t="s">
        <v>84</v>
      </c>
      <c r="G404" s="40"/>
      <c r="H404" s="125">
        <f>SUM(H405)</f>
        <v>318.6</v>
      </c>
    </row>
    <row r="405" spans="1:8" ht="32.25" customHeight="1">
      <c r="A405" s="51"/>
      <c r="B405" s="46" t="s">
        <v>235</v>
      </c>
      <c r="C405" s="141">
        <v>901</v>
      </c>
      <c r="D405" s="40" t="s">
        <v>186</v>
      </c>
      <c r="E405" s="40" t="s">
        <v>181</v>
      </c>
      <c r="F405" s="40" t="s">
        <v>88</v>
      </c>
      <c r="G405" s="60"/>
      <c r="H405" s="125">
        <f>SUM(H406)</f>
        <v>318.6</v>
      </c>
    </row>
    <row r="406" spans="1:8" ht="30" customHeight="1" thickBot="1">
      <c r="A406" s="61"/>
      <c r="B406" s="39" t="s">
        <v>231</v>
      </c>
      <c r="C406" s="141">
        <v>901</v>
      </c>
      <c r="D406" s="40" t="s">
        <v>186</v>
      </c>
      <c r="E406" s="40" t="s">
        <v>181</v>
      </c>
      <c r="F406" s="40" t="s">
        <v>88</v>
      </c>
      <c r="G406" s="40" t="s">
        <v>232</v>
      </c>
      <c r="H406" s="125">
        <v>318.6</v>
      </c>
    </row>
    <row r="407" spans="1:8" s="37" customFormat="1" ht="29.25" customHeight="1">
      <c r="A407" s="48"/>
      <c r="B407" s="128" t="s">
        <v>206</v>
      </c>
      <c r="C407" s="140">
        <v>901</v>
      </c>
      <c r="D407" s="36" t="s">
        <v>182</v>
      </c>
      <c r="E407" s="36" t="s">
        <v>177</v>
      </c>
      <c r="F407" s="36"/>
      <c r="G407" s="36"/>
      <c r="H407" s="123">
        <f>SUM(H408)</f>
        <v>20</v>
      </c>
    </row>
    <row r="408" spans="1:8" s="37" customFormat="1" ht="30.75" customHeight="1">
      <c r="A408" s="48"/>
      <c r="B408" s="128" t="s">
        <v>218</v>
      </c>
      <c r="C408" s="140">
        <v>901</v>
      </c>
      <c r="D408" s="36" t="s">
        <v>182</v>
      </c>
      <c r="E408" s="36" t="s">
        <v>176</v>
      </c>
      <c r="F408" s="36"/>
      <c r="G408" s="36"/>
      <c r="H408" s="123">
        <f>SUM(H409)</f>
        <v>20</v>
      </c>
    </row>
    <row r="409" spans="2:8" s="48" customFormat="1" ht="36.75" customHeight="1">
      <c r="B409" s="39" t="s">
        <v>227</v>
      </c>
      <c r="C409" s="141">
        <v>901</v>
      </c>
      <c r="D409" s="40" t="s">
        <v>182</v>
      </c>
      <c r="E409" s="40" t="s">
        <v>176</v>
      </c>
      <c r="F409" s="40" t="s">
        <v>83</v>
      </c>
      <c r="G409" s="36"/>
      <c r="H409" s="125">
        <f>SUM(H410)</f>
        <v>20</v>
      </c>
    </row>
    <row r="410" spans="1:8" ht="50.25" customHeight="1">
      <c r="A410" s="47"/>
      <c r="B410" s="39" t="s">
        <v>239</v>
      </c>
      <c r="C410" s="141">
        <v>901</v>
      </c>
      <c r="D410" s="40" t="s">
        <v>182</v>
      </c>
      <c r="E410" s="40" t="s">
        <v>176</v>
      </c>
      <c r="F410" s="40" t="s">
        <v>84</v>
      </c>
      <c r="G410" s="36"/>
      <c r="H410" s="125">
        <f>SUM(H411)</f>
        <v>20</v>
      </c>
    </row>
    <row r="411" spans="1:8" ht="39.75" customHeight="1">
      <c r="A411" s="47"/>
      <c r="B411" s="46" t="s">
        <v>235</v>
      </c>
      <c r="C411" s="141">
        <v>901</v>
      </c>
      <c r="D411" s="40" t="s">
        <v>182</v>
      </c>
      <c r="E411" s="40" t="s">
        <v>176</v>
      </c>
      <c r="F411" s="40" t="s">
        <v>88</v>
      </c>
      <c r="G411" s="36"/>
      <c r="H411" s="125">
        <f>SUM(H412)</f>
        <v>20</v>
      </c>
    </row>
    <row r="412" spans="1:8" ht="20.25" customHeight="1">
      <c r="A412" s="47"/>
      <c r="B412" s="39" t="s">
        <v>207</v>
      </c>
      <c r="C412" s="141">
        <v>901</v>
      </c>
      <c r="D412" s="40" t="s">
        <v>182</v>
      </c>
      <c r="E412" s="40" t="s">
        <v>176</v>
      </c>
      <c r="F412" s="40" t="s">
        <v>88</v>
      </c>
      <c r="G412" s="40" t="s">
        <v>208</v>
      </c>
      <c r="H412" s="125">
        <v>20</v>
      </c>
    </row>
    <row r="413" spans="1:7" ht="19.5" customHeight="1">
      <c r="A413" s="47"/>
      <c r="B413" s="62"/>
      <c r="C413" s="142"/>
      <c r="D413" s="63"/>
      <c r="E413" s="63"/>
      <c r="F413" s="63"/>
      <c r="G413" s="63"/>
    </row>
    <row r="414" spans="1:7" ht="19.5" customHeight="1">
      <c r="A414" s="47"/>
      <c r="B414" s="62"/>
      <c r="C414" s="142"/>
      <c r="D414" s="63"/>
      <c r="E414" s="63"/>
      <c r="F414" s="63"/>
      <c r="G414" s="63"/>
    </row>
    <row r="415" spans="1:7" ht="19.5" customHeight="1">
      <c r="A415" s="47"/>
      <c r="B415" s="62"/>
      <c r="C415" s="142"/>
      <c r="D415" s="63"/>
      <c r="E415" s="63"/>
      <c r="F415" s="63"/>
      <c r="G415" s="63"/>
    </row>
    <row r="416" spans="2:7" s="47" customFormat="1" ht="19.5" customHeight="1">
      <c r="B416" s="64"/>
      <c r="C416" s="142"/>
      <c r="D416" s="65"/>
      <c r="E416" s="65"/>
      <c r="F416" s="65"/>
      <c r="G416" s="65"/>
    </row>
    <row r="417" spans="1:7" ht="19.5" customHeight="1">
      <c r="A417" s="47"/>
      <c r="B417" s="62"/>
      <c r="C417" s="142"/>
      <c r="D417" s="65"/>
      <c r="E417" s="65"/>
      <c r="F417" s="65"/>
      <c r="G417" s="65"/>
    </row>
    <row r="418" spans="1:7" ht="19.5" customHeight="1">
      <c r="A418" s="47"/>
      <c r="B418" s="64"/>
      <c r="C418" s="142"/>
      <c r="D418" s="65"/>
      <c r="E418" s="65"/>
      <c r="F418" s="65"/>
      <c r="G418" s="65"/>
    </row>
    <row r="419" spans="1:7" ht="19.5" customHeight="1">
      <c r="A419" s="47"/>
      <c r="B419" s="64"/>
      <c r="C419" s="142"/>
      <c r="D419" s="65"/>
      <c r="E419" s="65"/>
      <c r="F419" s="65"/>
      <c r="G419" s="65"/>
    </row>
    <row r="420" spans="1:7" ht="19.5" customHeight="1">
      <c r="A420" s="47"/>
      <c r="B420" s="64"/>
      <c r="C420" s="142"/>
      <c r="D420" s="65"/>
      <c r="E420" s="65"/>
      <c r="F420" s="65"/>
      <c r="G420" s="65"/>
    </row>
    <row r="421" spans="1:7" ht="19.5" customHeight="1">
      <c r="A421" s="47"/>
      <c r="B421" s="64"/>
      <c r="C421" s="142"/>
      <c r="D421" s="65"/>
      <c r="E421" s="65"/>
      <c r="F421" s="65"/>
      <c r="G421" s="65"/>
    </row>
    <row r="422" spans="1:7" ht="19.5" customHeight="1">
      <c r="A422" s="47"/>
      <c r="B422" s="64"/>
      <c r="C422" s="142"/>
      <c r="D422" s="65"/>
      <c r="E422" s="65"/>
      <c r="F422" s="65"/>
      <c r="G422" s="65"/>
    </row>
    <row r="423" spans="1:214" ht="19.5" customHeight="1">
      <c r="A423" s="47"/>
      <c r="B423" s="62"/>
      <c r="C423" s="142"/>
      <c r="D423" s="66"/>
      <c r="E423" s="66"/>
      <c r="F423" s="66"/>
      <c r="G423" s="66"/>
      <c r="DL423" s="47"/>
      <c r="DM423" s="47"/>
      <c r="DN423" s="47"/>
      <c r="DO423" s="47"/>
      <c r="DP423" s="47"/>
      <c r="DQ423" s="47"/>
      <c r="DR423" s="47"/>
      <c r="DS423" s="47"/>
      <c r="DT423" s="47"/>
      <c r="DU423" s="47"/>
      <c r="DV423" s="47"/>
      <c r="DW423" s="47"/>
      <c r="DX423" s="47"/>
      <c r="DY423" s="47"/>
      <c r="DZ423" s="47"/>
      <c r="EA423" s="47"/>
      <c r="EB423" s="47"/>
      <c r="EC423" s="47"/>
      <c r="ED423" s="47"/>
      <c r="EE423" s="47"/>
      <c r="EF423" s="47"/>
      <c r="EG423" s="47"/>
      <c r="EH423" s="47"/>
      <c r="EI423" s="47"/>
      <c r="EJ423" s="47"/>
      <c r="EK423" s="47"/>
      <c r="EL423" s="47"/>
      <c r="EM423" s="47"/>
      <c r="EN423" s="47"/>
      <c r="EO423" s="47"/>
      <c r="EP423" s="47"/>
      <c r="EQ423" s="47"/>
      <c r="ER423" s="47"/>
      <c r="ES423" s="47"/>
      <c r="ET423" s="47"/>
      <c r="EU423" s="47"/>
      <c r="EV423" s="47"/>
      <c r="EW423" s="47"/>
      <c r="EX423" s="47"/>
      <c r="EY423" s="47"/>
      <c r="EZ423" s="47"/>
      <c r="FA423" s="47"/>
      <c r="FB423" s="47"/>
      <c r="FC423" s="47"/>
      <c r="FD423" s="47"/>
      <c r="FE423" s="47"/>
      <c r="FF423" s="47"/>
      <c r="FG423" s="47"/>
      <c r="FH423" s="47"/>
      <c r="FI423" s="47"/>
      <c r="FJ423" s="47"/>
      <c r="FK423" s="47"/>
      <c r="FL423" s="47"/>
      <c r="FM423" s="47"/>
      <c r="FN423" s="47"/>
      <c r="FO423" s="47"/>
      <c r="FP423" s="47"/>
      <c r="FQ423" s="47"/>
      <c r="FR423" s="47"/>
      <c r="FS423" s="47"/>
      <c r="FT423" s="47"/>
      <c r="FU423" s="47"/>
      <c r="FV423" s="47"/>
      <c r="FW423" s="47"/>
      <c r="FX423" s="47"/>
      <c r="FY423" s="47"/>
      <c r="FZ423" s="47"/>
      <c r="GA423" s="47"/>
      <c r="GB423" s="47"/>
      <c r="GC423" s="47"/>
      <c r="GD423" s="47"/>
      <c r="GE423" s="47"/>
      <c r="GF423" s="47"/>
      <c r="GG423" s="47"/>
      <c r="GH423" s="47"/>
      <c r="GI423" s="47"/>
      <c r="GJ423" s="47"/>
      <c r="GK423" s="47"/>
      <c r="GL423" s="47"/>
      <c r="GM423" s="47"/>
      <c r="GN423" s="47"/>
      <c r="GO423" s="47"/>
      <c r="GP423" s="47"/>
      <c r="GQ423" s="47"/>
      <c r="GR423" s="47"/>
      <c r="GS423" s="47"/>
      <c r="GT423" s="47"/>
      <c r="GU423" s="47"/>
      <c r="GV423" s="47"/>
      <c r="GW423" s="47"/>
      <c r="GX423" s="47"/>
      <c r="GY423" s="47"/>
      <c r="GZ423" s="47"/>
      <c r="HA423" s="47"/>
      <c r="HB423" s="47"/>
      <c r="HC423" s="47"/>
      <c r="HD423" s="47"/>
      <c r="HE423" s="47"/>
      <c r="HF423" s="47"/>
    </row>
    <row r="424" spans="1:214" ht="19.5" customHeight="1">
      <c r="A424" s="47"/>
      <c r="B424" s="62"/>
      <c r="C424" s="142"/>
      <c r="D424" s="66"/>
      <c r="E424" s="66"/>
      <c r="F424" s="66"/>
      <c r="G424" s="66"/>
      <c r="DL424" s="47"/>
      <c r="DM424" s="47"/>
      <c r="DN424" s="47"/>
      <c r="DO424" s="47"/>
      <c r="DP424" s="47"/>
      <c r="DQ424" s="47"/>
      <c r="DR424" s="47"/>
      <c r="DS424" s="47"/>
      <c r="DT424" s="47"/>
      <c r="DU424" s="47"/>
      <c r="DV424" s="47"/>
      <c r="DW424" s="47"/>
      <c r="DX424" s="47"/>
      <c r="DY424" s="47"/>
      <c r="DZ424" s="47"/>
      <c r="EA424" s="47"/>
      <c r="EB424" s="47"/>
      <c r="EC424" s="47"/>
      <c r="ED424" s="47"/>
      <c r="EE424" s="47"/>
      <c r="EF424" s="47"/>
      <c r="EG424" s="47"/>
      <c r="EH424" s="47"/>
      <c r="EI424" s="47"/>
      <c r="EJ424" s="47"/>
      <c r="EK424" s="47"/>
      <c r="EL424" s="47"/>
      <c r="EM424" s="47"/>
      <c r="EN424" s="47"/>
      <c r="EO424" s="47"/>
      <c r="EP424" s="47"/>
      <c r="EQ424" s="47"/>
      <c r="ER424" s="47"/>
      <c r="ES424" s="47"/>
      <c r="ET424" s="47"/>
      <c r="EU424" s="47"/>
      <c r="EV424" s="47"/>
      <c r="EW424" s="47"/>
      <c r="EX424" s="47"/>
      <c r="EY424" s="47"/>
      <c r="EZ424" s="47"/>
      <c r="FA424" s="47"/>
      <c r="FB424" s="47"/>
      <c r="FC424" s="47"/>
      <c r="FD424" s="47"/>
      <c r="FE424" s="47"/>
      <c r="FF424" s="47"/>
      <c r="FG424" s="47"/>
      <c r="FH424" s="47"/>
      <c r="FI424" s="47"/>
      <c r="FJ424" s="47"/>
      <c r="FK424" s="47"/>
      <c r="FL424" s="47"/>
      <c r="FM424" s="47"/>
      <c r="FN424" s="47"/>
      <c r="FO424" s="47"/>
      <c r="FP424" s="47"/>
      <c r="FQ424" s="47"/>
      <c r="FR424" s="47"/>
      <c r="FS424" s="47"/>
      <c r="FT424" s="47"/>
      <c r="FU424" s="47"/>
      <c r="FV424" s="47"/>
      <c r="FW424" s="47"/>
      <c r="FX424" s="47"/>
      <c r="FY424" s="47"/>
      <c r="FZ424" s="47"/>
      <c r="GA424" s="47"/>
      <c r="GB424" s="47"/>
      <c r="GC424" s="47"/>
      <c r="GD424" s="47"/>
      <c r="GE424" s="47"/>
      <c r="GF424" s="47"/>
      <c r="GG424" s="47"/>
      <c r="GH424" s="47"/>
      <c r="GI424" s="47"/>
      <c r="GJ424" s="47"/>
      <c r="GK424" s="47"/>
      <c r="GL424" s="47"/>
      <c r="GM424" s="47"/>
      <c r="GN424" s="47"/>
      <c r="GO424" s="47"/>
      <c r="GP424" s="47"/>
      <c r="GQ424" s="47"/>
      <c r="GR424" s="47"/>
      <c r="GS424" s="47"/>
      <c r="GT424" s="47"/>
      <c r="GU424" s="47"/>
      <c r="GV424" s="47"/>
      <c r="GW424" s="47"/>
      <c r="GX424" s="47"/>
      <c r="GY424" s="47"/>
      <c r="GZ424" s="47"/>
      <c r="HA424" s="47"/>
      <c r="HB424" s="47"/>
      <c r="HC424" s="47"/>
      <c r="HD424" s="47"/>
      <c r="HE424" s="47"/>
      <c r="HF424" s="47"/>
    </row>
    <row r="425" spans="1:214" ht="19.5" customHeight="1">
      <c r="A425" s="47"/>
      <c r="B425" s="62"/>
      <c r="C425" s="142"/>
      <c r="D425" s="63"/>
      <c r="E425" s="63"/>
      <c r="F425" s="63"/>
      <c r="G425" s="63"/>
      <c r="DL425" s="47"/>
      <c r="DM425" s="47"/>
      <c r="DN425" s="47"/>
      <c r="DO425" s="47"/>
      <c r="DP425" s="47"/>
      <c r="DQ425" s="47"/>
      <c r="DR425" s="47"/>
      <c r="DS425" s="47"/>
      <c r="DT425" s="47"/>
      <c r="DU425" s="47"/>
      <c r="DV425" s="47"/>
      <c r="DW425" s="47"/>
      <c r="DX425" s="47"/>
      <c r="DY425" s="47"/>
      <c r="DZ425" s="47"/>
      <c r="EA425" s="47"/>
      <c r="EB425" s="47"/>
      <c r="EC425" s="47"/>
      <c r="ED425" s="47"/>
      <c r="EE425" s="47"/>
      <c r="EF425" s="47"/>
      <c r="EG425" s="47"/>
      <c r="EH425" s="47"/>
      <c r="EI425" s="47"/>
      <c r="EJ425" s="47"/>
      <c r="EK425" s="47"/>
      <c r="EL425" s="47"/>
      <c r="EM425" s="47"/>
      <c r="EN425" s="47"/>
      <c r="EO425" s="47"/>
      <c r="EP425" s="47"/>
      <c r="EQ425" s="47"/>
      <c r="ER425" s="47"/>
      <c r="ES425" s="47"/>
      <c r="ET425" s="47"/>
      <c r="EU425" s="47"/>
      <c r="EV425" s="47"/>
      <c r="EW425" s="47"/>
      <c r="EX425" s="47"/>
      <c r="EY425" s="47"/>
      <c r="EZ425" s="47"/>
      <c r="FA425" s="47"/>
      <c r="FB425" s="47"/>
      <c r="FC425" s="47"/>
      <c r="FD425" s="47"/>
      <c r="FE425" s="47"/>
      <c r="FF425" s="47"/>
      <c r="FG425" s="47"/>
      <c r="FH425" s="47"/>
      <c r="FI425" s="47"/>
      <c r="FJ425" s="47"/>
      <c r="FK425" s="47"/>
      <c r="FL425" s="47"/>
      <c r="FM425" s="47"/>
      <c r="FN425" s="47"/>
      <c r="FO425" s="47"/>
      <c r="FP425" s="47"/>
      <c r="FQ425" s="47"/>
      <c r="FR425" s="47"/>
      <c r="FS425" s="47"/>
      <c r="FT425" s="47"/>
      <c r="FU425" s="47"/>
      <c r="FV425" s="47"/>
      <c r="FW425" s="47"/>
      <c r="FX425" s="47"/>
      <c r="FY425" s="47"/>
      <c r="FZ425" s="47"/>
      <c r="GA425" s="47"/>
      <c r="GB425" s="47"/>
      <c r="GC425" s="47"/>
      <c r="GD425" s="47"/>
      <c r="GE425" s="47"/>
      <c r="GF425" s="47"/>
      <c r="GG425" s="47"/>
      <c r="GH425" s="47"/>
      <c r="GI425" s="47"/>
      <c r="GJ425" s="47"/>
      <c r="GK425" s="47"/>
      <c r="GL425" s="47"/>
      <c r="GM425" s="47"/>
      <c r="GN425" s="47"/>
      <c r="GO425" s="47"/>
      <c r="GP425" s="47"/>
      <c r="GQ425" s="47"/>
      <c r="GR425" s="47"/>
      <c r="GS425" s="47"/>
      <c r="GT425" s="47"/>
      <c r="GU425" s="47"/>
      <c r="GV425" s="47"/>
      <c r="GW425" s="47"/>
      <c r="GX425" s="47"/>
      <c r="GY425" s="47"/>
      <c r="GZ425" s="47"/>
      <c r="HA425" s="47"/>
      <c r="HB425" s="47"/>
      <c r="HC425" s="47"/>
      <c r="HD425" s="47"/>
      <c r="HE425" s="47"/>
      <c r="HF425" s="47"/>
    </row>
    <row r="426" spans="1:214" ht="19.5" customHeight="1">
      <c r="A426" s="47"/>
      <c r="B426" s="62"/>
      <c r="C426" s="142"/>
      <c r="D426" s="63"/>
      <c r="E426" s="63"/>
      <c r="F426" s="63"/>
      <c r="G426" s="63"/>
      <c r="DL426" s="47"/>
      <c r="DM426" s="47"/>
      <c r="DN426" s="47"/>
      <c r="DO426" s="47"/>
      <c r="DP426" s="47"/>
      <c r="DQ426" s="47"/>
      <c r="DR426" s="47"/>
      <c r="DS426" s="47"/>
      <c r="DT426" s="47"/>
      <c r="DU426" s="47"/>
      <c r="DV426" s="47"/>
      <c r="DW426" s="47"/>
      <c r="DX426" s="47"/>
      <c r="DY426" s="47"/>
      <c r="DZ426" s="47"/>
      <c r="EA426" s="47"/>
      <c r="EB426" s="47"/>
      <c r="EC426" s="47"/>
      <c r="ED426" s="47"/>
      <c r="EE426" s="47"/>
      <c r="EF426" s="47"/>
      <c r="EG426" s="47"/>
      <c r="EH426" s="47"/>
      <c r="EI426" s="47"/>
      <c r="EJ426" s="47"/>
      <c r="EK426" s="47"/>
      <c r="EL426" s="47"/>
      <c r="EM426" s="47"/>
      <c r="EN426" s="47"/>
      <c r="EO426" s="47"/>
      <c r="EP426" s="47"/>
      <c r="EQ426" s="47"/>
      <c r="ER426" s="47"/>
      <c r="ES426" s="47"/>
      <c r="ET426" s="47"/>
      <c r="EU426" s="47"/>
      <c r="EV426" s="47"/>
      <c r="EW426" s="47"/>
      <c r="EX426" s="47"/>
      <c r="EY426" s="47"/>
      <c r="EZ426" s="47"/>
      <c r="FA426" s="47"/>
      <c r="FB426" s="47"/>
      <c r="FC426" s="47"/>
      <c r="FD426" s="47"/>
      <c r="FE426" s="47"/>
      <c r="FF426" s="47"/>
      <c r="FG426" s="47"/>
      <c r="FH426" s="47"/>
      <c r="FI426" s="47"/>
      <c r="FJ426" s="47"/>
      <c r="FK426" s="47"/>
      <c r="FL426" s="47"/>
      <c r="FM426" s="47"/>
      <c r="FN426" s="47"/>
      <c r="FO426" s="47"/>
      <c r="FP426" s="47"/>
      <c r="FQ426" s="47"/>
      <c r="FR426" s="47"/>
      <c r="FS426" s="47"/>
      <c r="FT426" s="47"/>
      <c r="FU426" s="47"/>
      <c r="FV426" s="47"/>
      <c r="FW426" s="47"/>
      <c r="FX426" s="47"/>
      <c r="FY426" s="47"/>
      <c r="FZ426" s="47"/>
      <c r="GA426" s="47"/>
      <c r="GB426" s="47"/>
      <c r="GC426" s="47"/>
      <c r="GD426" s="47"/>
      <c r="GE426" s="47"/>
      <c r="GF426" s="47"/>
      <c r="GG426" s="47"/>
      <c r="GH426" s="47"/>
      <c r="GI426" s="47"/>
      <c r="GJ426" s="47"/>
      <c r="GK426" s="47"/>
      <c r="GL426" s="47"/>
      <c r="GM426" s="47"/>
      <c r="GN426" s="47"/>
      <c r="GO426" s="47"/>
      <c r="GP426" s="47"/>
      <c r="GQ426" s="47"/>
      <c r="GR426" s="47"/>
      <c r="GS426" s="47"/>
      <c r="GT426" s="47"/>
      <c r="GU426" s="47"/>
      <c r="GV426" s="47"/>
      <c r="GW426" s="47"/>
      <c r="GX426" s="47"/>
      <c r="GY426" s="47"/>
      <c r="GZ426" s="47"/>
      <c r="HA426" s="47"/>
      <c r="HB426" s="47"/>
      <c r="HC426" s="47"/>
      <c r="HD426" s="47"/>
      <c r="HE426" s="47"/>
      <c r="HF426" s="47"/>
    </row>
    <row r="427" spans="1:214" ht="19.5" customHeight="1">
      <c r="A427" s="47"/>
      <c r="B427" s="62"/>
      <c r="C427" s="142"/>
      <c r="D427" s="63"/>
      <c r="E427" s="63"/>
      <c r="F427" s="63"/>
      <c r="G427" s="63"/>
      <c r="DL427" s="47"/>
      <c r="DM427" s="47"/>
      <c r="DN427" s="47"/>
      <c r="DO427" s="47"/>
      <c r="DP427" s="47"/>
      <c r="DQ427" s="47"/>
      <c r="DR427" s="47"/>
      <c r="DS427" s="47"/>
      <c r="DT427" s="47"/>
      <c r="DU427" s="47"/>
      <c r="DV427" s="47"/>
      <c r="DW427" s="47"/>
      <c r="DX427" s="47"/>
      <c r="DY427" s="47"/>
      <c r="DZ427" s="47"/>
      <c r="EA427" s="47"/>
      <c r="EB427" s="47"/>
      <c r="EC427" s="47"/>
      <c r="ED427" s="47"/>
      <c r="EE427" s="47"/>
      <c r="EF427" s="47"/>
      <c r="EG427" s="47"/>
      <c r="EH427" s="47"/>
      <c r="EI427" s="47"/>
      <c r="EJ427" s="47"/>
      <c r="EK427" s="47"/>
      <c r="EL427" s="47"/>
      <c r="EM427" s="47"/>
      <c r="EN427" s="47"/>
      <c r="EO427" s="47"/>
      <c r="EP427" s="47"/>
      <c r="EQ427" s="47"/>
      <c r="ER427" s="47"/>
      <c r="ES427" s="47"/>
      <c r="ET427" s="47"/>
      <c r="EU427" s="47"/>
      <c r="EV427" s="47"/>
      <c r="EW427" s="47"/>
      <c r="EX427" s="47"/>
      <c r="EY427" s="47"/>
      <c r="EZ427" s="47"/>
      <c r="FA427" s="47"/>
      <c r="FB427" s="47"/>
      <c r="FC427" s="47"/>
      <c r="FD427" s="47"/>
      <c r="FE427" s="47"/>
      <c r="FF427" s="47"/>
      <c r="FG427" s="47"/>
      <c r="FH427" s="47"/>
      <c r="FI427" s="47"/>
      <c r="FJ427" s="47"/>
      <c r="FK427" s="47"/>
      <c r="FL427" s="47"/>
      <c r="FM427" s="47"/>
      <c r="FN427" s="47"/>
      <c r="FO427" s="47"/>
      <c r="FP427" s="47"/>
      <c r="FQ427" s="47"/>
      <c r="FR427" s="47"/>
      <c r="FS427" s="47"/>
      <c r="FT427" s="47"/>
      <c r="FU427" s="47"/>
      <c r="FV427" s="47"/>
      <c r="FW427" s="47"/>
      <c r="FX427" s="47"/>
      <c r="FY427" s="47"/>
      <c r="FZ427" s="47"/>
      <c r="GA427" s="47"/>
      <c r="GB427" s="47"/>
      <c r="GC427" s="47"/>
      <c r="GD427" s="47"/>
      <c r="GE427" s="47"/>
      <c r="GF427" s="47"/>
      <c r="GG427" s="47"/>
      <c r="GH427" s="47"/>
      <c r="GI427" s="47"/>
      <c r="GJ427" s="47"/>
      <c r="GK427" s="47"/>
      <c r="GL427" s="47"/>
      <c r="GM427" s="47"/>
      <c r="GN427" s="47"/>
      <c r="GO427" s="47"/>
      <c r="GP427" s="47"/>
      <c r="GQ427" s="47"/>
      <c r="GR427" s="47"/>
      <c r="GS427" s="47"/>
      <c r="GT427" s="47"/>
      <c r="GU427" s="47"/>
      <c r="GV427" s="47"/>
      <c r="GW427" s="47"/>
      <c r="GX427" s="47"/>
      <c r="GY427" s="47"/>
      <c r="GZ427" s="47"/>
      <c r="HA427" s="47"/>
      <c r="HB427" s="47"/>
      <c r="HC427" s="47"/>
      <c r="HD427" s="47"/>
      <c r="HE427" s="47"/>
      <c r="HF427" s="47"/>
    </row>
    <row r="428" spans="1:214" ht="19.5" customHeight="1">
      <c r="A428" s="47"/>
      <c r="B428" s="62"/>
      <c r="C428" s="142"/>
      <c r="D428" s="63"/>
      <c r="E428" s="63"/>
      <c r="F428" s="63"/>
      <c r="G428" s="63"/>
      <c r="DL428" s="47"/>
      <c r="DM428" s="47"/>
      <c r="DN428" s="47"/>
      <c r="DO428" s="47"/>
      <c r="DP428" s="47"/>
      <c r="DQ428" s="47"/>
      <c r="DR428" s="47"/>
      <c r="DS428" s="47"/>
      <c r="DT428" s="47"/>
      <c r="DU428" s="47"/>
      <c r="DV428" s="47"/>
      <c r="DW428" s="47"/>
      <c r="DX428" s="47"/>
      <c r="DY428" s="47"/>
      <c r="DZ428" s="47"/>
      <c r="EA428" s="47"/>
      <c r="EB428" s="47"/>
      <c r="EC428" s="47"/>
      <c r="ED428" s="47"/>
      <c r="EE428" s="47"/>
      <c r="EF428" s="47"/>
      <c r="EG428" s="47"/>
      <c r="EH428" s="47"/>
      <c r="EI428" s="47"/>
      <c r="EJ428" s="47"/>
      <c r="EK428" s="47"/>
      <c r="EL428" s="47"/>
      <c r="EM428" s="47"/>
      <c r="EN428" s="47"/>
      <c r="EO428" s="47"/>
      <c r="EP428" s="47"/>
      <c r="EQ428" s="47"/>
      <c r="ER428" s="47"/>
      <c r="ES428" s="47"/>
      <c r="ET428" s="47"/>
      <c r="EU428" s="47"/>
      <c r="EV428" s="47"/>
      <c r="EW428" s="47"/>
      <c r="EX428" s="47"/>
      <c r="EY428" s="47"/>
      <c r="EZ428" s="47"/>
      <c r="FA428" s="47"/>
      <c r="FB428" s="47"/>
      <c r="FC428" s="47"/>
      <c r="FD428" s="47"/>
      <c r="FE428" s="47"/>
      <c r="FF428" s="47"/>
      <c r="FG428" s="47"/>
      <c r="FH428" s="47"/>
      <c r="FI428" s="47"/>
      <c r="FJ428" s="47"/>
      <c r="FK428" s="47"/>
      <c r="FL428" s="47"/>
      <c r="FM428" s="47"/>
      <c r="FN428" s="47"/>
      <c r="FO428" s="47"/>
      <c r="FP428" s="47"/>
      <c r="FQ428" s="47"/>
      <c r="FR428" s="47"/>
      <c r="FS428" s="47"/>
      <c r="FT428" s="47"/>
      <c r="FU428" s="47"/>
      <c r="FV428" s="47"/>
      <c r="FW428" s="47"/>
      <c r="FX428" s="47"/>
      <c r="FY428" s="47"/>
      <c r="FZ428" s="47"/>
      <c r="GA428" s="47"/>
      <c r="GB428" s="47"/>
      <c r="GC428" s="47"/>
      <c r="GD428" s="47"/>
      <c r="GE428" s="47"/>
      <c r="GF428" s="47"/>
      <c r="GG428" s="47"/>
      <c r="GH428" s="47"/>
      <c r="GI428" s="47"/>
      <c r="GJ428" s="47"/>
      <c r="GK428" s="47"/>
      <c r="GL428" s="47"/>
      <c r="GM428" s="47"/>
      <c r="GN428" s="47"/>
      <c r="GO428" s="47"/>
      <c r="GP428" s="47"/>
      <c r="GQ428" s="47"/>
      <c r="GR428" s="47"/>
      <c r="GS428" s="47"/>
      <c r="GT428" s="47"/>
      <c r="GU428" s="47"/>
      <c r="GV428" s="47"/>
      <c r="GW428" s="47"/>
      <c r="GX428" s="47"/>
      <c r="GY428" s="47"/>
      <c r="GZ428" s="47"/>
      <c r="HA428" s="47"/>
      <c r="HB428" s="47"/>
      <c r="HC428" s="47"/>
      <c r="HD428" s="47"/>
      <c r="HE428" s="47"/>
      <c r="HF428" s="47"/>
    </row>
    <row r="429" spans="1:214" ht="19.5" customHeight="1">
      <c r="A429" s="47"/>
      <c r="B429" s="64"/>
      <c r="C429" s="142"/>
      <c r="D429" s="65"/>
      <c r="E429" s="65"/>
      <c r="F429" s="65"/>
      <c r="G429" s="65"/>
      <c r="DL429" s="47"/>
      <c r="DM429" s="47"/>
      <c r="DN429" s="47"/>
      <c r="DO429" s="47"/>
      <c r="DP429" s="47"/>
      <c r="DQ429" s="47"/>
      <c r="DR429" s="47"/>
      <c r="DS429" s="47"/>
      <c r="DT429" s="47"/>
      <c r="DU429" s="47"/>
      <c r="DV429" s="47"/>
      <c r="DW429" s="47"/>
      <c r="DX429" s="47"/>
      <c r="DY429" s="47"/>
      <c r="DZ429" s="47"/>
      <c r="EA429" s="47"/>
      <c r="EB429" s="47"/>
      <c r="EC429" s="47"/>
      <c r="ED429" s="47"/>
      <c r="EE429" s="47"/>
      <c r="EF429" s="47"/>
      <c r="EG429" s="47"/>
      <c r="EH429" s="47"/>
      <c r="EI429" s="47"/>
      <c r="EJ429" s="47"/>
      <c r="EK429" s="47"/>
      <c r="EL429" s="47"/>
      <c r="EM429" s="47"/>
      <c r="EN429" s="47"/>
      <c r="EO429" s="47"/>
      <c r="EP429" s="47"/>
      <c r="EQ429" s="47"/>
      <c r="ER429" s="47"/>
      <c r="ES429" s="47"/>
      <c r="ET429" s="47"/>
      <c r="EU429" s="47"/>
      <c r="EV429" s="47"/>
      <c r="EW429" s="47"/>
      <c r="EX429" s="47"/>
      <c r="EY429" s="47"/>
      <c r="EZ429" s="47"/>
      <c r="FA429" s="47"/>
      <c r="FB429" s="47"/>
      <c r="FC429" s="47"/>
      <c r="FD429" s="47"/>
      <c r="FE429" s="47"/>
      <c r="FF429" s="47"/>
      <c r="FG429" s="47"/>
      <c r="FH429" s="47"/>
      <c r="FI429" s="47"/>
      <c r="FJ429" s="47"/>
      <c r="FK429" s="47"/>
      <c r="FL429" s="47"/>
      <c r="FM429" s="47"/>
      <c r="FN429" s="47"/>
      <c r="FO429" s="47"/>
      <c r="FP429" s="47"/>
      <c r="FQ429" s="47"/>
      <c r="FR429" s="47"/>
      <c r="FS429" s="47"/>
      <c r="FT429" s="47"/>
      <c r="FU429" s="47"/>
      <c r="FV429" s="47"/>
      <c r="FW429" s="47"/>
      <c r="FX429" s="47"/>
      <c r="FY429" s="47"/>
      <c r="FZ429" s="47"/>
      <c r="GA429" s="47"/>
      <c r="GB429" s="47"/>
      <c r="GC429" s="47"/>
      <c r="GD429" s="47"/>
      <c r="GE429" s="47"/>
      <c r="GF429" s="47"/>
      <c r="GG429" s="47"/>
      <c r="GH429" s="47"/>
      <c r="GI429" s="47"/>
      <c r="GJ429" s="47"/>
      <c r="GK429" s="47"/>
      <c r="GL429" s="47"/>
      <c r="GM429" s="47"/>
      <c r="GN429" s="47"/>
      <c r="GO429" s="47"/>
      <c r="GP429" s="47"/>
      <c r="GQ429" s="47"/>
      <c r="GR429" s="47"/>
      <c r="GS429" s="47"/>
      <c r="GT429" s="47"/>
      <c r="GU429" s="47"/>
      <c r="GV429" s="47"/>
      <c r="GW429" s="47"/>
      <c r="GX429" s="47"/>
      <c r="GY429" s="47"/>
      <c r="GZ429" s="47"/>
      <c r="HA429" s="47"/>
      <c r="HB429" s="47"/>
      <c r="HC429" s="47"/>
      <c r="HD429" s="47"/>
      <c r="HE429" s="47"/>
      <c r="HF429" s="47"/>
    </row>
    <row r="430" spans="2:7" s="47" customFormat="1" ht="19.5" customHeight="1">
      <c r="B430" s="64"/>
      <c r="C430" s="142"/>
      <c r="D430" s="65"/>
      <c r="E430" s="65"/>
      <c r="F430" s="65"/>
      <c r="G430" s="65"/>
    </row>
    <row r="431" spans="2:7" s="47" customFormat="1" ht="19.5" customHeight="1">
      <c r="B431" s="64"/>
      <c r="C431" s="142"/>
      <c r="D431" s="65"/>
      <c r="E431" s="65"/>
      <c r="F431" s="65"/>
      <c r="G431" s="65"/>
    </row>
    <row r="432" spans="2:7" s="47" customFormat="1" ht="19.5" customHeight="1">
      <c r="B432" s="64"/>
      <c r="C432" s="142"/>
      <c r="D432" s="65"/>
      <c r="E432" s="65"/>
      <c r="F432" s="65"/>
      <c r="G432" s="65"/>
    </row>
    <row r="433" spans="2:7" s="47" customFormat="1" ht="19.5" customHeight="1">
      <c r="B433" s="64"/>
      <c r="C433" s="142"/>
      <c r="D433" s="65"/>
      <c r="E433" s="65"/>
      <c r="F433" s="65"/>
      <c r="G433" s="65"/>
    </row>
    <row r="434" spans="2:7" s="47" customFormat="1" ht="19.5" customHeight="1">
      <c r="B434" s="64"/>
      <c r="C434" s="142"/>
      <c r="D434" s="65"/>
      <c r="E434" s="65"/>
      <c r="F434" s="65"/>
      <c r="G434" s="65"/>
    </row>
    <row r="435" spans="2:7" s="47" customFormat="1" ht="19.5" customHeight="1">
      <c r="B435" s="64"/>
      <c r="C435" s="142"/>
      <c r="D435" s="65"/>
      <c r="E435" s="65"/>
      <c r="F435" s="65"/>
      <c r="G435" s="65"/>
    </row>
    <row r="436" spans="2:7" s="47" customFormat="1" ht="19.5" customHeight="1">
      <c r="B436" s="64"/>
      <c r="C436" s="142"/>
      <c r="D436" s="65"/>
      <c r="E436" s="65"/>
      <c r="F436" s="65"/>
      <c r="G436" s="65"/>
    </row>
    <row r="437" spans="2:7" s="47" customFormat="1" ht="19.5" customHeight="1">
      <c r="B437" s="64"/>
      <c r="C437" s="142"/>
      <c r="D437" s="65"/>
      <c r="E437" s="65"/>
      <c r="F437" s="65"/>
      <c r="G437" s="65"/>
    </row>
    <row r="438" spans="2:7" s="47" customFormat="1" ht="19.5" customHeight="1">
      <c r="B438" s="64"/>
      <c r="C438" s="142"/>
      <c r="D438" s="65"/>
      <c r="E438" s="65"/>
      <c r="F438" s="65"/>
      <c r="G438" s="65"/>
    </row>
    <row r="439" spans="2:7" s="47" customFormat="1" ht="19.5" customHeight="1">
      <c r="B439" s="64"/>
      <c r="C439" s="142"/>
      <c r="D439" s="65"/>
      <c r="E439" s="65"/>
      <c r="F439" s="65"/>
      <c r="G439" s="65"/>
    </row>
    <row r="440" spans="2:7" s="47" customFormat="1" ht="19.5" customHeight="1">
      <c r="B440" s="64"/>
      <c r="C440" s="142"/>
      <c r="D440" s="65"/>
      <c r="E440" s="65"/>
      <c r="F440" s="65"/>
      <c r="G440" s="65"/>
    </row>
    <row r="441" spans="2:7" s="47" customFormat="1" ht="19.5" customHeight="1">
      <c r="B441" s="64"/>
      <c r="C441" s="142"/>
      <c r="D441" s="65"/>
      <c r="E441" s="65"/>
      <c r="F441" s="65"/>
      <c r="G441" s="65"/>
    </row>
    <row r="442" spans="2:7" s="47" customFormat="1" ht="19.5" customHeight="1">
      <c r="B442" s="64"/>
      <c r="C442" s="142"/>
      <c r="D442" s="65"/>
      <c r="E442" s="65"/>
      <c r="F442" s="65"/>
      <c r="G442" s="65"/>
    </row>
    <row r="443" spans="2:7" s="47" customFormat="1" ht="19.5" customHeight="1">
      <c r="B443" s="64"/>
      <c r="C443" s="142"/>
      <c r="D443" s="65"/>
      <c r="E443" s="65"/>
      <c r="F443" s="65"/>
      <c r="G443" s="65"/>
    </row>
    <row r="444" spans="2:7" s="47" customFormat="1" ht="19.5" customHeight="1">
      <c r="B444" s="64"/>
      <c r="C444" s="142"/>
      <c r="D444" s="65"/>
      <c r="E444" s="65"/>
      <c r="F444" s="65"/>
      <c r="G444" s="65"/>
    </row>
    <row r="445" spans="2:7" s="47" customFormat="1" ht="19.5" customHeight="1">
      <c r="B445" s="64"/>
      <c r="C445" s="142"/>
      <c r="D445" s="65"/>
      <c r="E445" s="65"/>
      <c r="F445" s="65"/>
      <c r="G445" s="65"/>
    </row>
    <row r="446" spans="1:214" ht="19.5" customHeight="1">
      <c r="A446" s="47"/>
      <c r="B446" s="64"/>
      <c r="C446" s="142"/>
      <c r="D446" s="65"/>
      <c r="E446" s="65"/>
      <c r="F446" s="65"/>
      <c r="G446" s="65"/>
      <c r="DL446" s="47"/>
      <c r="DM446" s="47"/>
      <c r="DN446" s="47"/>
      <c r="DO446" s="47"/>
      <c r="DP446" s="47"/>
      <c r="DQ446" s="47"/>
      <c r="DR446" s="47"/>
      <c r="DS446" s="47"/>
      <c r="DT446" s="47"/>
      <c r="DU446" s="47"/>
      <c r="DV446" s="47"/>
      <c r="DW446" s="47"/>
      <c r="DX446" s="47"/>
      <c r="DY446" s="47"/>
      <c r="DZ446" s="47"/>
      <c r="EA446" s="47"/>
      <c r="EB446" s="47"/>
      <c r="EC446" s="47"/>
      <c r="ED446" s="47"/>
      <c r="EE446" s="47"/>
      <c r="EF446" s="47"/>
      <c r="EG446" s="47"/>
      <c r="EH446" s="47"/>
      <c r="EI446" s="47"/>
      <c r="EJ446" s="47"/>
      <c r="EK446" s="47"/>
      <c r="EL446" s="47"/>
      <c r="EM446" s="47"/>
      <c r="EN446" s="47"/>
      <c r="EO446" s="47"/>
      <c r="EP446" s="47"/>
      <c r="EQ446" s="47"/>
      <c r="ER446" s="47"/>
      <c r="ES446" s="47"/>
      <c r="ET446" s="47"/>
      <c r="EU446" s="47"/>
      <c r="EV446" s="47"/>
      <c r="EW446" s="47"/>
      <c r="EX446" s="47"/>
      <c r="EY446" s="47"/>
      <c r="EZ446" s="47"/>
      <c r="FA446" s="47"/>
      <c r="FB446" s="47"/>
      <c r="FC446" s="47"/>
      <c r="FD446" s="47"/>
      <c r="FE446" s="47"/>
      <c r="FF446" s="47"/>
      <c r="FG446" s="47"/>
      <c r="FH446" s="47"/>
      <c r="FI446" s="47"/>
      <c r="FJ446" s="47"/>
      <c r="FK446" s="47"/>
      <c r="FL446" s="47"/>
      <c r="FM446" s="47"/>
      <c r="FN446" s="47"/>
      <c r="FO446" s="47"/>
      <c r="FP446" s="47"/>
      <c r="FQ446" s="47"/>
      <c r="FR446" s="47"/>
      <c r="FS446" s="47"/>
      <c r="FT446" s="47"/>
      <c r="FU446" s="47"/>
      <c r="FV446" s="47"/>
      <c r="FW446" s="47"/>
      <c r="FX446" s="47"/>
      <c r="FY446" s="47"/>
      <c r="FZ446" s="47"/>
      <c r="GA446" s="47"/>
      <c r="GB446" s="47"/>
      <c r="GC446" s="47"/>
      <c r="GD446" s="47"/>
      <c r="GE446" s="47"/>
      <c r="GF446" s="47"/>
      <c r="GG446" s="47"/>
      <c r="GH446" s="47"/>
      <c r="GI446" s="47"/>
      <c r="GJ446" s="47"/>
      <c r="GK446" s="47"/>
      <c r="GL446" s="47"/>
      <c r="GM446" s="47"/>
      <c r="GN446" s="47"/>
      <c r="GO446" s="47"/>
      <c r="GP446" s="47"/>
      <c r="GQ446" s="47"/>
      <c r="GR446" s="47"/>
      <c r="GS446" s="47"/>
      <c r="GT446" s="47"/>
      <c r="GU446" s="47"/>
      <c r="GV446" s="47"/>
      <c r="GW446" s="47"/>
      <c r="GX446" s="47"/>
      <c r="GY446" s="47"/>
      <c r="GZ446" s="47"/>
      <c r="HA446" s="47"/>
      <c r="HB446" s="47"/>
      <c r="HC446" s="47"/>
      <c r="HD446" s="47"/>
      <c r="HE446" s="47"/>
      <c r="HF446" s="47"/>
    </row>
    <row r="447" spans="1:214" ht="19.5" customHeight="1">
      <c r="A447" s="47"/>
      <c r="B447" s="64"/>
      <c r="C447" s="142"/>
      <c r="D447" s="65"/>
      <c r="E447" s="65"/>
      <c r="F447" s="65"/>
      <c r="G447" s="65"/>
      <c r="DL447" s="47"/>
      <c r="DM447" s="47"/>
      <c r="DN447" s="47"/>
      <c r="DO447" s="47"/>
      <c r="DP447" s="47"/>
      <c r="DQ447" s="47"/>
      <c r="DR447" s="47"/>
      <c r="DS447" s="47"/>
      <c r="DT447" s="47"/>
      <c r="DU447" s="47"/>
      <c r="DV447" s="47"/>
      <c r="DW447" s="47"/>
      <c r="DX447" s="47"/>
      <c r="DY447" s="47"/>
      <c r="DZ447" s="47"/>
      <c r="EA447" s="47"/>
      <c r="EB447" s="47"/>
      <c r="EC447" s="47"/>
      <c r="ED447" s="47"/>
      <c r="EE447" s="47"/>
      <c r="EF447" s="47"/>
      <c r="EG447" s="47"/>
      <c r="EH447" s="47"/>
      <c r="EI447" s="47"/>
      <c r="EJ447" s="47"/>
      <c r="EK447" s="47"/>
      <c r="EL447" s="47"/>
      <c r="EM447" s="47"/>
      <c r="EN447" s="47"/>
      <c r="EO447" s="47"/>
      <c r="EP447" s="47"/>
      <c r="EQ447" s="47"/>
      <c r="ER447" s="47"/>
      <c r="ES447" s="47"/>
      <c r="ET447" s="47"/>
      <c r="EU447" s="47"/>
      <c r="EV447" s="47"/>
      <c r="EW447" s="47"/>
      <c r="EX447" s="47"/>
      <c r="EY447" s="47"/>
      <c r="EZ447" s="47"/>
      <c r="FA447" s="47"/>
      <c r="FB447" s="47"/>
      <c r="FC447" s="47"/>
      <c r="FD447" s="47"/>
      <c r="FE447" s="47"/>
      <c r="FF447" s="47"/>
      <c r="FG447" s="47"/>
      <c r="FH447" s="47"/>
      <c r="FI447" s="47"/>
      <c r="FJ447" s="47"/>
      <c r="FK447" s="47"/>
      <c r="FL447" s="47"/>
      <c r="FM447" s="47"/>
      <c r="FN447" s="47"/>
      <c r="FO447" s="47"/>
      <c r="FP447" s="47"/>
      <c r="FQ447" s="47"/>
      <c r="FR447" s="47"/>
      <c r="FS447" s="47"/>
      <c r="FT447" s="47"/>
      <c r="FU447" s="47"/>
      <c r="FV447" s="47"/>
      <c r="FW447" s="47"/>
      <c r="FX447" s="47"/>
      <c r="FY447" s="47"/>
      <c r="FZ447" s="47"/>
      <c r="GA447" s="47"/>
      <c r="GB447" s="47"/>
      <c r="GC447" s="47"/>
      <c r="GD447" s="47"/>
      <c r="GE447" s="47"/>
      <c r="GF447" s="47"/>
      <c r="GG447" s="47"/>
      <c r="GH447" s="47"/>
      <c r="GI447" s="47"/>
      <c r="GJ447" s="47"/>
      <c r="GK447" s="47"/>
      <c r="GL447" s="47"/>
      <c r="GM447" s="47"/>
      <c r="GN447" s="47"/>
      <c r="GO447" s="47"/>
      <c r="GP447" s="47"/>
      <c r="GQ447" s="47"/>
      <c r="GR447" s="47"/>
      <c r="GS447" s="47"/>
      <c r="GT447" s="47"/>
      <c r="GU447" s="47"/>
      <c r="GV447" s="47"/>
      <c r="GW447" s="47"/>
      <c r="GX447" s="47"/>
      <c r="GY447" s="47"/>
      <c r="GZ447" s="47"/>
      <c r="HA447" s="47"/>
      <c r="HB447" s="47"/>
      <c r="HC447" s="47"/>
      <c r="HD447" s="47"/>
      <c r="HE447" s="47"/>
      <c r="HF447" s="47"/>
    </row>
    <row r="448" spans="1:214" ht="19.5" customHeight="1">
      <c r="A448" s="47"/>
      <c r="B448" s="64"/>
      <c r="C448" s="142"/>
      <c r="D448" s="65"/>
      <c r="E448" s="65"/>
      <c r="F448" s="65"/>
      <c r="G448" s="65"/>
      <c r="DL448" s="47"/>
      <c r="DM448" s="47"/>
      <c r="DN448" s="47"/>
      <c r="DO448" s="47"/>
      <c r="DP448" s="47"/>
      <c r="DQ448" s="47"/>
      <c r="DR448" s="47"/>
      <c r="DS448" s="47"/>
      <c r="DT448" s="47"/>
      <c r="DU448" s="47"/>
      <c r="DV448" s="47"/>
      <c r="DW448" s="47"/>
      <c r="DX448" s="47"/>
      <c r="DY448" s="47"/>
      <c r="DZ448" s="47"/>
      <c r="EA448" s="47"/>
      <c r="EB448" s="47"/>
      <c r="EC448" s="47"/>
      <c r="ED448" s="47"/>
      <c r="EE448" s="47"/>
      <c r="EF448" s="47"/>
      <c r="EG448" s="47"/>
      <c r="EH448" s="47"/>
      <c r="EI448" s="47"/>
      <c r="EJ448" s="47"/>
      <c r="EK448" s="47"/>
      <c r="EL448" s="47"/>
      <c r="EM448" s="47"/>
      <c r="EN448" s="47"/>
      <c r="EO448" s="47"/>
      <c r="EP448" s="47"/>
      <c r="EQ448" s="47"/>
      <c r="ER448" s="47"/>
      <c r="ES448" s="47"/>
      <c r="ET448" s="47"/>
      <c r="EU448" s="47"/>
      <c r="EV448" s="47"/>
      <c r="EW448" s="47"/>
      <c r="EX448" s="47"/>
      <c r="EY448" s="47"/>
      <c r="EZ448" s="47"/>
      <c r="FA448" s="47"/>
      <c r="FB448" s="47"/>
      <c r="FC448" s="47"/>
      <c r="FD448" s="47"/>
      <c r="FE448" s="47"/>
      <c r="FF448" s="47"/>
      <c r="FG448" s="47"/>
      <c r="FH448" s="47"/>
      <c r="FI448" s="47"/>
      <c r="FJ448" s="47"/>
      <c r="FK448" s="47"/>
      <c r="FL448" s="47"/>
      <c r="FM448" s="47"/>
      <c r="FN448" s="47"/>
      <c r="FO448" s="47"/>
      <c r="FP448" s="47"/>
      <c r="FQ448" s="47"/>
      <c r="FR448" s="47"/>
      <c r="FS448" s="47"/>
      <c r="FT448" s="47"/>
      <c r="FU448" s="47"/>
      <c r="FV448" s="47"/>
      <c r="FW448" s="47"/>
      <c r="FX448" s="47"/>
      <c r="FY448" s="47"/>
      <c r="FZ448" s="47"/>
      <c r="GA448" s="47"/>
      <c r="GB448" s="47"/>
      <c r="GC448" s="47"/>
      <c r="GD448" s="47"/>
      <c r="GE448" s="47"/>
      <c r="GF448" s="47"/>
      <c r="GG448" s="47"/>
      <c r="GH448" s="47"/>
      <c r="GI448" s="47"/>
      <c r="GJ448" s="47"/>
      <c r="GK448" s="47"/>
      <c r="GL448" s="47"/>
      <c r="GM448" s="47"/>
      <c r="GN448" s="47"/>
      <c r="GO448" s="47"/>
      <c r="GP448" s="47"/>
      <c r="GQ448" s="47"/>
      <c r="GR448" s="47"/>
      <c r="GS448" s="47"/>
      <c r="GT448" s="47"/>
      <c r="GU448" s="47"/>
      <c r="GV448" s="47"/>
      <c r="GW448" s="47"/>
      <c r="GX448" s="47"/>
      <c r="GY448" s="47"/>
      <c r="GZ448" s="47"/>
      <c r="HA448" s="47"/>
      <c r="HB448" s="47"/>
      <c r="HC448" s="47"/>
      <c r="HD448" s="47"/>
      <c r="HE448" s="47"/>
      <c r="HF448" s="47"/>
    </row>
    <row r="449" spans="1:214" ht="19.5" customHeight="1">
      <c r="A449" s="47"/>
      <c r="B449" s="64"/>
      <c r="C449" s="142"/>
      <c r="D449" s="65"/>
      <c r="E449" s="65"/>
      <c r="F449" s="65"/>
      <c r="G449" s="65"/>
      <c r="DL449" s="47"/>
      <c r="DM449" s="47"/>
      <c r="DN449" s="47"/>
      <c r="DO449" s="47"/>
      <c r="DP449" s="47"/>
      <c r="DQ449" s="47"/>
      <c r="DR449" s="47"/>
      <c r="DS449" s="47"/>
      <c r="DT449" s="47"/>
      <c r="DU449" s="47"/>
      <c r="DV449" s="47"/>
      <c r="DW449" s="47"/>
      <c r="DX449" s="47"/>
      <c r="DY449" s="47"/>
      <c r="DZ449" s="47"/>
      <c r="EA449" s="47"/>
      <c r="EB449" s="47"/>
      <c r="EC449" s="47"/>
      <c r="ED449" s="47"/>
      <c r="EE449" s="47"/>
      <c r="EF449" s="47"/>
      <c r="EG449" s="47"/>
      <c r="EH449" s="47"/>
      <c r="EI449" s="47"/>
      <c r="EJ449" s="47"/>
      <c r="EK449" s="47"/>
      <c r="EL449" s="47"/>
      <c r="EM449" s="47"/>
      <c r="EN449" s="47"/>
      <c r="EO449" s="47"/>
      <c r="EP449" s="47"/>
      <c r="EQ449" s="47"/>
      <c r="ER449" s="47"/>
      <c r="ES449" s="47"/>
      <c r="ET449" s="47"/>
      <c r="EU449" s="47"/>
      <c r="EV449" s="47"/>
      <c r="EW449" s="47"/>
      <c r="EX449" s="47"/>
      <c r="EY449" s="47"/>
      <c r="EZ449" s="47"/>
      <c r="FA449" s="47"/>
      <c r="FB449" s="47"/>
      <c r="FC449" s="47"/>
      <c r="FD449" s="47"/>
      <c r="FE449" s="47"/>
      <c r="FF449" s="47"/>
      <c r="FG449" s="47"/>
      <c r="FH449" s="47"/>
      <c r="FI449" s="47"/>
      <c r="FJ449" s="47"/>
      <c r="FK449" s="47"/>
      <c r="FL449" s="47"/>
      <c r="FM449" s="47"/>
      <c r="FN449" s="47"/>
      <c r="FO449" s="47"/>
      <c r="FP449" s="47"/>
      <c r="FQ449" s="47"/>
      <c r="FR449" s="47"/>
      <c r="FS449" s="47"/>
      <c r="FT449" s="47"/>
      <c r="FU449" s="47"/>
      <c r="FV449" s="47"/>
      <c r="FW449" s="47"/>
      <c r="FX449" s="47"/>
      <c r="FY449" s="47"/>
      <c r="FZ449" s="47"/>
      <c r="GA449" s="47"/>
      <c r="GB449" s="47"/>
      <c r="GC449" s="47"/>
      <c r="GD449" s="47"/>
      <c r="GE449" s="47"/>
      <c r="GF449" s="47"/>
      <c r="GG449" s="47"/>
      <c r="GH449" s="47"/>
      <c r="GI449" s="47"/>
      <c r="GJ449" s="47"/>
      <c r="GK449" s="47"/>
      <c r="GL449" s="47"/>
      <c r="GM449" s="47"/>
      <c r="GN449" s="47"/>
      <c r="GO449" s="47"/>
      <c r="GP449" s="47"/>
      <c r="GQ449" s="47"/>
      <c r="GR449" s="47"/>
      <c r="GS449" s="47"/>
      <c r="GT449" s="47"/>
      <c r="GU449" s="47"/>
      <c r="GV449" s="47"/>
      <c r="GW449" s="47"/>
      <c r="GX449" s="47"/>
      <c r="GY449" s="47"/>
      <c r="GZ449" s="47"/>
      <c r="HA449" s="47"/>
      <c r="HB449" s="47"/>
      <c r="HC449" s="47"/>
      <c r="HD449" s="47"/>
      <c r="HE449" s="47"/>
      <c r="HF449" s="47"/>
    </row>
    <row r="450" spans="1:214" ht="19.5" customHeight="1">
      <c r="A450" s="47"/>
      <c r="B450" s="64"/>
      <c r="C450" s="142"/>
      <c r="D450" s="65"/>
      <c r="E450" s="65"/>
      <c r="F450" s="65"/>
      <c r="G450" s="65"/>
      <c r="DL450" s="47"/>
      <c r="DM450" s="47"/>
      <c r="DN450" s="47"/>
      <c r="DO450" s="47"/>
      <c r="DP450" s="47"/>
      <c r="DQ450" s="47"/>
      <c r="DR450" s="47"/>
      <c r="DS450" s="47"/>
      <c r="DT450" s="47"/>
      <c r="DU450" s="47"/>
      <c r="DV450" s="47"/>
      <c r="DW450" s="47"/>
      <c r="DX450" s="47"/>
      <c r="DY450" s="47"/>
      <c r="DZ450" s="47"/>
      <c r="EA450" s="47"/>
      <c r="EB450" s="47"/>
      <c r="EC450" s="47"/>
      <c r="ED450" s="47"/>
      <c r="EE450" s="47"/>
      <c r="EF450" s="47"/>
      <c r="EG450" s="47"/>
      <c r="EH450" s="47"/>
      <c r="EI450" s="47"/>
      <c r="EJ450" s="47"/>
      <c r="EK450" s="47"/>
      <c r="EL450" s="47"/>
      <c r="EM450" s="47"/>
      <c r="EN450" s="47"/>
      <c r="EO450" s="47"/>
      <c r="EP450" s="47"/>
      <c r="EQ450" s="47"/>
      <c r="ER450" s="47"/>
      <c r="ES450" s="47"/>
      <c r="ET450" s="47"/>
      <c r="EU450" s="47"/>
      <c r="EV450" s="47"/>
      <c r="EW450" s="47"/>
      <c r="EX450" s="47"/>
      <c r="EY450" s="47"/>
      <c r="EZ450" s="47"/>
      <c r="FA450" s="47"/>
      <c r="FB450" s="47"/>
      <c r="FC450" s="47"/>
      <c r="FD450" s="47"/>
      <c r="FE450" s="47"/>
      <c r="FF450" s="47"/>
      <c r="FG450" s="47"/>
      <c r="FH450" s="47"/>
      <c r="FI450" s="47"/>
      <c r="FJ450" s="47"/>
      <c r="FK450" s="47"/>
      <c r="FL450" s="47"/>
      <c r="FM450" s="47"/>
      <c r="FN450" s="47"/>
      <c r="FO450" s="47"/>
      <c r="FP450" s="47"/>
      <c r="FQ450" s="47"/>
      <c r="FR450" s="47"/>
      <c r="FS450" s="47"/>
      <c r="FT450" s="47"/>
      <c r="FU450" s="47"/>
      <c r="FV450" s="47"/>
      <c r="FW450" s="47"/>
      <c r="FX450" s="47"/>
      <c r="FY450" s="47"/>
      <c r="FZ450" s="47"/>
      <c r="GA450" s="47"/>
      <c r="GB450" s="47"/>
      <c r="GC450" s="47"/>
      <c r="GD450" s="47"/>
      <c r="GE450" s="47"/>
      <c r="GF450" s="47"/>
      <c r="GG450" s="47"/>
      <c r="GH450" s="47"/>
      <c r="GI450" s="47"/>
      <c r="GJ450" s="47"/>
      <c r="GK450" s="47"/>
      <c r="GL450" s="47"/>
      <c r="GM450" s="47"/>
      <c r="GN450" s="47"/>
      <c r="GO450" s="47"/>
      <c r="GP450" s="47"/>
      <c r="GQ450" s="47"/>
      <c r="GR450" s="47"/>
      <c r="GS450" s="47"/>
      <c r="GT450" s="47"/>
      <c r="GU450" s="47"/>
      <c r="GV450" s="47"/>
      <c r="GW450" s="47"/>
      <c r="GX450" s="47"/>
      <c r="GY450" s="47"/>
      <c r="GZ450" s="47"/>
      <c r="HA450" s="47"/>
      <c r="HB450" s="47"/>
      <c r="HC450" s="47"/>
      <c r="HD450" s="47"/>
      <c r="HE450" s="47"/>
      <c r="HF450" s="47"/>
    </row>
    <row r="451" spans="1:214" ht="19.5" customHeight="1">
      <c r="A451" s="47"/>
      <c r="B451" s="64"/>
      <c r="C451" s="142"/>
      <c r="D451" s="65"/>
      <c r="E451" s="65"/>
      <c r="F451" s="65"/>
      <c r="G451" s="65"/>
      <c r="DL451" s="47"/>
      <c r="DM451" s="47"/>
      <c r="DN451" s="47"/>
      <c r="DO451" s="47"/>
      <c r="DP451" s="47"/>
      <c r="DQ451" s="47"/>
      <c r="DR451" s="47"/>
      <c r="DS451" s="47"/>
      <c r="DT451" s="47"/>
      <c r="DU451" s="47"/>
      <c r="DV451" s="47"/>
      <c r="DW451" s="47"/>
      <c r="DX451" s="47"/>
      <c r="DY451" s="47"/>
      <c r="DZ451" s="47"/>
      <c r="EA451" s="47"/>
      <c r="EB451" s="47"/>
      <c r="EC451" s="47"/>
      <c r="ED451" s="47"/>
      <c r="EE451" s="47"/>
      <c r="EF451" s="47"/>
      <c r="EG451" s="47"/>
      <c r="EH451" s="47"/>
      <c r="EI451" s="47"/>
      <c r="EJ451" s="47"/>
      <c r="EK451" s="47"/>
      <c r="EL451" s="47"/>
      <c r="EM451" s="47"/>
      <c r="EN451" s="47"/>
      <c r="EO451" s="47"/>
      <c r="EP451" s="47"/>
      <c r="EQ451" s="47"/>
      <c r="ER451" s="47"/>
      <c r="ES451" s="47"/>
      <c r="ET451" s="47"/>
      <c r="EU451" s="47"/>
      <c r="EV451" s="47"/>
      <c r="EW451" s="47"/>
      <c r="EX451" s="47"/>
      <c r="EY451" s="47"/>
      <c r="EZ451" s="47"/>
      <c r="FA451" s="47"/>
      <c r="FB451" s="47"/>
      <c r="FC451" s="47"/>
      <c r="FD451" s="47"/>
      <c r="FE451" s="47"/>
      <c r="FF451" s="47"/>
      <c r="FG451" s="47"/>
      <c r="FH451" s="47"/>
      <c r="FI451" s="47"/>
      <c r="FJ451" s="47"/>
      <c r="FK451" s="47"/>
      <c r="FL451" s="47"/>
      <c r="FM451" s="47"/>
      <c r="FN451" s="47"/>
      <c r="FO451" s="47"/>
      <c r="FP451" s="47"/>
      <c r="FQ451" s="47"/>
      <c r="FR451" s="47"/>
      <c r="FS451" s="47"/>
      <c r="FT451" s="47"/>
      <c r="FU451" s="47"/>
      <c r="FV451" s="47"/>
      <c r="FW451" s="47"/>
      <c r="FX451" s="47"/>
      <c r="FY451" s="47"/>
      <c r="FZ451" s="47"/>
      <c r="GA451" s="47"/>
      <c r="GB451" s="47"/>
      <c r="GC451" s="47"/>
      <c r="GD451" s="47"/>
      <c r="GE451" s="47"/>
      <c r="GF451" s="47"/>
      <c r="GG451" s="47"/>
      <c r="GH451" s="47"/>
      <c r="GI451" s="47"/>
      <c r="GJ451" s="47"/>
      <c r="GK451" s="47"/>
      <c r="GL451" s="47"/>
      <c r="GM451" s="47"/>
      <c r="GN451" s="47"/>
      <c r="GO451" s="47"/>
      <c r="GP451" s="47"/>
      <c r="GQ451" s="47"/>
      <c r="GR451" s="47"/>
      <c r="GS451" s="47"/>
      <c r="GT451" s="47"/>
      <c r="GU451" s="47"/>
      <c r="GV451" s="47"/>
      <c r="GW451" s="47"/>
      <c r="GX451" s="47"/>
      <c r="GY451" s="47"/>
      <c r="GZ451" s="47"/>
      <c r="HA451" s="47"/>
      <c r="HB451" s="47"/>
      <c r="HC451" s="47"/>
      <c r="HD451" s="47"/>
      <c r="HE451" s="47"/>
      <c r="HF451" s="47"/>
    </row>
    <row r="452" spans="1:214" ht="19.5" customHeight="1">
      <c r="A452" s="47"/>
      <c r="B452" s="64"/>
      <c r="C452" s="142"/>
      <c r="D452" s="65"/>
      <c r="E452" s="65"/>
      <c r="F452" s="65"/>
      <c r="G452" s="65"/>
      <c r="DL452" s="47"/>
      <c r="DM452" s="47"/>
      <c r="DN452" s="47"/>
      <c r="DO452" s="47"/>
      <c r="DP452" s="47"/>
      <c r="DQ452" s="47"/>
      <c r="DR452" s="47"/>
      <c r="DS452" s="47"/>
      <c r="DT452" s="47"/>
      <c r="DU452" s="47"/>
      <c r="DV452" s="47"/>
      <c r="DW452" s="47"/>
      <c r="DX452" s="47"/>
      <c r="DY452" s="47"/>
      <c r="DZ452" s="47"/>
      <c r="EA452" s="47"/>
      <c r="EB452" s="47"/>
      <c r="EC452" s="47"/>
      <c r="ED452" s="47"/>
      <c r="EE452" s="47"/>
      <c r="EF452" s="47"/>
      <c r="EG452" s="47"/>
      <c r="EH452" s="47"/>
      <c r="EI452" s="47"/>
      <c r="EJ452" s="47"/>
      <c r="EK452" s="47"/>
      <c r="EL452" s="47"/>
      <c r="EM452" s="47"/>
      <c r="EN452" s="47"/>
      <c r="EO452" s="47"/>
      <c r="EP452" s="47"/>
      <c r="EQ452" s="47"/>
      <c r="ER452" s="47"/>
      <c r="ES452" s="47"/>
      <c r="ET452" s="47"/>
      <c r="EU452" s="47"/>
      <c r="EV452" s="47"/>
      <c r="EW452" s="47"/>
      <c r="EX452" s="47"/>
      <c r="EY452" s="47"/>
      <c r="EZ452" s="47"/>
      <c r="FA452" s="47"/>
      <c r="FB452" s="47"/>
      <c r="FC452" s="47"/>
      <c r="FD452" s="47"/>
      <c r="FE452" s="47"/>
      <c r="FF452" s="47"/>
      <c r="FG452" s="47"/>
      <c r="FH452" s="47"/>
      <c r="FI452" s="47"/>
      <c r="FJ452" s="47"/>
      <c r="FK452" s="47"/>
      <c r="FL452" s="47"/>
      <c r="FM452" s="47"/>
      <c r="FN452" s="47"/>
      <c r="FO452" s="47"/>
      <c r="FP452" s="47"/>
      <c r="FQ452" s="47"/>
      <c r="FR452" s="47"/>
      <c r="FS452" s="47"/>
      <c r="FT452" s="47"/>
      <c r="FU452" s="47"/>
      <c r="FV452" s="47"/>
      <c r="FW452" s="47"/>
      <c r="FX452" s="47"/>
      <c r="FY452" s="47"/>
      <c r="FZ452" s="47"/>
      <c r="GA452" s="47"/>
      <c r="GB452" s="47"/>
      <c r="GC452" s="47"/>
      <c r="GD452" s="47"/>
      <c r="GE452" s="47"/>
      <c r="GF452" s="47"/>
      <c r="GG452" s="47"/>
      <c r="GH452" s="47"/>
      <c r="GI452" s="47"/>
      <c r="GJ452" s="47"/>
      <c r="GK452" s="47"/>
      <c r="GL452" s="47"/>
      <c r="GM452" s="47"/>
      <c r="GN452" s="47"/>
      <c r="GO452" s="47"/>
      <c r="GP452" s="47"/>
      <c r="GQ452" s="47"/>
      <c r="GR452" s="47"/>
      <c r="GS452" s="47"/>
      <c r="GT452" s="47"/>
      <c r="GU452" s="47"/>
      <c r="GV452" s="47"/>
      <c r="GW452" s="47"/>
      <c r="GX452" s="47"/>
      <c r="GY452" s="47"/>
      <c r="GZ452" s="47"/>
      <c r="HA452" s="47"/>
      <c r="HB452" s="47"/>
      <c r="HC452" s="47"/>
      <c r="HD452" s="47"/>
      <c r="HE452" s="47"/>
      <c r="HF452" s="47"/>
    </row>
    <row r="453" spans="1:214" ht="19.5" customHeight="1">
      <c r="A453" s="47"/>
      <c r="B453" s="64"/>
      <c r="C453" s="142"/>
      <c r="D453" s="65"/>
      <c r="E453" s="65"/>
      <c r="F453" s="65"/>
      <c r="G453" s="65"/>
      <c r="DL453" s="47"/>
      <c r="DM453" s="47"/>
      <c r="DN453" s="47"/>
      <c r="DO453" s="47"/>
      <c r="DP453" s="47"/>
      <c r="DQ453" s="47"/>
      <c r="DR453" s="47"/>
      <c r="DS453" s="47"/>
      <c r="DT453" s="47"/>
      <c r="DU453" s="47"/>
      <c r="DV453" s="47"/>
      <c r="DW453" s="47"/>
      <c r="DX453" s="47"/>
      <c r="DY453" s="47"/>
      <c r="DZ453" s="47"/>
      <c r="EA453" s="47"/>
      <c r="EB453" s="47"/>
      <c r="EC453" s="47"/>
      <c r="ED453" s="47"/>
      <c r="EE453" s="47"/>
      <c r="EF453" s="47"/>
      <c r="EG453" s="47"/>
      <c r="EH453" s="47"/>
      <c r="EI453" s="47"/>
      <c r="EJ453" s="47"/>
      <c r="EK453" s="47"/>
      <c r="EL453" s="47"/>
      <c r="EM453" s="47"/>
      <c r="EN453" s="47"/>
      <c r="EO453" s="47"/>
      <c r="EP453" s="47"/>
      <c r="EQ453" s="47"/>
      <c r="ER453" s="47"/>
      <c r="ES453" s="47"/>
      <c r="ET453" s="47"/>
      <c r="EU453" s="47"/>
      <c r="EV453" s="47"/>
      <c r="EW453" s="47"/>
      <c r="EX453" s="47"/>
      <c r="EY453" s="47"/>
      <c r="EZ453" s="47"/>
      <c r="FA453" s="47"/>
      <c r="FB453" s="47"/>
      <c r="FC453" s="47"/>
      <c r="FD453" s="47"/>
      <c r="FE453" s="47"/>
      <c r="FF453" s="47"/>
      <c r="FG453" s="47"/>
      <c r="FH453" s="47"/>
      <c r="FI453" s="47"/>
      <c r="FJ453" s="47"/>
      <c r="FK453" s="47"/>
      <c r="FL453" s="47"/>
      <c r="FM453" s="47"/>
      <c r="FN453" s="47"/>
      <c r="FO453" s="47"/>
      <c r="FP453" s="47"/>
      <c r="FQ453" s="47"/>
      <c r="FR453" s="47"/>
      <c r="FS453" s="47"/>
      <c r="FT453" s="47"/>
      <c r="FU453" s="47"/>
      <c r="FV453" s="47"/>
      <c r="FW453" s="47"/>
      <c r="FX453" s="47"/>
      <c r="FY453" s="47"/>
      <c r="FZ453" s="47"/>
      <c r="GA453" s="47"/>
      <c r="GB453" s="47"/>
      <c r="GC453" s="47"/>
      <c r="GD453" s="47"/>
      <c r="GE453" s="47"/>
      <c r="GF453" s="47"/>
      <c r="GG453" s="47"/>
      <c r="GH453" s="47"/>
      <c r="GI453" s="47"/>
      <c r="GJ453" s="47"/>
      <c r="GK453" s="47"/>
      <c r="GL453" s="47"/>
      <c r="GM453" s="47"/>
      <c r="GN453" s="47"/>
      <c r="GO453" s="47"/>
      <c r="GP453" s="47"/>
      <c r="GQ453" s="47"/>
      <c r="GR453" s="47"/>
      <c r="GS453" s="47"/>
      <c r="GT453" s="47"/>
      <c r="GU453" s="47"/>
      <c r="GV453" s="47"/>
      <c r="GW453" s="47"/>
      <c r="GX453" s="47"/>
      <c r="GY453" s="47"/>
      <c r="GZ453" s="47"/>
      <c r="HA453" s="47"/>
      <c r="HB453" s="47"/>
      <c r="HC453" s="47"/>
      <c r="HD453" s="47"/>
      <c r="HE453" s="47"/>
      <c r="HF453" s="47"/>
    </row>
    <row r="454" spans="1:214" ht="19.5" customHeight="1">
      <c r="A454" s="47"/>
      <c r="B454" s="64"/>
      <c r="C454" s="142"/>
      <c r="D454" s="65"/>
      <c r="E454" s="65"/>
      <c r="F454" s="65"/>
      <c r="G454" s="65"/>
      <c r="DL454" s="47"/>
      <c r="DM454" s="47"/>
      <c r="DN454" s="47"/>
      <c r="DO454" s="47"/>
      <c r="DP454" s="47"/>
      <c r="DQ454" s="47"/>
      <c r="DR454" s="47"/>
      <c r="DS454" s="47"/>
      <c r="DT454" s="47"/>
      <c r="DU454" s="47"/>
      <c r="DV454" s="47"/>
      <c r="DW454" s="47"/>
      <c r="DX454" s="47"/>
      <c r="DY454" s="47"/>
      <c r="DZ454" s="47"/>
      <c r="EA454" s="47"/>
      <c r="EB454" s="47"/>
      <c r="EC454" s="47"/>
      <c r="ED454" s="47"/>
      <c r="EE454" s="47"/>
      <c r="EF454" s="47"/>
      <c r="EG454" s="47"/>
      <c r="EH454" s="47"/>
      <c r="EI454" s="47"/>
      <c r="EJ454" s="47"/>
      <c r="EK454" s="47"/>
      <c r="EL454" s="47"/>
      <c r="EM454" s="47"/>
      <c r="EN454" s="47"/>
      <c r="EO454" s="47"/>
      <c r="EP454" s="47"/>
      <c r="EQ454" s="47"/>
      <c r="ER454" s="47"/>
      <c r="ES454" s="47"/>
      <c r="ET454" s="47"/>
      <c r="EU454" s="47"/>
      <c r="EV454" s="47"/>
      <c r="EW454" s="47"/>
      <c r="EX454" s="47"/>
      <c r="EY454" s="47"/>
      <c r="EZ454" s="47"/>
      <c r="FA454" s="47"/>
      <c r="FB454" s="47"/>
      <c r="FC454" s="47"/>
      <c r="FD454" s="47"/>
      <c r="FE454" s="47"/>
      <c r="FF454" s="47"/>
      <c r="FG454" s="47"/>
      <c r="FH454" s="47"/>
      <c r="FI454" s="47"/>
      <c r="FJ454" s="47"/>
      <c r="FK454" s="47"/>
      <c r="FL454" s="47"/>
      <c r="FM454" s="47"/>
      <c r="FN454" s="47"/>
      <c r="FO454" s="47"/>
      <c r="FP454" s="47"/>
      <c r="FQ454" s="47"/>
      <c r="FR454" s="47"/>
      <c r="FS454" s="47"/>
      <c r="FT454" s="47"/>
      <c r="FU454" s="47"/>
      <c r="FV454" s="47"/>
      <c r="FW454" s="47"/>
      <c r="FX454" s="47"/>
      <c r="FY454" s="47"/>
      <c r="FZ454" s="47"/>
      <c r="GA454" s="47"/>
      <c r="GB454" s="47"/>
      <c r="GC454" s="47"/>
      <c r="GD454" s="47"/>
      <c r="GE454" s="47"/>
      <c r="GF454" s="47"/>
      <c r="GG454" s="47"/>
      <c r="GH454" s="47"/>
      <c r="GI454" s="47"/>
      <c r="GJ454" s="47"/>
      <c r="GK454" s="47"/>
      <c r="GL454" s="47"/>
      <c r="GM454" s="47"/>
      <c r="GN454" s="47"/>
      <c r="GO454" s="47"/>
      <c r="GP454" s="47"/>
      <c r="GQ454" s="47"/>
      <c r="GR454" s="47"/>
      <c r="GS454" s="47"/>
      <c r="GT454" s="47"/>
      <c r="GU454" s="47"/>
      <c r="GV454" s="47"/>
      <c r="GW454" s="47"/>
      <c r="GX454" s="47"/>
      <c r="GY454" s="47"/>
      <c r="GZ454" s="47"/>
      <c r="HA454" s="47"/>
      <c r="HB454" s="47"/>
      <c r="HC454" s="47"/>
      <c r="HD454" s="47"/>
      <c r="HE454" s="47"/>
      <c r="HF454" s="47"/>
    </row>
    <row r="455" spans="1:7" ht="19.5" customHeight="1">
      <c r="A455" s="47"/>
      <c r="B455" s="64"/>
      <c r="C455" s="142"/>
      <c r="D455" s="65"/>
      <c r="E455" s="65"/>
      <c r="F455" s="65"/>
      <c r="G455" s="65"/>
    </row>
    <row r="456" spans="1:7" ht="19.5" customHeight="1">
      <c r="A456" s="47"/>
      <c r="B456" s="64"/>
      <c r="C456" s="142"/>
      <c r="D456" s="65"/>
      <c r="E456" s="65"/>
      <c r="F456" s="65"/>
      <c r="G456" s="65"/>
    </row>
    <row r="457" spans="1:7" ht="19.5" customHeight="1">
      <c r="A457" s="47"/>
      <c r="B457" s="64"/>
      <c r="C457" s="142"/>
      <c r="D457" s="65"/>
      <c r="E457" s="65"/>
      <c r="F457" s="65"/>
      <c r="G457" s="65"/>
    </row>
    <row r="458" spans="1:7" ht="19.5" customHeight="1">
      <c r="A458" s="47"/>
      <c r="B458" s="64"/>
      <c r="C458" s="142"/>
      <c r="D458" s="65"/>
      <c r="E458" s="65"/>
      <c r="F458" s="65"/>
      <c r="G458" s="65"/>
    </row>
    <row r="459" spans="1:7" ht="19.5" customHeight="1">
      <c r="A459" s="47"/>
      <c r="B459" s="64"/>
      <c r="C459" s="142"/>
      <c r="D459" s="65"/>
      <c r="E459" s="65"/>
      <c r="F459" s="65"/>
      <c r="G459" s="65"/>
    </row>
    <row r="460" spans="1:7" ht="19.5" customHeight="1">
      <c r="A460" s="47"/>
      <c r="B460" s="64"/>
      <c r="C460" s="142"/>
      <c r="D460" s="65"/>
      <c r="E460" s="65"/>
      <c r="F460" s="65"/>
      <c r="G460" s="65"/>
    </row>
    <row r="461" spans="1:7" ht="19.5" customHeight="1">
      <c r="A461" s="47"/>
      <c r="B461" s="64"/>
      <c r="C461" s="142"/>
      <c r="D461" s="65"/>
      <c r="E461" s="65"/>
      <c r="F461" s="65"/>
      <c r="G461" s="65"/>
    </row>
    <row r="462" spans="1:7" ht="19.5" customHeight="1">
      <c r="A462" s="47"/>
      <c r="B462" s="64"/>
      <c r="C462" s="142"/>
      <c r="D462" s="65"/>
      <c r="E462" s="65"/>
      <c r="F462" s="65"/>
      <c r="G462" s="65"/>
    </row>
    <row r="463" spans="1:7" ht="19.5" customHeight="1">
      <c r="A463" s="47"/>
      <c r="B463" s="64"/>
      <c r="C463" s="142"/>
      <c r="D463" s="65"/>
      <c r="E463" s="65"/>
      <c r="F463" s="65"/>
      <c r="G463" s="65"/>
    </row>
    <row r="464" spans="1:7" ht="19.5" customHeight="1">
      <c r="A464" s="47"/>
      <c r="B464" s="64"/>
      <c r="C464" s="142"/>
      <c r="D464" s="65"/>
      <c r="E464" s="65"/>
      <c r="F464" s="65"/>
      <c r="G464" s="65"/>
    </row>
    <row r="465" spans="1:7" ht="19.5" customHeight="1">
      <c r="A465" s="47"/>
      <c r="B465" s="64"/>
      <c r="C465" s="142"/>
      <c r="D465" s="65"/>
      <c r="E465" s="65"/>
      <c r="F465" s="65"/>
      <c r="G465" s="65"/>
    </row>
    <row r="466" spans="1:7" ht="19.5" customHeight="1">
      <c r="A466" s="47"/>
      <c r="B466" s="64"/>
      <c r="C466" s="142"/>
      <c r="D466" s="65"/>
      <c r="E466" s="65"/>
      <c r="F466" s="65"/>
      <c r="G466" s="65"/>
    </row>
    <row r="467" spans="1:7" ht="19.5" customHeight="1">
      <c r="A467" s="47"/>
      <c r="B467" s="64"/>
      <c r="C467" s="142"/>
      <c r="D467" s="65"/>
      <c r="E467" s="65"/>
      <c r="F467" s="65"/>
      <c r="G467" s="65"/>
    </row>
    <row r="468" spans="1:7" ht="19.5" customHeight="1">
      <c r="A468" s="47"/>
      <c r="B468" s="64"/>
      <c r="C468" s="142"/>
      <c r="D468" s="65"/>
      <c r="E468" s="65"/>
      <c r="F468" s="65"/>
      <c r="G468" s="65"/>
    </row>
    <row r="469" spans="1:7" ht="19.5" customHeight="1">
      <c r="A469" s="47"/>
      <c r="B469" s="64"/>
      <c r="C469" s="142"/>
      <c r="D469" s="65"/>
      <c r="E469" s="65"/>
      <c r="F469" s="65"/>
      <c r="G469" s="65"/>
    </row>
    <row r="470" spans="1:7" ht="19.5" customHeight="1">
      <c r="A470" s="47"/>
      <c r="B470" s="64"/>
      <c r="C470" s="142"/>
      <c r="D470" s="65"/>
      <c r="E470" s="65"/>
      <c r="F470" s="65"/>
      <c r="G470" s="65"/>
    </row>
    <row r="471" spans="1:7" ht="19.5" customHeight="1">
      <c r="A471" s="47"/>
      <c r="B471" s="64"/>
      <c r="C471" s="142"/>
      <c r="D471" s="65"/>
      <c r="E471" s="65"/>
      <c r="F471" s="65"/>
      <c r="G471" s="65"/>
    </row>
    <row r="472" spans="1:7" ht="19.5" customHeight="1">
      <c r="A472" s="47"/>
      <c r="B472" s="64"/>
      <c r="C472" s="142"/>
      <c r="D472" s="65"/>
      <c r="E472" s="65"/>
      <c r="F472" s="65"/>
      <c r="G472" s="65"/>
    </row>
    <row r="473" spans="1:7" ht="19.5" customHeight="1">
      <c r="A473" s="47"/>
      <c r="B473" s="64"/>
      <c r="C473" s="142"/>
      <c r="D473" s="65"/>
      <c r="E473" s="65"/>
      <c r="F473" s="65"/>
      <c r="G473" s="65"/>
    </row>
    <row r="474" spans="1:7" ht="19.5" customHeight="1">
      <c r="A474" s="47"/>
      <c r="B474" s="64"/>
      <c r="C474" s="142"/>
      <c r="D474" s="65"/>
      <c r="E474" s="65"/>
      <c r="F474" s="65"/>
      <c r="G474" s="65"/>
    </row>
    <row r="475" spans="1:7" ht="19.5" customHeight="1">
      <c r="A475" s="47"/>
      <c r="B475" s="64"/>
      <c r="C475" s="142"/>
      <c r="D475" s="65"/>
      <c r="E475" s="65"/>
      <c r="F475" s="65"/>
      <c r="G475" s="65"/>
    </row>
    <row r="476" spans="1:7" ht="19.5" customHeight="1">
      <c r="A476" s="47"/>
      <c r="B476" s="64"/>
      <c r="C476" s="142"/>
      <c r="D476" s="65"/>
      <c r="E476" s="65"/>
      <c r="F476" s="65"/>
      <c r="G476" s="65"/>
    </row>
    <row r="477" spans="1:7" ht="19.5" customHeight="1">
      <c r="A477" s="47"/>
      <c r="B477" s="64"/>
      <c r="C477" s="142"/>
      <c r="D477" s="65"/>
      <c r="E477" s="65"/>
      <c r="F477" s="65"/>
      <c r="G477" s="65"/>
    </row>
    <row r="478" spans="1:7" ht="19.5" customHeight="1">
      <c r="A478" s="47"/>
      <c r="B478" s="64"/>
      <c r="C478" s="142"/>
      <c r="D478" s="65"/>
      <c r="E478" s="65"/>
      <c r="F478" s="65"/>
      <c r="G478" s="65"/>
    </row>
    <row r="479" spans="1:7" ht="19.5" customHeight="1">
      <c r="A479" s="47"/>
      <c r="B479" s="64"/>
      <c r="C479" s="142"/>
      <c r="D479" s="65"/>
      <c r="E479" s="65"/>
      <c r="F479" s="65"/>
      <c r="G479" s="65"/>
    </row>
    <row r="480" spans="1:7" ht="19.5" customHeight="1">
      <c r="A480" s="47"/>
      <c r="B480" s="64"/>
      <c r="C480" s="142"/>
      <c r="D480" s="65"/>
      <c r="E480" s="65"/>
      <c r="F480" s="65"/>
      <c r="G480" s="65"/>
    </row>
    <row r="481" spans="1:7" ht="19.5" customHeight="1">
      <c r="A481" s="47"/>
      <c r="B481" s="64"/>
      <c r="C481" s="142"/>
      <c r="D481" s="65"/>
      <c r="E481" s="65"/>
      <c r="F481" s="65"/>
      <c r="G481" s="65"/>
    </row>
    <row r="482" spans="1:7" ht="19.5" customHeight="1">
      <c r="A482" s="47"/>
      <c r="B482" s="64"/>
      <c r="C482" s="142"/>
      <c r="D482" s="65"/>
      <c r="E482" s="65"/>
      <c r="F482" s="65"/>
      <c r="G482" s="65"/>
    </row>
    <row r="483" spans="1:7" ht="19.5" customHeight="1">
      <c r="A483" s="47"/>
      <c r="B483" s="64"/>
      <c r="C483" s="142"/>
      <c r="D483" s="65"/>
      <c r="E483" s="65"/>
      <c r="F483" s="65"/>
      <c r="G483" s="65"/>
    </row>
    <row r="484" spans="1:7" ht="19.5" customHeight="1">
      <c r="A484" s="47"/>
      <c r="B484" s="64"/>
      <c r="C484" s="142"/>
      <c r="D484" s="65"/>
      <c r="E484" s="65"/>
      <c r="F484" s="65"/>
      <c r="G484" s="65"/>
    </row>
    <row r="485" spans="1:7" ht="19.5" customHeight="1">
      <c r="A485" s="47"/>
      <c r="B485" s="64"/>
      <c r="C485" s="142"/>
      <c r="D485" s="65"/>
      <c r="E485" s="65"/>
      <c r="F485" s="65"/>
      <c r="G485" s="65"/>
    </row>
    <row r="486" spans="1:7" ht="19.5" customHeight="1">
      <c r="A486" s="47"/>
      <c r="B486" s="64"/>
      <c r="C486" s="142"/>
      <c r="D486" s="65"/>
      <c r="E486" s="65"/>
      <c r="F486" s="65"/>
      <c r="G486" s="65"/>
    </row>
    <row r="487" spans="1:7" ht="19.5" customHeight="1">
      <c r="A487" s="47"/>
      <c r="B487" s="64"/>
      <c r="C487" s="142"/>
      <c r="D487" s="65"/>
      <c r="E487" s="65"/>
      <c r="F487" s="65"/>
      <c r="G487" s="65"/>
    </row>
    <row r="488" spans="1:7" ht="19.5" customHeight="1">
      <c r="A488" s="47"/>
      <c r="B488" s="64"/>
      <c r="C488" s="142"/>
      <c r="D488" s="65"/>
      <c r="E488" s="65"/>
      <c r="F488" s="65"/>
      <c r="G488" s="65"/>
    </row>
    <row r="489" spans="1:7" ht="19.5" customHeight="1">
      <c r="A489" s="47"/>
      <c r="B489" s="64"/>
      <c r="C489" s="142"/>
      <c r="D489" s="65"/>
      <c r="E489" s="65"/>
      <c r="F489" s="65"/>
      <c r="G489" s="65"/>
    </row>
    <row r="490" spans="1:7" ht="19.5" customHeight="1">
      <c r="A490" s="47"/>
      <c r="B490" s="64"/>
      <c r="C490" s="142"/>
      <c r="D490" s="65"/>
      <c r="E490" s="65"/>
      <c r="F490" s="65"/>
      <c r="G490" s="65"/>
    </row>
    <row r="491" spans="1:7" ht="19.5" customHeight="1">
      <c r="A491" s="47"/>
      <c r="B491" s="64"/>
      <c r="C491" s="142"/>
      <c r="D491" s="65"/>
      <c r="E491" s="65"/>
      <c r="F491" s="65"/>
      <c r="G491" s="65"/>
    </row>
    <row r="492" spans="1:7" ht="19.5" customHeight="1">
      <c r="A492" s="47"/>
      <c r="B492" s="64"/>
      <c r="C492" s="142"/>
      <c r="D492" s="65"/>
      <c r="E492" s="65"/>
      <c r="F492" s="65"/>
      <c r="G492" s="65"/>
    </row>
    <row r="493" spans="1:7" ht="19.5" customHeight="1">
      <c r="A493" s="47"/>
      <c r="B493" s="64"/>
      <c r="C493" s="142"/>
      <c r="D493" s="65"/>
      <c r="E493" s="65"/>
      <c r="F493" s="65"/>
      <c r="G493" s="65"/>
    </row>
    <row r="494" spans="1:7" ht="19.5" customHeight="1">
      <c r="A494" s="47"/>
      <c r="B494" s="64"/>
      <c r="C494" s="142"/>
      <c r="D494" s="65"/>
      <c r="E494" s="65"/>
      <c r="F494" s="65"/>
      <c r="G494" s="65"/>
    </row>
    <row r="495" spans="1:7" ht="19.5" customHeight="1">
      <c r="A495" s="47"/>
      <c r="B495" s="64"/>
      <c r="C495" s="142"/>
      <c r="D495" s="65"/>
      <c r="E495" s="65"/>
      <c r="F495" s="65"/>
      <c r="G495" s="65"/>
    </row>
    <row r="496" spans="1:7" ht="19.5" customHeight="1">
      <c r="A496" s="47"/>
      <c r="B496" s="64"/>
      <c r="C496" s="142"/>
      <c r="D496" s="65"/>
      <c r="E496" s="65"/>
      <c r="F496" s="65"/>
      <c r="G496" s="65"/>
    </row>
    <row r="497" spans="1:7" ht="19.5" customHeight="1">
      <c r="A497" s="47"/>
      <c r="B497" s="64"/>
      <c r="C497" s="142"/>
      <c r="D497" s="65"/>
      <c r="E497" s="65"/>
      <c r="F497" s="65"/>
      <c r="G497" s="65"/>
    </row>
    <row r="498" spans="1:7" ht="19.5" customHeight="1">
      <c r="A498" s="47"/>
      <c r="B498" s="64"/>
      <c r="C498" s="142"/>
      <c r="D498" s="65"/>
      <c r="E498" s="65"/>
      <c r="F498" s="65"/>
      <c r="G498" s="65"/>
    </row>
    <row r="499" spans="1:7" ht="19.5" customHeight="1">
      <c r="A499" s="47"/>
      <c r="B499" s="64"/>
      <c r="C499" s="142"/>
      <c r="D499" s="65"/>
      <c r="E499" s="65"/>
      <c r="F499" s="65"/>
      <c r="G499" s="65"/>
    </row>
    <row r="500" spans="1:7" ht="19.5" customHeight="1">
      <c r="A500" s="47"/>
      <c r="B500" s="64"/>
      <c r="C500" s="142"/>
      <c r="D500" s="65"/>
      <c r="E500" s="65"/>
      <c r="F500" s="65"/>
      <c r="G500" s="65"/>
    </row>
    <row r="501" spans="1:7" ht="19.5" customHeight="1">
      <c r="A501" s="47"/>
      <c r="B501" s="64"/>
      <c r="C501" s="142"/>
      <c r="D501" s="65"/>
      <c r="E501" s="65"/>
      <c r="F501" s="65"/>
      <c r="G501" s="65"/>
    </row>
    <row r="502" spans="1:7" ht="19.5" customHeight="1">
      <c r="A502" s="47"/>
      <c r="B502" s="64"/>
      <c r="C502" s="142"/>
      <c r="D502" s="65"/>
      <c r="E502" s="65"/>
      <c r="F502" s="65"/>
      <c r="G502" s="65"/>
    </row>
    <row r="503" spans="1:7" ht="19.5" customHeight="1">
      <c r="A503" s="47"/>
      <c r="B503" s="64"/>
      <c r="C503" s="142"/>
      <c r="D503" s="65"/>
      <c r="E503" s="65"/>
      <c r="F503" s="65"/>
      <c r="G503" s="65"/>
    </row>
    <row r="504" spans="1:7" ht="19.5" customHeight="1">
      <c r="A504" s="47"/>
      <c r="B504" s="64"/>
      <c r="C504" s="142"/>
      <c r="D504" s="65"/>
      <c r="E504" s="65"/>
      <c r="F504" s="65"/>
      <c r="G504" s="65"/>
    </row>
    <row r="505" spans="1:7" ht="19.5" customHeight="1">
      <c r="A505" s="47"/>
      <c r="B505" s="64"/>
      <c r="C505" s="142"/>
      <c r="D505" s="65"/>
      <c r="E505" s="65"/>
      <c r="F505" s="65"/>
      <c r="G505" s="65"/>
    </row>
    <row r="506" spans="1:7" ht="19.5" customHeight="1">
      <c r="A506" s="47"/>
      <c r="B506" s="64"/>
      <c r="C506" s="142"/>
      <c r="D506" s="65"/>
      <c r="E506" s="65"/>
      <c r="F506" s="65"/>
      <c r="G506" s="65"/>
    </row>
    <row r="507" spans="1:7" ht="19.5" customHeight="1">
      <c r="A507" s="47"/>
      <c r="B507" s="64"/>
      <c r="C507" s="142"/>
      <c r="D507" s="65"/>
      <c r="E507" s="65"/>
      <c r="F507" s="65"/>
      <c r="G507" s="65"/>
    </row>
    <row r="508" spans="1:7" ht="19.5" customHeight="1">
      <c r="A508" s="47"/>
      <c r="B508" s="64"/>
      <c r="C508" s="142"/>
      <c r="D508" s="65"/>
      <c r="E508" s="65"/>
      <c r="F508" s="65"/>
      <c r="G508" s="65"/>
    </row>
    <row r="509" spans="1:7" ht="19.5" customHeight="1">
      <c r="A509" s="47"/>
      <c r="B509" s="64"/>
      <c r="C509" s="142"/>
      <c r="D509" s="65"/>
      <c r="E509" s="65"/>
      <c r="F509" s="65"/>
      <c r="G509" s="65"/>
    </row>
    <row r="510" spans="1:7" ht="19.5" customHeight="1">
      <c r="A510" s="47"/>
      <c r="B510" s="64"/>
      <c r="C510" s="142"/>
      <c r="D510" s="65"/>
      <c r="E510" s="65"/>
      <c r="F510" s="65"/>
      <c r="G510" s="65"/>
    </row>
    <row r="511" spans="1:7" ht="19.5" customHeight="1">
      <c r="A511" s="47"/>
      <c r="B511" s="64"/>
      <c r="C511" s="142"/>
      <c r="D511" s="65"/>
      <c r="E511" s="65"/>
      <c r="F511" s="65"/>
      <c r="G511" s="65"/>
    </row>
    <row r="512" spans="1:7" ht="19.5" customHeight="1">
      <c r="A512" s="47"/>
      <c r="B512" s="64"/>
      <c r="C512" s="142"/>
      <c r="D512" s="65"/>
      <c r="E512" s="65"/>
      <c r="F512" s="65"/>
      <c r="G512" s="65"/>
    </row>
    <row r="513" spans="1:7" ht="19.5" customHeight="1">
      <c r="A513" s="47"/>
      <c r="B513" s="64"/>
      <c r="C513" s="142"/>
      <c r="D513" s="65"/>
      <c r="E513" s="65"/>
      <c r="F513" s="65"/>
      <c r="G513" s="65"/>
    </row>
    <row r="514" spans="1:7" ht="19.5" customHeight="1">
      <c r="A514" s="47"/>
      <c r="B514" s="64"/>
      <c r="C514" s="142"/>
      <c r="D514" s="65"/>
      <c r="E514" s="65"/>
      <c r="F514" s="65"/>
      <c r="G514" s="65"/>
    </row>
    <row r="515" spans="1:7" ht="19.5" customHeight="1">
      <c r="A515" s="47"/>
      <c r="B515" s="64"/>
      <c r="C515" s="142"/>
      <c r="D515" s="65"/>
      <c r="E515" s="65"/>
      <c r="F515" s="65"/>
      <c r="G515" s="65"/>
    </row>
    <row r="516" spans="1:7" ht="19.5" customHeight="1">
      <c r="A516" s="47"/>
      <c r="B516" s="64"/>
      <c r="C516" s="142"/>
      <c r="D516" s="65"/>
      <c r="E516" s="65"/>
      <c r="F516" s="65"/>
      <c r="G516" s="65"/>
    </row>
    <row r="517" spans="1:7" ht="19.5" customHeight="1">
      <c r="A517" s="47"/>
      <c r="B517" s="64"/>
      <c r="C517" s="142"/>
      <c r="D517" s="65"/>
      <c r="E517" s="65"/>
      <c r="F517" s="65"/>
      <c r="G517" s="65"/>
    </row>
    <row r="518" spans="1:7" ht="19.5" customHeight="1">
      <c r="A518" s="47"/>
      <c r="B518" s="64"/>
      <c r="C518" s="142"/>
      <c r="D518" s="65"/>
      <c r="E518" s="65"/>
      <c r="F518" s="65"/>
      <c r="G518" s="65"/>
    </row>
    <row r="519" spans="1:7" ht="19.5" customHeight="1">
      <c r="A519" s="47"/>
      <c r="B519" s="64"/>
      <c r="C519" s="142"/>
      <c r="D519" s="65"/>
      <c r="E519" s="65"/>
      <c r="F519" s="65"/>
      <c r="G519" s="65"/>
    </row>
    <row r="520" spans="1:7" ht="19.5" customHeight="1">
      <c r="A520" s="47"/>
      <c r="B520" s="64"/>
      <c r="C520" s="142"/>
      <c r="D520" s="65"/>
      <c r="E520" s="65"/>
      <c r="F520" s="65"/>
      <c r="G520" s="65"/>
    </row>
    <row r="521" spans="1:7" ht="19.5" customHeight="1">
      <c r="A521" s="47"/>
      <c r="B521" s="64"/>
      <c r="C521" s="142"/>
      <c r="D521" s="65"/>
      <c r="E521" s="65"/>
      <c r="F521" s="65"/>
      <c r="G521" s="65"/>
    </row>
    <row r="522" spans="1:7" ht="19.5" customHeight="1">
      <c r="A522" s="47"/>
      <c r="B522" s="64"/>
      <c r="C522" s="142"/>
      <c r="D522" s="65"/>
      <c r="E522" s="65"/>
      <c r="F522" s="65"/>
      <c r="G522" s="65"/>
    </row>
    <row r="523" spans="1:7" ht="19.5" customHeight="1">
      <c r="A523" s="47"/>
      <c r="B523" s="64"/>
      <c r="C523" s="142"/>
      <c r="D523" s="65"/>
      <c r="E523" s="65"/>
      <c r="F523" s="65"/>
      <c r="G523" s="65"/>
    </row>
    <row r="524" spans="1:7" ht="19.5" customHeight="1">
      <c r="A524" s="47"/>
      <c r="B524" s="64"/>
      <c r="C524" s="142"/>
      <c r="D524" s="65"/>
      <c r="E524" s="65"/>
      <c r="F524" s="65"/>
      <c r="G524" s="65"/>
    </row>
    <row r="525" spans="1:7" ht="19.5" customHeight="1">
      <c r="A525" s="47"/>
      <c r="B525" s="64"/>
      <c r="C525" s="142"/>
      <c r="D525" s="65"/>
      <c r="E525" s="65"/>
      <c r="F525" s="65"/>
      <c r="G525" s="65"/>
    </row>
    <row r="526" spans="1:7" ht="19.5" customHeight="1">
      <c r="A526" s="47"/>
      <c r="B526" s="64"/>
      <c r="C526" s="142"/>
      <c r="D526" s="65"/>
      <c r="E526" s="65"/>
      <c r="F526" s="65"/>
      <c r="G526" s="65"/>
    </row>
    <row r="527" spans="1:7" ht="19.5" customHeight="1">
      <c r="A527" s="47"/>
      <c r="B527" s="64"/>
      <c r="C527" s="142"/>
      <c r="D527" s="65"/>
      <c r="E527" s="65"/>
      <c r="F527" s="65"/>
      <c r="G527" s="65"/>
    </row>
    <row r="528" spans="1:7" ht="19.5" customHeight="1">
      <c r="A528" s="47"/>
      <c r="B528" s="64"/>
      <c r="C528" s="142"/>
      <c r="D528" s="65"/>
      <c r="E528" s="65"/>
      <c r="F528" s="65"/>
      <c r="G528" s="65"/>
    </row>
    <row r="529" spans="1:7" ht="19.5" customHeight="1">
      <c r="A529" s="47"/>
      <c r="B529" s="64"/>
      <c r="C529" s="142"/>
      <c r="D529" s="65"/>
      <c r="E529" s="65"/>
      <c r="F529" s="65"/>
      <c r="G529" s="65"/>
    </row>
    <row r="530" spans="1:7" ht="19.5" customHeight="1">
      <c r="A530" s="47"/>
      <c r="B530" s="64"/>
      <c r="C530" s="142"/>
      <c r="D530" s="65"/>
      <c r="E530" s="65"/>
      <c r="F530" s="65"/>
      <c r="G530" s="65"/>
    </row>
    <row r="531" spans="1:7" ht="19.5" customHeight="1">
      <c r="A531" s="47"/>
      <c r="B531" s="64"/>
      <c r="C531" s="142"/>
      <c r="D531" s="65"/>
      <c r="E531" s="65"/>
      <c r="F531" s="65"/>
      <c r="G531" s="65"/>
    </row>
    <row r="532" spans="1:7" ht="19.5" customHeight="1">
      <c r="A532" s="47"/>
      <c r="B532" s="64"/>
      <c r="C532" s="142"/>
      <c r="D532" s="65"/>
      <c r="E532" s="65"/>
      <c r="F532" s="65"/>
      <c r="G532" s="65"/>
    </row>
    <row r="533" spans="1:7" ht="19.5" customHeight="1">
      <c r="A533" s="47"/>
      <c r="B533" s="64"/>
      <c r="C533" s="142"/>
      <c r="D533" s="65"/>
      <c r="E533" s="65"/>
      <c r="F533" s="65"/>
      <c r="G533" s="65"/>
    </row>
    <row r="534" spans="1:7" ht="19.5" customHeight="1">
      <c r="A534" s="47"/>
      <c r="B534" s="64"/>
      <c r="C534" s="142"/>
      <c r="D534" s="65"/>
      <c r="E534" s="65"/>
      <c r="F534" s="65"/>
      <c r="G534" s="65"/>
    </row>
    <row r="535" spans="1:7" ht="19.5" customHeight="1">
      <c r="A535" s="47"/>
      <c r="B535" s="64"/>
      <c r="C535" s="142"/>
      <c r="D535" s="65"/>
      <c r="E535" s="65"/>
      <c r="F535" s="65"/>
      <c r="G535" s="65"/>
    </row>
    <row r="536" spans="1:7" ht="19.5" customHeight="1">
      <c r="A536" s="47"/>
      <c r="B536" s="64"/>
      <c r="C536" s="142"/>
      <c r="D536" s="65"/>
      <c r="E536" s="65"/>
      <c r="F536" s="65"/>
      <c r="G536" s="65"/>
    </row>
  </sheetData>
  <sheetProtection/>
  <mergeCells count="7">
    <mergeCell ref="B8:H8"/>
    <mergeCell ref="C2:H2"/>
    <mergeCell ref="C3:H3"/>
    <mergeCell ref="C4:H4"/>
    <mergeCell ref="C5:H5"/>
    <mergeCell ref="F1:H1"/>
    <mergeCell ref="B7:H7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Мария Федоровна</cp:lastModifiedBy>
  <cp:lastPrinted>2017-02-22T08:46:05Z</cp:lastPrinted>
  <dcterms:created xsi:type="dcterms:W3CDTF">2007-09-04T08:08:49Z</dcterms:created>
  <dcterms:modified xsi:type="dcterms:W3CDTF">2017-02-22T08:46:11Z</dcterms:modified>
  <cp:category/>
  <cp:version/>
  <cp:contentType/>
  <cp:contentStatus/>
</cp:coreProperties>
</file>