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2"/>
  </bookViews>
  <sheets>
    <sheet name="прогр 12" sheetId="1" r:id="rId1"/>
    <sheet name="распр.б.а.14" sheetId="2" r:id="rId2"/>
    <sheet name="вед.16" sheetId="3" r:id="rId3"/>
  </sheets>
  <definedNames>
    <definedName name="_xlnm.Print_Titles" localSheetId="2">'вед.16'!$11:$11</definedName>
    <definedName name="_xlnm.Print_Titles" localSheetId="0">'прогр 12'!$9:$9</definedName>
    <definedName name="_xlnm.Print_Titles" localSheetId="1">'распр.б.а.14'!$11:$11</definedName>
    <definedName name="_xlnm.Print_Area" localSheetId="2">'вед.16'!$B$1:$J$412</definedName>
    <definedName name="_xlnm.Print_Area" localSheetId="0">'прогр 12'!$B$1:$I$407</definedName>
    <definedName name="_xlnm.Print_Area" localSheetId="1">'распр.б.а.14'!$B$1:$I$411</definedName>
  </definedNames>
  <calcPr fullCalcOnLoad="1"/>
</workbook>
</file>

<file path=xl/sharedStrings.xml><?xml version="1.0" encoding="utf-8"?>
<sst xmlns="http://schemas.openxmlformats.org/spreadsheetml/2006/main" count="4663" uniqueCount="490">
  <si>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</si>
  <si>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</si>
  <si>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</si>
  <si>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</si>
  <si>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</si>
  <si>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</si>
  <si>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</si>
  <si>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</si>
  <si>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</si>
  <si>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</si>
  <si>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</si>
  <si>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</si>
  <si>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</si>
  <si>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</si>
  <si>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</si>
  <si>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</si>
  <si>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</si>
  <si>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</si>
  <si>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</si>
  <si>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</si>
  <si>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</si>
  <si>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</si>
  <si>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</si>
  <si>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</si>
  <si>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</si>
  <si>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</si>
  <si>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0110003340</t>
  </si>
  <si>
    <t>0240090000</t>
  </si>
  <si>
    <t>0310072020</t>
  </si>
  <si>
    <t>0320072020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</si>
  <si>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</si>
  <si>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</si>
  <si>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</si>
  <si>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</si>
  <si>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</si>
  <si>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</si>
  <si>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</si>
  <si>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</si>
  <si>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</si>
  <si>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</si>
  <si>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</si>
  <si>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</si>
  <si>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</si>
  <si>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</si>
  <si>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</si>
  <si>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</si>
  <si>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</si>
  <si>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</si>
  <si>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</si>
  <si>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</si>
  <si>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</si>
  <si>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</si>
  <si>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</si>
  <si>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</si>
  <si>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</si>
  <si>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</si>
  <si>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</si>
  <si>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</si>
  <si>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</si>
  <si>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</si>
  <si>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</si>
  <si>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</si>
  <si>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</si>
  <si>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</si>
  <si>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</si>
  <si>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</si>
  <si>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</si>
  <si>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</si>
  <si>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</si>
  <si>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</si>
  <si>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</si>
  <si>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</si>
  <si>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</si>
  <si>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</si>
  <si>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</si>
  <si>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</si>
  <si>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</si>
  <si>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</si>
  <si>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</si>
  <si>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</si>
  <si>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</si>
  <si>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</si>
  <si>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</si>
  <si>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</si>
  <si>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</si>
  <si>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</si>
  <si>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</si>
  <si>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</si>
  <si>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</si>
  <si>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</si>
  <si>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</si>
  <si>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</si>
  <si>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</si>
  <si>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</si>
  <si>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</si>
  <si>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</si>
  <si>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</si>
  <si>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</si>
  <si>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0320000250</t>
  </si>
  <si>
    <t>0810001270</t>
  </si>
  <si>
    <t>0710001280</t>
  </si>
  <si>
    <t>0940001260</t>
  </si>
  <si>
    <t>Расходы по переданным отдельным государственным полномочиям, на участие в государственных программах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</si>
  <si>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</si>
  <si>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</si>
  <si>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</si>
  <si>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</si>
  <si>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</si>
  <si>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</si>
  <si>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</si>
  <si>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</si>
  <si>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</si>
  <si>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</si>
  <si>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</si>
  <si>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</si>
  <si>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</si>
  <si>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</si>
  <si>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</si>
  <si>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</si>
  <si>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</si>
  <si>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</si>
  <si>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</si>
  <si>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</si>
  <si>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</si>
  <si>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</si>
  <si>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</si>
  <si>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</si>
  <si>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</si>
  <si>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</si>
  <si>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</si>
  <si>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</si>
  <si>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</si>
  <si>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</si>
  <si>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</si>
  <si>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</si>
  <si>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</si>
  <si>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</si>
  <si>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</si>
  <si>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</si>
  <si>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</si>
  <si>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</si>
  <si>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</si>
  <si>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</si>
  <si>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</si>
  <si>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</si>
  <si>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</si>
  <si>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</si>
  <si>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</si>
  <si>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</si>
  <si>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</si>
  <si>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</si>
  <si>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</si>
  <si>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</si>
  <si>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</si>
  <si>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</si>
  <si>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</si>
  <si>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</si>
  <si>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</si>
  <si>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</si>
  <si>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</si>
  <si>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</si>
  <si>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</si>
  <si>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</si>
  <si>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</si>
  <si>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</si>
  <si>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</si>
  <si>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</si>
  <si>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</si>
  <si>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</si>
  <si>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</si>
  <si>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</si>
  <si>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</si>
  <si>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</si>
  <si>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</si>
  <si>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</si>
  <si>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</si>
  <si>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</si>
  <si>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</si>
  <si>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</si>
  <si>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</si>
  <si>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</si>
  <si>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</si>
  <si>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</si>
  <si>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</si>
  <si>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</si>
  <si>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</si>
  <si>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</si>
  <si>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</si>
  <si>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</si>
  <si>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</si>
  <si>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</si>
  <si>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</si>
  <si>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</si>
  <si>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</si>
  <si>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</si>
  <si>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</si>
  <si>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</si>
  <si>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</si>
  <si>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</si>
  <si>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</si>
  <si>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</si>
  <si>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</si>
  <si>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</si>
  <si>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</si>
  <si>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</si>
  <si>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</si>
  <si>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</si>
  <si>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</si>
  <si>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</si>
  <si>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</si>
  <si>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</si>
  <si>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</si>
  <si>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</si>
  <si>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</si>
  <si>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</si>
  <si>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</si>
  <si>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</si>
  <si>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</si>
  <si>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</si>
  <si>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</si>
  <si>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</si>
  <si>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</si>
  <si>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</si>
  <si>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</si>
  <si>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</si>
  <si>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</si>
  <si>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</si>
  <si>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</si>
  <si>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</si>
  <si>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</si>
  <si>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</si>
  <si>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</si>
  <si>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</si>
  <si>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</si>
  <si>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</si>
  <si>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</si>
  <si>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</si>
  <si>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</si>
  <si>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</si>
  <si>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</si>
  <si>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</si>
  <si>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</si>
  <si>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</si>
  <si>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</si>
  <si>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</si>
  <si>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</si>
  <si>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</si>
  <si>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</si>
  <si>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</si>
  <si>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Бюджетные инвестиции </t>
  </si>
  <si>
    <t>Г</t>
  </si>
  <si>
    <t>Рз</t>
  </si>
  <si>
    <t>ЦСР</t>
  </si>
  <si>
    <t>Благоустройство</t>
  </si>
  <si>
    <t>Резервные фонды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</si>
  <si>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</si>
  <si>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Прочие мероприятия в области социальной политики в рамках муниципальной программы "Социальная политика"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</si>
  <si>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</si>
  <si>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</si>
  <si>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</si>
  <si>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</si>
  <si>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</si>
  <si>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</si>
  <si>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</si>
  <si>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</si>
  <si>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Мероприятия по благоустройству, содержанию и обеспечению санитарного состояния территории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</si>
  <si>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</si>
  <si>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Софинансирование расходных обязательств муниципальных образований, возникающих при осуществлении ими полномочий в сфере дорожной деятельности на реконструкцию, строительство и ремонт автомобильных дорог общего пользования местного значения в границах населенных пунктов, образующих подъезды к строящимся зданиям дошкольных образовательных организаций</t>
  </si>
  <si>
    <t>0810005060</t>
  </si>
  <si>
    <t>Топливно-энергетический комплекс</t>
  </si>
  <si>
    <t>630</t>
  </si>
  <si>
    <t>Субсидии некоммерческим организациям (за иключением государственных (муниципальных) учреждений)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</si>
  <si>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«Обеспечение условий реализации Программы» государственной программы Ленинградской области «Развитие культуры в Ленинградской области»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</si>
  <si>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</si>
  <si>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0640000000</t>
  </si>
  <si>
    <t>Мероприятия по строительству и содержанию объектов благоустройства</t>
  </si>
  <si>
    <t>06400S0000</t>
  </si>
  <si>
    <t>06400S0880</t>
  </si>
  <si>
    <t>0640070880</t>
  </si>
  <si>
    <t>Мероприятия по обеспечению первичных мер пожарной безопасности</t>
  </si>
  <si>
    <t>0650000000</t>
  </si>
  <si>
    <t>0650070880</t>
  </si>
  <si>
    <t>06500S0000</t>
  </si>
  <si>
    <t>06500S0880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</si>
  <si>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Капитальный ремонт, ремонт и содержание  автомобильных 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</si>
  <si>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Улучшение уличного освещения.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</si>
  <si>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</si>
  <si>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Благоустройство, содержание и обеспечение санитарного состояния территории.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</si>
  <si>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Строительство и содержание объектов благоустройства.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</si>
  <si>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Обеспечение первичных мер пожарной безопасности.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</si>
  <si>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</si>
  <si>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«Установка объектов ориентирующей информации» муниципальной программы "Благоустройство МО Аннинское сельское поселение"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</si>
  <si>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 МО Аннинское сельское поселение"</t>
  </si>
  <si>
    <t>Подпрограмма «Повышение безопасности дорожного движения» муниципальной программы "Безопасность"</t>
  </si>
  <si>
    <t>1200000000</t>
  </si>
  <si>
    <t>Муниципальная программа "Создание условий для развития малого и среднего предпринимательства"</t>
  </si>
  <si>
    <t>2100000000</t>
  </si>
  <si>
    <t>2000000000</t>
  </si>
  <si>
    <t>Муниципальная программа "Организация ритуальных услуг и содержание мест захоронения"</t>
  </si>
  <si>
    <t>1900000000</t>
  </si>
  <si>
    <t>1800000000</t>
  </si>
  <si>
    <t>1820001460</t>
  </si>
  <si>
    <t>0740001450</t>
  </si>
  <si>
    <t>0750001460</t>
  </si>
  <si>
    <t>Муниципальная программа «Муниципальное имущество»</t>
  </si>
  <si>
    <t>1600000000</t>
  </si>
  <si>
    <t>1610001410</t>
  </si>
  <si>
    <t>Муниципальная программа "Переселение граждан из аварийного жилищного фонда"</t>
  </si>
  <si>
    <t>1500000000</t>
  </si>
  <si>
    <t>Подпрограмма «Строительство и содержание объектов благоустройства» муниципальной программы "Благоустройство"</t>
  </si>
  <si>
    <t>Муниципальная программа «Устойчивое развитие сельских территорий»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</si>
  <si>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</si>
  <si>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</si>
  <si>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Проектирование и строительство дома культуры в рамках муниципальной программы «Устойчивое развитие сельских территорий»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</si>
  <si>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</si>
  <si>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Муниципальная программа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</si>
  <si>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</si>
  <si>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</si>
  <si>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</si>
  <si>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</si>
  <si>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</si>
  <si>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</si>
  <si>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</si>
  <si>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</si>
  <si>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</si>
  <si>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</si>
  <si>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>Муниципальная программа «Развитие газификации»</t>
  </si>
  <si>
    <t>Развитие газификации в рамках муниципальной программы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</si>
  <si>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</si>
  <si>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</si>
  <si>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Обеспечение деятельности муниципальных казенных учреждений в рамках полномочий  органов местного самоуправления</t>
  </si>
  <si>
    <t>Расходы на выплаты персоналу казенных учреждений</t>
  </si>
  <si>
    <t>110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</si>
  <si>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</si>
  <si>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</si>
  <si>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</si>
  <si>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</si>
  <si>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</si>
  <si>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от 13 февраля 2017  № 10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</si>
  <si>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</si>
  <si>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</si>
  <si>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</si>
  <si>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</si>
  <si>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автомобильных дорог"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</si>
  <si>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«Развитие автомобильных дорог»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</si>
  <si>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</si>
  <si>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</si>
  <si>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</si>
  <si>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</si>
  <si>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Строительство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</si>
  <si>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</si>
  <si>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</si>
  <si>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</si>
  <si>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</si>
  <si>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</si>
  <si>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</si>
  <si>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Муниципальная программа «Развитие молодежной политики, культуры, физической культуры, спорта и туризма»</t>
  </si>
  <si>
    <t>Подпрограмма «Развитие культуры»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</si>
  <si>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</si>
  <si>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культуры, спорта и туризма»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</si>
  <si>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</si>
  <si>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</si>
  <si>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Бюджетные инвестиции на проектирование, строительство, реконструкцию объектов физической культуры и спорта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</si>
  <si>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Подпрограмма «Молодежная политика» муниципальной программы «Развитие молодежной политики, культуры, физической культуры, спорта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</si>
  <si>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культуры, спорта и туризма»</t>
  </si>
  <si>
    <t>Муниципальная программа «Развитие части территорий»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</si>
  <si>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</si>
  <si>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</si>
  <si>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Благоустройство, содержание и обеспечение санитарного состояния территории.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</si>
  <si>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</si>
  <si>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</si>
  <si>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</si>
  <si>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</si>
  <si>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реконструкция муниципального имущества» муниципальной программы «Муниципальное имущество»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</si>
  <si>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</si>
  <si>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0740000000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</si>
  <si>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</si>
  <si>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</si>
  <si>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</si>
  <si>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</si>
  <si>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</si>
  <si>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</si>
  <si>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</si>
  <si>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</si>
  <si>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Муниципальная программа "Развитие информатизации и защиты информации в органах местного самоуправления"</t>
  </si>
  <si>
    <t>Развитие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</si>
  <si>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</si>
  <si>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"Комплексное развитие систем коммунальной инфраструктуры"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</si>
  <si>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</si>
  <si>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1220000000</t>
  </si>
  <si>
    <t>1210000000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</si>
  <si>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</si>
  <si>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</si>
  <si>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1230000000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</si>
  <si>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</si>
  <si>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1240000000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</si>
  <si>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</si>
  <si>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</si>
  <si>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Муниципальная программа "Энергосбережение и повышение энергетической эффективности"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</si>
  <si>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</si>
  <si>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</si>
  <si>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1300000000</t>
  </si>
  <si>
    <t>1310000000</t>
  </si>
  <si>
    <t>1310001370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</si>
  <si>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</si>
  <si>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</si>
  <si>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</si>
  <si>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1320001380</t>
  </si>
  <si>
    <t>Подпрограмма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</si>
  <si>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системах уличного освещения в рамках подпрограммы 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</si>
  <si>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1330000000</t>
  </si>
  <si>
    <t>1330001390</t>
  </si>
  <si>
    <t>Муниципальная программа "Капитальный ремонт в многоквартирных домах"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</si>
  <si>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</si>
  <si>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</si>
  <si>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</si>
  <si>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</si>
  <si>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1400000000</t>
  </si>
  <si>
    <t>Взносы на капитальный ремонт муниципального жилищного фонда в рамках муниципальной программы "Капитальный ремонт в многоквартирных домах"</t>
  </si>
  <si>
    <t>Муниципальная программа "Управление градостроительной деятельностью"</t>
  </si>
  <si>
    <t>Подпрограмма "Регулирование градостроительной деятельности в области территориального планирования" муниципальной программы "Управление градостроительной деятельностью"</t>
  </si>
  <si>
    <t>1610000000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</si>
  <si>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"Управление градостроительной деятельностью"</t>
  </si>
  <si>
    <t>1400101120</t>
  </si>
  <si>
    <t>1400201130</t>
  </si>
  <si>
    <t>09Б0000000</t>
  </si>
  <si>
    <t>09Б0001510</t>
  </si>
  <si>
    <t>Основное мероприятие "Капитальный ремонт муниципального жилищного фонда" в рамках муниципальной программы "Капитальный ремонт в многоквартирных домах"</t>
  </si>
  <si>
    <t>1400100000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</si>
  <si>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</si>
  <si>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в многоквартирных домах"</t>
  </si>
  <si>
    <t>1400200000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</si>
  <si>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</si>
  <si>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</si>
  <si>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1500101400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</si>
  <si>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</si>
  <si>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Подпрограмма "Регулирование градостроительной деятельности в области архитектуры и градостроительства" муниципальной программы "Управление градостроительной деятельностью"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</si>
  <si>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"Управление градостроительной деятельностью"</t>
  </si>
  <si>
    <t>1620000000</t>
  </si>
  <si>
    <t>1620001420</t>
  </si>
  <si>
    <t>1700000000</t>
  </si>
  <si>
    <t>1700100000</t>
  </si>
  <si>
    <t>1700101440</t>
  </si>
  <si>
    <t>1810000000</t>
  </si>
  <si>
    <t>1810001450</t>
  </si>
  <si>
    <t>1820000000</t>
  </si>
  <si>
    <t>Основное мероприятие "Организация ритуальных услуг и содержание мест захоронения"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</si>
  <si>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</si>
  <si>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1900100000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</si>
  <si>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</si>
  <si>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</si>
  <si>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Основное мероприятие "Поддержка общественных объединений, некоммерческих организаций и инициатив гражданского общества"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</si>
  <si>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</si>
  <si>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2000100000</t>
  </si>
  <si>
    <t>2000101480</t>
  </si>
  <si>
    <t>Основное мероприятие "Создание условий для развития малого и среднего предпринимательства"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</si>
  <si>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</si>
  <si>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2100100000</t>
  </si>
  <si>
    <t>2100101490</t>
  </si>
  <si>
    <t>2200000000</t>
  </si>
  <si>
    <t>2200100000</t>
  </si>
  <si>
    <t>2200100230</t>
  </si>
  <si>
    <t>Основное мероприятие "Обеспечение деятельности муниципальных казенных учреждений"</t>
  </si>
  <si>
    <t>Муниципальная программа "Обеспечение деятельности муниципальных казенных учреждений"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</si>
  <si>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</si>
  <si>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</si>
  <si>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1210000250</t>
  </si>
  <si>
    <t>1220001300</t>
  </si>
  <si>
    <t>1230000250</t>
  </si>
  <si>
    <t>1240001310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</si>
  <si>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</si>
  <si>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</si>
  <si>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</si>
  <si>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</si>
  <si>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</si>
  <si>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</si>
  <si>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Муниципальная программа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</si>
  <si>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Развитие землеустройства в рамках муниципальной программы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</si>
  <si>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</si>
  <si>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Муниципальная программа "Устойчивое развитие сельских территорий"</t>
  </si>
  <si>
    <t>Мероприятия в области социальной поддержки семей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</si>
  <si>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</si>
  <si>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2018 г. Сумма                     (тысяч рублей)</t>
  </si>
  <si>
    <t>2019 г. Сумма                     (тысяч рублей)</t>
  </si>
  <si>
    <t xml:space="preserve"> Приложение 14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</si>
  <si>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плановый период 2018 и 2019 годов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</si>
  <si>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</si>
  <si>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 xml:space="preserve"> Приложение 16</t>
  </si>
  <si>
    <t>расходов местного бюджета МО Аннинское сельское поселение на плановый период 2018 и 2019 годов</t>
  </si>
  <si>
    <t>Приложение 12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</si>
</sst>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2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6" fillId="33" borderId="10" xfId="54" applyNumberFormat="1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/>
      <protection/>
    </xf>
    <xf numFmtId="0" fontId="11" fillId="33" borderId="10" xfId="0" applyFont="1" applyFill="1" applyBorder="1" applyAlignment="1">
      <alignment wrapText="1"/>
    </xf>
    <xf numFmtId="0" fontId="6" fillId="33" borderId="0" xfId="54" applyFont="1" applyFill="1" applyAlignment="1">
      <alignment/>
      <protection/>
    </xf>
    <xf numFmtId="0" fontId="10" fillId="33" borderId="0" xfId="0" applyFont="1" applyFill="1" applyBorder="1" applyAlignment="1">
      <alignment horizontal="left" wrapText="1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49" fontId="15" fillId="33" borderId="10" xfId="54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14" fillId="33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190" fontId="4" fillId="34" borderId="0" xfId="0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 horizontal="left"/>
    </xf>
    <xf numFmtId="0" fontId="4" fillId="34" borderId="0" xfId="54" applyFont="1" applyFill="1" applyAlignment="1">
      <alignment/>
      <protection/>
    </xf>
    <xf numFmtId="0" fontId="4" fillId="34" borderId="0" xfId="54" applyFont="1" applyFill="1" applyAlignment="1">
      <alignment wrapText="1" shrinkToFit="1"/>
      <protection/>
    </xf>
    <xf numFmtId="49" fontId="4" fillId="34" borderId="0" xfId="54" applyNumberFormat="1" applyFont="1" applyFill="1" applyAlignment="1">
      <alignment/>
      <protection/>
    </xf>
    <xf numFmtId="0" fontId="6" fillId="34" borderId="12" xfId="54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81" fontId="6" fillId="34" borderId="10" xfId="62" applyNumberFormat="1" applyFont="1" applyFill="1" applyBorder="1" applyAlignment="1">
      <alignment horizontal="center" wrapText="1"/>
    </xf>
    <xf numFmtId="0" fontId="6" fillId="34" borderId="13" xfId="54" applyFont="1" applyFill="1" applyBorder="1" applyAlignment="1">
      <alignment/>
      <protection/>
    </xf>
    <xf numFmtId="49" fontId="6" fillId="34" borderId="10" xfId="54" applyNumberFormat="1" applyFont="1" applyFill="1" applyBorder="1" applyAlignment="1">
      <alignment horizontal="center"/>
      <protection/>
    </xf>
    <xf numFmtId="0" fontId="6" fillId="34" borderId="0" xfId="54" applyFont="1" applyFill="1" applyAlignment="1">
      <alignment/>
      <protection/>
    </xf>
    <xf numFmtId="49" fontId="6" fillId="34" borderId="11" xfId="54" applyNumberFormat="1" applyFont="1" applyFill="1" applyBorder="1" applyAlignment="1">
      <alignment/>
      <protection/>
    </xf>
    <xf numFmtId="0" fontId="4" fillId="34" borderId="10" xfId="54" applyFont="1" applyFill="1" applyBorder="1" applyAlignment="1">
      <alignment horizontal="left" wrapText="1" shrinkToFit="1"/>
      <protection/>
    </xf>
    <xf numFmtId="49" fontId="4" fillId="34" borderId="10" xfId="54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wrapText="1"/>
    </xf>
    <xf numFmtId="0" fontId="7" fillId="34" borderId="11" xfId="54" applyFont="1" applyFill="1" applyBorder="1" applyAlignment="1">
      <alignment/>
      <protection/>
    </xf>
    <xf numFmtId="0" fontId="7" fillId="34" borderId="0" xfId="54" applyFont="1" applyFill="1" applyAlignment="1">
      <alignment/>
      <protection/>
    </xf>
    <xf numFmtId="0" fontId="6" fillId="34" borderId="11" xfId="54" applyFont="1" applyFill="1" applyBorder="1" applyAlignment="1">
      <alignment/>
      <protection/>
    </xf>
    <xf numFmtId="0" fontId="4" fillId="34" borderId="10" xfId="0" applyFont="1" applyFill="1" applyBorder="1" applyAlignment="1">
      <alignment wrapText="1"/>
    </xf>
    <xf numFmtId="0" fontId="4" fillId="34" borderId="0" xfId="54" applyFont="1" applyFill="1" applyBorder="1" applyAlignment="1">
      <alignment/>
      <protection/>
    </xf>
    <xf numFmtId="0" fontId="6" fillId="34" borderId="0" xfId="54" applyFont="1" applyFill="1" applyBorder="1" applyAlignment="1">
      <alignment/>
      <protection/>
    </xf>
    <xf numFmtId="0" fontId="8" fillId="34" borderId="0" xfId="54" applyFont="1" applyFill="1" applyAlignment="1">
      <alignment/>
      <protection/>
    </xf>
    <xf numFmtId="0" fontId="8" fillId="34" borderId="11" xfId="54" applyFont="1" applyFill="1" applyBorder="1" applyAlignment="1">
      <alignment/>
      <protection/>
    </xf>
    <xf numFmtId="0" fontId="4" fillId="34" borderId="11" xfId="54" applyFont="1" applyFill="1" applyBorder="1" applyAlignment="1">
      <alignment/>
      <protection/>
    </xf>
    <xf numFmtId="0" fontId="4" fillId="34" borderId="10" xfId="0" applyNumberFormat="1" applyFont="1" applyFill="1" applyBorder="1" applyAlignment="1">
      <alignment wrapText="1"/>
    </xf>
    <xf numFmtId="190" fontId="6" fillId="34" borderId="10" xfId="0" applyNumberFormat="1" applyFont="1" applyFill="1" applyBorder="1" applyAlignment="1">
      <alignment horizontal="center" wrapText="1"/>
    </xf>
    <xf numFmtId="0" fontId="7" fillId="34" borderId="0" xfId="54" applyFont="1" applyFill="1" applyBorder="1" applyAlignment="1">
      <alignment/>
      <protection/>
    </xf>
    <xf numFmtId="190" fontId="4" fillId="34" borderId="10" xfId="0" applyNumberFormat="1" applyFont="1" applyFill="1" applyBorder="1" applyAlignment="1">
      <alignment horizontal="center" wrapText="1"/>
    </xf>
    <xf numFmtId="2" fontId="4" fillId="34" borderId="10" xfId="54" applyNumberFormat="1" applyFont="1" applyFill="1" applyBorder="1" applyAlignment="1">
      <alignment horizontal="left" wrapText="1" shrinkToFit="1"/>
      <protection/>
    </xf>
    <xf numFmtId="0" fontId="4" fillId="34" borderId="14" xfId="0" applyNumberFormat="1" applyFont="1" applyFill="1" applyBorder="1" applyAlignment="1">
      <alignment horizontal="left" wrapText="1"/>
    </xf>
    <xf numFmtId="191" fontId="4" fillId="34" borderId="10" xfId="0" applyNumberFormat="1" applyFont="1" applyFill="1" applyBorder="1" applyAlignment="1">
      <alignment horizontal="left" wrapText="1"/>
    </xf>
    <xf numFmtId="191" fontId="5" fillId="34" borderId="14" xfId="0" applyNumberFormat="1" applyFont="1" applyFill="1" applyBorder="1" applyAlignment="1">
      <alignment horizontal="left" wrapText="1"/>
    </xf>
    <xf numFmtId="0" fontId="4" fillId="34" borderId="10" xfId="54" applyFont="1" applyFill="1" applyBorder="1" applyAlignment="1">
      <alignment/>
      <protection/>
    </xf>
    <xf numFmtId="0" fontId="4" fillId="34" borderId="15" xfId="54" applyFont="1" applyFill="1" applyBorder="1" applyAlignment="1">
      <alignment/>
      <protection/>
    </xf>
    <xf numFmtId="0" fontId="4" fillId="34" borderId="0" xfId="54" applyFont="1" applyFill="1" applyBorder="1" applyAlignment="1">
      <alignment horizontal="left" wrapText="1" shrinkToFit="1"/>
      <protection/>
    </xf>
    <xf numFmtId="49" fontId="4" fillId="34" borderId="0" xfId="54" applyNumberFormat="1" applyFont="1" applyFill="1" applyBorder="1" applyAlignment="1">
      <alignment horizontal="center"/>
      <protection/>
    </xf>
    <xf numFmtId="0" fontId="4" fillId="34" borderId="0" xfId="54" applyFont="1" applyFill="1" applyBorder="1" applyAlignment="1">
      <alignment wrapText="1" shrinkToFit="1"/>
      <protection/>
    </xf>
    <xf numFmtId="49" fontId="4" fillId="34" borderId="0" xfId="54" applyNumberFormat="1" applyFont="1" applyFill="1" applyBorder="1" applyAlignment="1">
      <alignment/>
      <protection/>
    </xf>
    <xf numFmtId="49" fontId="6" fillId="34" borderId="0" xfId="54" applyNumberFormat="1" applyFont="1" applyFill="1" applyBorder="1" applyAlignment="1">
      <alignment horizontal="center"/>
      <protection/>
    </xf>
    <xf numFmtId="0" fontId="9" fillId="34" borderId="0" xfId="0" applyFont="1" applyFill="1" applyAlignment="1">
      <alignment wrapText="1"/>
    </xf>
    <xf numFmtId="2" fontId="9" fillId="34" borderId="0" xfId="0" applyNumberFormat="1" applyFont="1" applyFill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189" fontId="4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0" fontId="10" fillId="34" borderId="0" xfId="54" applyFont="1" applyFill="1" applyAlignment="1">
      <alignment/>
      <protection/>
    </xf>
    <xf numFmtId="0" fontId="10" fillId="34" borderId="0" xfId="54" applyFont="1" applyFill="1" applyAlignment="1">
      <alignment wrapText="1" shrinkToFit="1"/>
      <protection/>
    </xf>
    <xf numFmtId="0" fontId="11" fillId="34" borderId="12" xfId="54" applyFont="1" applyFill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center" wrapText="1"/>
    </xf>
    <xf numFmtId="0" fontId="11" fillId="34" borderId="13" xfId="54" applyFont="1" applyFill="1" applyBorder="1" applyAlignment="1">
      <alignment/>
      <protection/>
    </xf>
    <xf numFmtId="0" fontId="11" fillId="34" borderId="10" xfId="0" applyFont="1" applyFill="1" applyBorder="1" applyAlignment="1">
      <alignment horizontal="left" wrapText="1"/>
    </xf>
    <xf numFmtId="0" fontId="11" fillId="34" borderId="0" xfId="54" applyFont="1" applyFill="1" applyAlignment="1">
      <alignment/>
      <protection/>
    </xf>
    <xf numFmtId="0" fontId="11" fillId="34" borderId="11" xfId="54" applyFont="1" applyFill="1" applyBorder="1" applyAlignment="1">
      <alignment/>
      <protection/>
    </xf>
    <xf numFmtId="0" fontId="11" fillId="34" borderId="10" xfId="0" applyFont="1" applyFill="1" applyBorder="1" applyAlignment="1">
      <alignment wrapText="1"/>
    </xf>
    <xf numFmtId="0" fontId="12" fillId="34" borderId="11" xfId="54" applyFont="1" applyFill="1" applyBorder="1" applyAlignment="1">
      <alignment/>
      <protection/>
    </xf>
    <xf numFmtId="0" fontId="12" fillId="34" borderId="16" xfId="0" applyFont="1" applyFill="1" applyBorder="1" applyAlignment="1">
      <alignment wrapText="1"/>
    </xf>
    <xf numFmtId="49" fontId="7" fillId="34" borderId="10" xfId="54" applyNumberFormat="1" applyFont="1" applyFill="1" applyBorder="1" applyAlignment="1">
      <alignment horizontal="center"/>
      <protection/>
    </xf>
    <xf numFmtId="0" fontId="12" fillId="34" borderId="0" xfId="54" applyFont="1" applyFill="1" applyAlignment="1">
      <alignment/>
      <protection/>
    </xf>
    <xf numFmtId="0" fontId="10" fillId="34" borderId="11" xfId="54" applyFont="1" applyFill="1" applyBorder="1" applyAlignment="1">
      <alignment/>
      <protection/>
    </xf>
    <xf numFmtId="191" fontId="10" fillId="34" borderId="10" xfId="0" applyNumberFormat="1" applyFont="1" applyFill="1" applyBorder="1" applyAlignment="1">
      <alignment horizontal="left" wrapText="1"/>
    </xf>
    <xf numFmtId="0" fontId="10" fillId="34" borderId="10" xfId="54" applyFont="1" applyFill="1" applyBorder="1" applyAlignment="1">
      <alignment horizontal="left" wrapText="1" shrinkToFit="1"/>
      <protection/>
    </xf>
    <xf numFmtId="191" fontId="9" fillId="34" borderId="14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12" fillId="34" borderId="0" xfId="54" applyFont="1" applyFill="1" applyBorder="1" applyAlignment="1">
      <alignment/>
      <protection/>
    </xf>
    <xf numFmtId="0" fontId="10" fillId="34" borderId="0" xfId="0" applyFont="1" applyFill="1" applyAlignment="1">
      <alignment wrapText="1"/>
    </xf>
    <xf numFmtId="0" fontId="10" fillId="34" borderId="14" xfId="0" applyNumberFormat="1" applyFont="1" applyFill="1" applyBorder="1" applyAlignment="1">
      <alignment horizontal="left" wrapText="1"/>
    </xf>
    <xf numFmtId="0" fontId="10" fillId="34" borderId="0" xfId="54" applyFont="1" applyFill="1" applyBorder="1" applyAlignment="1">
      <alignment/>
      <protection/>
    </xf>
    <xf numFmtId="0" fontId="11" fillId="34" borderId="0" xfId="54" applyFont="1" applyFill="1" applyBorder="1" applyAlignment="1">
      <alignment/>
      <protection/>
    </xf>
    <xf numFmtId="0" fontId="12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2" fillId="34" borderId="10" xfId="54" applyFont="1" applyFill="1" applyBorder="1" applyAlignment="1">
      <alignment horizontal="left" wrapText="1" shrinkToFit="1"/>
      <protection/>
    </xf>
    <xf numFmtId="0" fontId="16" fillId="34" borderId="11" xfId="54" applyFont="1" applyFill="1" applyBorder="1" applyAlignment="1">
      <alignment/>
      <protection/>
    </xf>
    <xf numFmtId="0" fontId="10" fillId="34" borderId="10" xfId="0" applyFont="1" applyFill="1" applyBorder="1" applyAlignment="1">
      <alignment horizontal="left" wrapText="1" shrinkToFit="1"/>
    </xf>
    <xf numFmtId="0" fontId="16" fillId="34" borderId="0" xfId="54" applyFont="1" applyFill="1" applyBorder="1" applyAlignment="1">
      <alignment/>
      <protection/>
    </xf>
    <xf numFmtId="0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0" fontId="11" fillId="34" borderId="10" xfId="42" applyFont="1" applyFill="1" applyBorder="1" applyAlignment="1" applyProtection="1">
      <alignment wrapText="1"/>
      <protection/>
    </xf>
    <xf numFmtId="2" fontId="10" fillId="34" borderId="10" xfId="54" applyNumberFormat="1" applyFont="1" applyFill="1" applyBorder="1" applyAlignment="1">
      <alignment horizontal="left" wrapText="1" shrinkToFit="1"/>
      <protection/>
    </xf>
    <xf numFmtId="0" fontId="10" fillId="34" borderId="10" xfId="54" applyNumberFormat="1" applyFont="1" applyFill="1" applyBorder="1" applyAlignment="1">
      <alignment horizontal="left" wrapText="1" shrinkToFit="1"/>
      <protection/>
    </xf>
    <xf numFmtId="0" fontId="11" fillId="34" borderId="10" xfId="54" applyFont="1" applyFill="1" applyBorder="1" applyAlignment="1">
      <alignment horizontal="left" wrapText="1" shrinkToFit="1"/>
      <protection/>
    </xf>
    <xf numFmtId="49" fontId="11" fillId="34" borderId="11" xfId="54" applyNumberFormat="1" applyFont="1" applyFill="1" applyBorder="1" applyAlignment="1">
      <alignment/>
      <protection/>
    </xf>
    <xf numFmtId="2" fontId="9" fillId="34" borderId="17" xfId="54" applyNumberFormat="1" applyFont="1" applyFill="1" applyBorder="1" applyAlignment="1">
      <alignment horizontal="left" wrapText="1" shrinkToFit="1"/>
      <protection/>
    </xf>
    <xf numFmtId="0" fontId="10" fillId="34" borderId="15" xfId="54" applyFont="1" applyFill="1" applyBorder="1" applyAlignment="1">
      <alignment/>
      <protection/>
    </xf>
    <xf numFmtId="0" fontId="10" fillId="34" borderId="10" xfId="54" applyFont="1" applyFill="1" applyBorder="1" applyAlignment="1">
      <alignment wrapText="1" shrinkToFit="1"/>
      <protection/>
    </xf>
    <xf numFmtId="0" fontId="10" fillId="34" borderId="0" xfId="54" applyFont="1" applyFill="1" applyBorder="1" applyAlignment="1">
      <alignment wrapText="1" shrinkToFit="1"/>
      <protection/>
    </xf>
    <xf numFmtId="0" fontId="10" fillId="34" borderId="16" xfId="54" applyFont="1" applyFill="1" applyBorder="1" applyAlignment="1">
      <alignment horizontal="left" wrapText="1" shrinkToFit="1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/>
    </xf>
    <xf numFmtId="181" fontId="6" fillId="34" borderId="10" xfId="54" applyNumberFormat="1" applyFont="1" applyFill="1" applyBorder="1" applyAlignment="1">
      <alignment/>
      <protection/>
    </xf>
    <xf numFmtId="181" fontId="7" fillId="34" borderId="10" xfId="54" applyNumberFormat="1" applyFont="1" applyFill="1" applyBorder="1" applyAlignment="1">
      <alignment/>
      <protection/>
    </xf>
    <xf numFmtId="181" fontId="4" fillId="34" borderId="10" xfId="54" applyNumberFormat="1" applyFont="1" applyFill="1" applyBorder="1" applyAlignment="1">
      <alignment/>
      <protection/>
    </xf>
    <xf numFmtId="0" fontId="4" fillId="34" borderId="0" xfId="0" applyFont="1" applyFill="1" applyAlignment="1">
      <alignment horizontal="center" wrapText="1"/>
    </xf>
    <xf numFmtId="190" fontId="4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54" applyFont="1" applyFill="1" applyBorder="1" applyAlignment="1">
      <alignment horizontal="left" wrapText="1" shrinkToFit="1"/>
      <protection/>
    </xf>
    <xf numFmtId="0" fontId="4" fillId="34" borderId="16" xfId="54" applyFont="1" applyFill="1" applyBorder="1" applyAlignment="1">
      <alignment horizontal="left" wrapText="1" shrinkToFit="1"/>
      <protection/>
    </xf>
    <xf numFmtId="49" fontId="6" fillId="34" borderId="10" xfId="54" applyNumberFormat="1" applyFont="1" applyFill="1" applyBorder="1" applyAlignment="1">
      <alignment horizontal="left" wrapText="1" shrinkToFit="1"/>
      <protection/>
    </xf>
    <xf numFmtId="2" fontId="4" fillId="34" borderId="17" xfId="54" applyNumberFormat="1" applyFont="1" applyFill="1" applyBorder="1" applyAlignment="1">
      <alignment horizontal="left" wrapText="1" shrinkToFit="1"/>
      <protection/>
    </xf>
    <xf numFmtId="0" fontId="4" fillId="34" borderId="10" xfId="42" applyFont="1" applyFill="1" applyBorder="1" applyAlignment="1" applyProtection="1">
      <alignment wrapText="1"/>
      <protection/>
    </xf>
    <xf numFmtId="0" fontId="4" fillId="34" borderId="10" xfId="54" applyNumberFormat="1" applyFont="1" applyFill="1" applyBorder="1" applyAlignment="1">
      <alignment horizontal="left" wrapText="1" shrinkToFit="1"/>
      <protection/>
    </xf>
    <xf numFmtId="0" fontId="4" fillId="34" borderId="10" xfId="0" applyFont="1" applyFill="1" applyBorder="1" applyAlignment="1">
      <alignment horizontal="left" wrapText="1" shrinkToFit="1"/>
    </xf>
    <xf numFmtId="191" fontId="4" fillId="34" borderId="14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 shrinkToFit="1"/>
    </xf>
    <xf numFmtId="0" fontId="6" fillId="34" borderId="10" xfId="54" applyFont="1" applyFill="1" applyBorder="1" applyAlignment="1">
      <alignment wrapText="1" shrinkToFit="1"/>
      <protection/>
    </xf>
    <xf numFmtId="0" fontId="4" fillId="34" borderId="0" xfId="54" applyFont="1" applyFill="1" applyAlignment="1">
      <alignment horizontal="center" wrapText="1" shrinkToFit="1"/>
      <protection/>
    </xf>
    <xf numFmtId="49" fontId="6" fillId="34" borderId="10" xfId="54" applyNumberFormat="1" applyFont="1" applyFill="1" applyBorder="1" applyAlignment="1">
      <alignment horizontal="center" wrapText="1" shrinkToFit="1"/>
      <protection/>
    </xf>
    <xf numFmtId="0" fontId="6" fillId="34" borderId="10" xfId="54" applyFont="1" applyFill="1" applyBorder="1" applyAlignment="1">
      <alignment horizontal="center" wrapText="1" shrinkToFit="1"/>
      <protection/>
    </xf>
    <xf numFmtId="0" fontId="4" fillId="34" borderId="10" xfId="54" applyFont="1" applyFill="1" applyBorder="1" applyAlignment="1">
      <alignment horizontal="center" wrapText="1" shrinkToFit="1"/>
      <protection/>
    </xf>
    <xf numFmtId="0" fontId="4" fillId="34" borderId="0" xfId="54" applyFont="1" applyFill="1" applyBorder="1" applyAlignment="1">
      <alignment horizontal="center" wrapText="1" shrinkToFit="1"/>
      <protection/>
    </xf>
    <xf numFmtId="0" fontId="4" fillId="34" borderId="0" xfId="0" applyFont="1" applyFill="1" applyAlignment="1">
      <alignment wrapText="1"/>
    </xf>
    <xf numFmtId="0" fontId="11" fillId="34" borderId="16" xfId="54" applyFont="1" applyFill="1" applyBorder="1" applyAlignment="1">
      <alignment horizontal="left" wrapText="1" shrinkToFit="1"/>
      <protection/>
    </xf>
    <xf numFmtId="181" fontId="15" fillId="34" borderId="1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5" fillId="34" borderId="0" xfId="0" applyFont="1" applyFill="1" applyAlignment="1">
      <alignment horizontal="center" wrapText="1"/>
    </xf>
    <xf numFmtId="190" fontId="4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horizontal="center" wrapText="1"/>
    </xf>
    <xf numFmtId="0" fontId="4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/>
    </xf>
    <xf numFmtId="190" fontId="4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zoomScalePageLayoutView="0" workbookViewId="0" topLeftCell="B1">
      <selection activeCell="F11" sqref="F11"/>
    </sheetView>
  </sheetViews>
  <sheetFormatPr defaultColWidth="8.7109375" defaultRowHeight="19.5" customHeight="1"/>
  <cols>
    <col min="1" max="1" width="4.8515625" style="70" hidden="1" customWidth="1"/>
    <col min="2" max="2" width="50.57421875" style="71" customWidth="1"/>
    <col min="3" max="3" width="12.28125" style="28" customWidth="1"/>
    <col min="4" max="4" width="5.28125" style="28" customWidth="1"/>
    <col min="5" max="5" width="5.8515625" style="28" customWidth="1"/>
    <col min="6" max="6" width="6.28125" style="28" customWidth="1"/>
    <col min="7" max="7" width="12.00390625" style="26" hidden="1" customWidth="1"/>
    <col min="8" max="9" width="11.7109375" style="70" customWidth="1"/>
    <col min="10" max="16384" width="8.7109375" style="70" customWidth="1"/>
  </cols>
  <sheetData>
    <row r="1" spans="3:9" s="65" customFormat="1" ht="15" customHeight="1">
      <c r="C1" s="141" t="s">
        <v>489</v>
      </c>
      <c r="D1" s="142"/>
      <c r="E1" s="142"/>
      <c r="F1" s="142"/>
      <c r="G1" s="142"/>
      <c r="H1" s="142"/>
      <c r="I1" s="142"/>
    </row>
    <row r="2" spans="2:9" s="65" customFormat="1" ht="27.75" customHeight="1">
      <c r="B2" s="67" t="s">
        <v>153</v>
      </c>
      <c r="C2" s="143" t="s">
        <v>162</v>
      </c>
      <c r="D2" s="144"/>
      <c r="E2" s="144"/>
      <c r="F2" s="144"/>
      <c r="G2" s="144"/>
      <c r="H2" s="145"/>
      <c r="I2" s="145"/>
    </row>
    <row r="3" spans="2:9" s="65" customFormat="1" ht="15" customHeight="1">
      <c r="B3" s="67"/>
      <c r="C3" s="143" t="s">
        <v>190</v>
      </c>
      <c r="D3" s="144"/>
      <c r="E3" s="144"/>
      <c r="F3" s="144"/>
      <c r="G3" s="144"/>
      <c r="H3" s="145"/>
      <c r="I3" s="145"/>
    </row>
    <row r="4" spans="2:9" s="65" customFormat="1" ht="15" customHeight="1">
      <c r="B4" s="67"/>
      <c r="C4" s="146" t="s">
        <v>158</v>
      </c>
      <c r="D4" s="144"/>
      <c r="E4" s="144"/>
      <c r="F4" s="144"/>
      <c r="G4" s="144"/>
      <c r="H4" s="145"/>
      <c r="I4" s="145"/>
    </row>
    <row r="5" spans="2:9" s="65" customFormat="1" ht="15" customHeight="1">
      <c r="B5" s="67"/>
      <c r="C5" s="147" t="s">
        <v>338</v>
      </c>
      <c r="D5" s="144"/>
      <c r="E5" s="144"/>
      <c r="F5" s="144"/>
      <c r="G5" s="144"/>
      <c r="H5" s="145"/>
      <c r="I5" s="145"/>
    </row>
    <row r="6" spans="2:8" s="65" customFormat="1" ht="15" customHeight="1">
      <c r="B6" s="67"/>
      <c r="C6" s="120"/>
      <c r="D6" s="119"/>
      <c r="E6" s="21"/>
      <c r="F6" s="68"/>
      <c r="G6" s="118"/>
      <c r="H6" s="66"/>
    </row>
    <row r="7" spans="2:9" s="69" customFormat="1" ht="85.5" customHeight="1">
      <c r="B7" s="148" t="s">
        <v>485</v>
      </c>
      <c r="C7" s="148"/>
      <c r="D7" s="148"/>
      <c r="E7" s="148"/>
      <c r="F7" s="148"/>
      <c r="G7" s="148"/>
      <c r="H7" s="145"/>
      <c r="I7" s="145"/>
    </row>
    <row r="8" ht="5.25" customHeight="1" thickBot="1"/>
    <row r="9" spans="1:9" ht="64.5" customHeight="1" thickBot="1">
      <c r="A9" s="72" t="s">
        <v>159</v>
      </c>
      <c r="B9" s="73" t="s">
        <v>143</v>
      </c>
      <c r="C9" s="31" t="s">
        <v>252</v>
      </c>
      <c r="D9" s="31" t="s">
        <v>237</v>
      </c>
      <c r="E9" s="31" t="s">
        <v>251</v>
      </c>
      <c r="F9" s="31" t="s">
        <v>236</v>
      </c>
      <c r="G9" s="32" t="s">
        <v>219</v>
      </c>
      <c r="H9" s="140" t="s">
        <v>482</v>
      </c>
      <c r="I9" s="140" t="s">
        <v>483</v>
      </c>
    </row>
    <row r="10" spans="1:9" s="76" customFormat="1" ht="19.5" customHeight="1" thickBot="1">
      <c r="A10" s="74">
        <v>1</v>
      </c>
      <c r="B10" s="75" t="s">
        <v>157</v>
      </c>
      <c r="C10" s="34"/>
      <c r="D10" s="34"/>
      <c r="E10" s="34"/>
      <c r="F10" s="34"/>
      <c r="G10" s="115">
        <f>SUM(G11+G28+G50+G86+G97+G114+G155+G171+G202+G247+G255+G260+G277+G291+G300+G305+G314+G319+G328+G333+G338+G343+G358)</f>
        <v>133959.4</v>
      </c>
      <c r="H10" s="115">
        <f>SUM(H11+H28+H50+H86+H97+H114+H155+H171+H202+H247+H255+H260+H277+H291+H300+H305+H314+H319+H328+H333+H338+H343+H358)</f>
        <v>125570.49999999997</v>
      </c>
      <c r="I10" s="115">
        <f>SUM(I11+I28+I50+I86+I97+I114+I155+I171+I202+I247+I255+I260+I277+I291+I300+I305+I314+I319+I328+I333+I338+I343+I358)</f>
        <v>130023.6</v>
      </c>
    </row>
    <row r="11" spans="1:9" s="76" customFormat="1" ht="39" customHeight="1">
      <c r="A11" s="77"/>
      <c r="B11" s="78" t="s">
        <v>310</v>
      </c>
      <c r="C11" s="34" t="s">
        <v>8</v>
      </c>
      <c r="D11" s="34"/>
      <c r="E11" s="34"/>
      <c r="F11" s="34"/>
      <c r="G11" s="115">
        <f>SUM(G12+G20)</f>
        <v>5713.9</v>
      </c>
      <c r="H11" s="115">
        <f>SUM(H12+H20)</f>
        <v>5878.400000000001</v>
      </c>
      <c r="I11" s="115">
        <f>SUM(I12+I20)</f>
        <v>6046.6</v>
      </c>
    </row>
    <row r="12" spans="1:9" s="82" customFormat="1" ht="75" customHeight="1">
      <c r="A12" s="79"/>
      <c r="B12" s="80" t="s">
        <v>311</v>
      </c>
      <c r="C12" s="81" t="s">
        <v>9</v>
      </c>
      <c r="D12" s="81"/>
      <c r="E12" s="81"/>
      <c r="F12" s="81"/>
      <c r="G12" s="116">
        <f>SUM(G13+G16)</f>
        <v>413.9</v>
      </c>
      <c r="H12" s="116">
        <f>SUM(H13+H16)</f>
        <v>425.8</v>
      </c>
      <c r="I12" s="116">
        <f>SUM(I13+I16)</f>
        <v>438</v>
      </c>
    </row>
    <row r="13" spans="1:9" ht="80.25" customHeight="1" hidden="1">
      <c r="A13" s="83"/>
      <c r="B13" s="84" t="s">
        <v>247</v>
      </c>
      <c r="C13" s="40" t="s">
        <v>26</v>
      </c>
      <c r="D13" s="40"/>
      <c r="E13" s="40"/>
      <c r="F13" s="40"/>
      <c r="G13" s="117">
        <f aca="true" t="shared" si="0" ref="G13:I14">SUM(G14)</f>
        <v>0</v>
      </c>
      <c r="H13" s="117">
        <f t="shared" si="0"/>
        <v>0</v>
      </c>
      <c r="I13" s="117">
        <f t="shared" si="0"/>
        <v>0</v>
      </c>
    </row>
    <row r="14" spans="1:9" ht="39.75" customHeight="1" hidden="1">
      <c r="A14" s="83"/>
      <c r="B14" s="85" t="s">
        <v>245</v>
      </c>
      <c r="C14" s="40" t="s">
        <v>26</v>
      </c>
      <c r="D14" s="40" t="s">
        <v>246</v>
      </c>
      <c r="E14" s="40"/>
      <c r="F14" s="40"/>
      <c r="G14" s="117">
        <f t="shared" si="0"/>
        <v>0</v>
      </c>
      <c r="H14" s="117">
        <f t="shared" si="0"/>
        <v>0</v>
      </c>
      <c r="I14" s="117">
        <f t="shared" si="0"/>
        <v>0</v>
      </c>
    </row>
    <row r="15" spans="1:9" ht="19.5" customHeight="1" hidden="1">
      <c r="A15" s="83"/>
      <c r="B15" s="85" t="s">
        <v>144</v>
      </c>
      <c r="C15" s="40" t="s">
        <v>26</v>
      </c>
      <c r="D15" s="40" t="s">
        <v>246</v>
      </c>
      <c r="E15" s="40" t="s">
        <v>184</v>
      </c>
      <c r="F15" s="40" t="s">
        <v>178</v>
      </c>
      <c r="G15" s="117"/>
      <c r="H15" s="117"/>
      <c r="I15" s="117"/>
    </row>
    <row r="16" spans="1:9" ht="32.25" customHeight="1">
      <c r="A16" s="83"/>
      <c r="B16" s="85" t="s">
        <v>102</v>
      </c>
      <c r="C16" s="40" t="s">
        <v>119</v>
      </c>
      <c r="D16" s="40"/>
      <c r="E16" s="40"/>
      <c r="F16" s="40"/>
      <c r="G16" s="117">
        <f>SUM(G17)</f>
        <v>413.9</v>
      </c>
      <c r="H16" s="117">
        <f aca="true" t="shared" si="1" ref="H16:I18">SUM(H17)</f>
        <v>425.8</v>
      </c>
      <c r="I16" s="117">
        <f t="shared" si="1"/>
        <v>438</v>
      </c>
    </row>
    <row r="17" spans="1:9" ht="57" customHeight="1">
      <c r="A17" s="83"/>
      <c r="B17" s="86" t="s">
        <v>312</v>
      </c>
      <c r="C17" s="40" t="s">
        <v>120</v>
      </c>
      <c r="D17" s="40"/>
      <c r="E17" s="40"/>
      <c r="F17" s="40"/>
      <c r="G17" s="117">
        <f>SUM(G18)</f>
        <v>413.9</v>
      </c>
      <c r="H17" s="117">
        <f t="shared" si="1"/>
        <v>425.8</v>
      </c>
      <c r="I17" s="117">
        <f t="shared" si="1"/>
        <v>438</v>
      </c>
    </row>
    <row r="18" spans="1:9" ht="28.5" customHeight="1">
      <c r="A18" s="83"/>
      <c r="B18" s="85" t="s">
        <v>245</v>
      </c>
      <c r="C18" s="40" t="s">
        <v>120</v>
      </c>
      <c r="D18" s="40" t="s">
        <v>246</v>
      </c>
      <c r="E18" s="40"/>
      <c r="F18" s="40"/>
      <c r="G18" s="117">
        <f>SUM(G19)</f>
        <v>413.9</v>
      </c>
      <c r="H18" s="117">
        <f t="shared" si="1"/>
        <v>425.8</v>
      </c>
      <c r="I18" s="117">
        <f t="shared" si="1"/>
        <v>438</v>
      </c>
    </row>
    <row r="19" spans="1:9" ht="17.25" customHeight="1">
      <c r="A19" s="83"/>
      <c r="B19" s="85" t="s">
        <v>144</v>
      </c>
      <c r="C19" s="40" t="s">
        <v>120</v>
      </c>
      <c r="D19" s="40" t="s">
        <v>246</v>
      </c>
      <c r="E19" s="40" t="s">
        <v>184</v>
      </c>
      <c r="F19" s="40" t="s">
        <v>178</v>
      </c>
      <c r="G19" s="117">
        <v>413.9</v>
      </c>
      <c r="H19" s="117">
        <v>425.8</v>
      </c>
      <c r="I19" s="117">
        <v>438</v>
      </c>
    </row>
    <row r="20" spans="1:9" s="88" customFormat="1" ht="58.5" customHeight="1">
      <c r="A20" s="79"/>
      <c r="B20" s="87" t="s">
        <v>313</v>
      </c>
      <c r="C20" s="81" t="s">
        <v>11</v>
      </c>
      <c r="D20" s="81"/>
      <c r="E20" s="81"/>
      <c r="F20" s="81"/>
      <c r="G20" s="116">
        <f>SUM(G21+G24)</f>
        <v>5300</v>
      </c>
      <c r="H20" s="116">
        <f>SUM(H21+H24)</f>
        <v>5452.6</v>
      </c>
      <c r="I20" s="116">
        <f>SUM(I21+I24)</f>
        <v>5608.6</v>
      </c>
    </row>
    <row r="21" spans="1:9" s="88" customFormat="1" ht="90" customHeight="1" hidden="1">
      <c r="A21" s="79"/>
      <c r="B21" s="89" t="s">
        <v>103</v>
      </c>
      <c r="C21" s="38" t="s">
        <v>12</v>
      </c>
      <c r="D21" s="38"/>
      <c r="E21" s="38"/>
      <c r="F21" s="38"/>
      <c r="G21" s="117">
        <f aca="true" t="shared" si="2" ref="G21:I22">SUM(G22)</f>
        <v>0</v>
      </c>
      <c r="H21" s="117">
        <f t="shared" si="2"/>
        <v>0</v>
      </c>
      <c r="I21" s="117">
        <f t="shared" si="2"/>
        <v>0</v>
      </c>
    </row>
    <row r="22" spans="1:9" s="88" customFormat="1" ht="18" customHeight="1" hidden="1">
      <c r="A22" s="79"/>
      <c r="B22" s="85" t="s">
        <v>161</v>
      </c>
      <c r="C22" s="38" t="s">
        <v>12</v>
      </c>
      <c r="D22" s="38" t="s">
        <v>239</v>
      </c>
      <c r="E22" s="38"/>
      <c r="F22" s="38"/>
      <c r="G22" s="117">
        <f t="shared" si="2"/>
        <v>0</v>
      </c>
      <c r="H22" s="117">
        <f t="shared" si="2"/>
        <v>0</v>
      </c>
      <c r="I22" s="117">
        <f t="shared" si="2"/>
        <v>0</v>
      </c>
    </row>
    <row r="23" spans="1:9" s="88" customFormat="1" ht="18" customHeight="1" hidden="1">
      <c r="A23" s="79"/>
      <c r="B23" s="85" t="s">
        <v>148</v>
      </c>
      <c r="C23" s="38" t="s">
        <v>12</v>
      </c>
      <c r="D23" s="38" t="s">
        <v>239</v>
      </c>
      <c r="E23" s="38" t="s">
        <v>189</v>
      </c>
      <c r="F23" s="38" t="s">
        <v>176</v>
      </c>
      <c r="G23" s="117"/>
      <c r="H23" s="117"/>
      <c r="I23" s="117"/>
    </row>
    <row r="24" spans="1:9" ht="33" customHeight="1">
      <c r="A24" s="83"/>
      <c r="B24" s="85" t="s">
        <v>102</v>
      </c>
      <c r="C24" s="40" t="s">
        <v>121</v>
      </c>
      <c r="D24" s="40"/>
      <c r="E24" s="40"/>
      <c r="F24" s="40"/>
      <c r="G24" s="117">
        <f>SUM(G25)</f>
        <v>5300</v>
      </c>
      <c r="H24" s="117">
        <f aca="true" t="shared" si="3" ref="H24:I26">SUM(H25)</f>
        <v>5452.6</v>
      </c>
      <c r="I24" s="117">
        <f t="shared" si="3"/>
        <v>5608.6</v>
      </c>
    </row>
    <row r="25" spans="1:9" s="91" customFormat="1" ht="45" customHeight="1">
      <c r="A25" s="83"/>
      <c r="B25" s="90" t="s">
        <v>314</v>
      </c>
      <c r="C25" s="38" t="s">
        <v>122</v>
      </c>
      <c r="D25" s="38"/>
      <c r="E25" s="38"/>
      <c r="F25" s="38"/>
      <c r="G25" s="117">
        <f>SUM(G26)</f>
        <v>5300</v>
      </c>
      <c r="H25" s="117">
        <f t="shared" si="3"/>
        <v>5452.6</v>
      </c>
      <c r="I25" s="117">
        <f t="shared" si="3"/>
        <v>5608.6</v>
      </c>
    </row>
    <row r="26" spans="1:9" s="91" customFormat="1" ht="19.5" customHeight="1">
      <c r="A26" s="83"/>
      <c r="B26" s="85" t="s">
        <v>161</v>
      </c>
      <c r="C26" s="38" t="s">
        <v>122</v>
      </c>
      <c r="D26" s="38" t="s">
        <v>239</v>
      </c>
      <c r="E26" s="38"/>
      <c r="F26" s="38"/>
      <c r="G26" s="117">
        <f>SUM(G27)</f>
        <v>5300</v>
      </c>
      <c r="H26" s="117">
        <f t="shared" si="3"/>
        <v>5452.6</v>
      </c>
      <c r="I26" s="117">
        <f t="shared" si="3"/>
        <v>5608.6</v>
      </c>
    </row>
    <row r="27" spans="1:9" s="91" customFormat="1" ht="19.5" customHeight="1">
      <c r="A27" s="83"/>
      <c r="B27" s="85" t="s">
        <v>148</v>
      </c>
      <c r="C27" s="38" t="s">
        <v>122</v>
      </c>
      <c r="D27" s="38" t="s">
        <v>239</v>
      </c>
      <c r="E27" s="38" t="s">
        <v>189</v>
      </c>
      <c r="F27" s="38" t="s">
        <v>176</v>
      </c>
      <c r="G27" s="117">
        <v>5300</v>
      </c>
      <c r="H27" s="117">
        <v>5452.6</v>
      </c>
      <c r="I27" s="117">
        <v>5608.6</v>
      </c>
    </row>
    <row r="28" spans="1:9" s="92" customFormat="1" ht="30" customHeight="1">
      <c r="A28" s="77"/>
      <c r="B28" s="78" t="s">
        <v>351</v>
      </c>
      <c r="C28" s="34" t="s">
        <v>13</v>
      </c>
      <c r="D28" s="34"/>
      <c r="E28" s="34"/>
      <c r="F28" s="34"/>
      <c r="G28" s="115">
        <f>SUM(G29+G37+G42)</f>
        <v>138.7</v>
      </c>
      <c r="H28" s="115">
        <f>SUM(H29+H37+H42)</f>
        <v>1134</v>
      </c>
      <c r="I28" s="115">
        <f>SUM(I29+I37+I42)</f>
        <v>1134</v>
      </c>
    </row>
    <row r="29" spans="1:9" s="82" customFormat="1" ht="39" customHeight="1">
      <c r="A29" s="79"/>
      <c r="B29" s="93" t="s">
        <v>352</v>
      </c>
      <c r="C29" s="94" t="s">
        <v>14</v>
      </c>
      <c r="D29" s="94"/>
      <c r="E29" s="94"/>
      <c r="F29" s="94"/>
      <c r="G29" s="116">
        <f>SUM(G30+G33)</f>
        <v>138.7</v>
      </c>
      <c r="H29" s="116">
        <f>SUM(H30+H33)</f>
        <v>1134</v>
      </c>
      <c r="I29" s="116">
        <f>SUM(I30+I33)</f>
        <v>1134</v>
      </c>
    </row>
    <row r="30" spans="1:9" ht="68.25" customHeight="1" hidden="1">
      <c r="A30" s="83"/>
      <c r="B30" s="95" t="s">
        <v>104</v>
      </c>
      <c r="C30" s="40" t="s">
        <v>15</v>
      </c>
      <c r="D30" s="40"/>
      <c r="E30" s="40"/>
      <c r="F30" s="40"/>
      <c r="G30" s="117">
        <f aca="true" t="shared" si="4" ref="G30:I31">SUM(G31)</f>
        <v>0</v>
      </c>
      <c r="H30" s="117">
        <f t="shared" si="4"/>
        <v>0</v>
      </c>
      <c r="I30" s="117">
        <f t="shared" si="4"/>
        <v>0</v>
      </c>
    </row>
    <row r="31" spans="1:9" ht="34.5" customHeight="1" hidden="1">
      <c r="A31" s="83"/>
      <c r="B31" s="85" t="s">
        <v>245</v>
      </c>
      <c r="C31" s="40" t="s">
        <v>15</v>
      </c>
      <c r="D31" s="40" t="s">
        <v>246</v>
      </c>
      <c r="E31" s="40"/>
      <c r="F31" s="40"/>
      <c r="G31" s="117">
        <f t="shared" si="4"/>
        <v>0</v>
      </c>
      <c r="H31" s="117">
        <f t="shared" si="4"/>
        <v>0</v>
      </c>
      <c r="I31" s="117">
        <f t="shared" si="4"/>
        <v>0</v>
      </c>
    </row>
    <row r="32" spans="1:9" ht="23.25" customHeight="1" hidden="1">
      <c r="A32" s="83"/>
      <c r="B32" s="85" t="s">
        <v>144</v>
      </c>
      <c r="C32" s="40" t="s">
        <v>15</v>
      </c>
      <c r="D32" s="38" t="s">
        <v>246</v>
      </c>
      <c r="E32" s="38" t="s">
        <v>184</v>
      </c>
      <c r="F32" s="38" t="s">
        <v>178</v>
      </c>
      <c r="G32" s="117"/>
      <c r="H32" s="117"/>
      <c r="I32" s="117"/>
    </row>
    <row r="33" spans="1:9" ht="36" customHeight="1">
      <c r="A33" s="83"/>
      <c r="B33" s="85" t="s">
        <v>102</v>
      </c>
      <c r="C33" s="40" t="s">
        <v>123</v>
      </c>
      <c r="D33" s="40"/>
      <c r="E33" s="40"/>
      <c r="F33" s="40"/>
      <c r="G33" s="117">
        <f>SUM(G34)</f>
        <v>138.7</v>
      </c>
      <c r="H33" s="117">
        <f aca="true" t="shared" si="5" ref="H33:I35">SUM(H34)</f>
        <v>1134</v>
      </c>
      <c r="I33" s="117">
        <f t="shared" si="5"/>
        <v>1134</v>
      </c>
    </row>
    <row r="34" spans="1:9" ht="66" customHeight="1">
      <c r="A34" s="83"/>
      <c r="B34" s="85" t="s">
        <v>353</v>
      </c>
      <c r="C34" s="38" t="s">
        <v>124</v>
      </c>
      <c r="D34" s="38"/>
      <c r="E34" s="38"/>
      <c r="F34" s="38"/>
      <c r="G34" s="117">
        <f>SUM(G35)</f>
        <v>138.7</v>
      </c>
      <c r="H34" s="117">
        <f t="shared" si="5"/>
        <v>1134</v>
      </c>
      <c r="I34" s="117">
        <f t="shared" si="5"/>
        <v>1134</v>
      </c>
    </row>
    <row r="35" spans="1:9" ht="30" customHeight="1">
      <c r="A35" s="83"/>
      <c r="B35" s="85" t="s">
        <v>245</v>
      </c>
      <c r="C35" s="38" t="s">
        <v>124</v>
      </c>
      <c r="D35" s="38" t="s">
        <v>246</v>
      </c>
      <c r="E35" s="38"/>
      <c r="F35" s="38"/>
      <c r="G35" s="117">
        <f>SUM(G36)</f>
        <v>138.7</v>
      </c>
      <c r="H35" s="117">
        <f t="shared" si="5"/>
        <v>1134</v>
      </c>
      <c r="I35" s="117">
        <f t="shared" si="5"/>
        <v>1134</v>
      </c>
    </row>
    <row r="36" spans="1:9" ht="23.25" customHeight="1">
      <c r="A36" s="83"/>
      <c r="B36" s="85" t="s">
        <v>144</v>
      </c>
      <c r="C36" s="38" t="s">
        <v>124</v>
      </c>
      <c r="D36" s="38" t="s">
        <v>246</v>
      </c>
      <c r="E36" s="38" t="s">
        <v>184</v>
      </c>
      <c r="F36" s="38" t="s">
        <v>178</v>
      </c>
      <c r="G36" s="117">
        <v>138.7</v>
      </c>
      <c r="H36" s="117">
        <v>1134</v>
      </c>
      <c r="I36" s="117">
        <v>1134</v>
      </c>
    </row>
    <row r="37" spans="1:9" s="82" customFormat="1" ht="86.25" customHeight="1" hidden="1">
      <c r="A37" s="79"/>
      <c r="B37" s="96" t="s">
        <v>336</v>
      </c>
      <c r="C37" s="81" t="s">
        <v>24</v>
      </c>
      <c r="D37" s="81"/>
      <c r="E37" s="81"/>
      <c r="F37" s="81"/>
      <c r="G37" s="116">
        <f>SUM(G38)</f>
        <v>0</v>
      </c>
      <c r="H37" s="116">
        <f aca="true" t="shared" si="6" ref="H37:I40">SUM(H38)</f>
        <v>0</v>
      </c>
      <c r="I37" s="116">
        <f t="shared" si="6"/>
        <v>0</v>
      </c>
    </row>
    <row r="38" spans="1:9" ht="33" customHeight="1" hidden="1">
      <c r="A38" s="83"/>
      <c r="B38" s="85" t="s">
        <v>102</v>
      </c>
      <c r="C38" s="38" t="s">
        <v>125</v>
      </c>
      <c r="D38" s="38"/>
      <c r="E38" s="38"/>
      <c r="F38" s="38"/>
      <c r="G38" s="117">
        <f>SUM(G39)</f>
        <v>0</v>
      </c>
      <c r="H38" s="117">
        <f t="shared" si="6"/>
        <v>0</v>
      </c>
      <c r="I38" s="117">
        <f t="shared" si="6"/>
        <v>0</v>
      </c>
    </row>
    <row r="39" spans="1:9" ht="113.25" customHeight="1" hidden="1">
      <c r="A39" s="83"/>
      <c r="B39" s="85" t="s">
        <v>337</v>
      </c>
      <c r="C39" s="38" t="s">
        <v>126</v>
      </c>
      <c r="D39" s="38"/>
      <c r="E39" s="38"/>
      <c r="F39" s="38"/>
      <c r="G39" s="117">
        <f>SUM(G40)</f>
        <v>0</v>
      </c>
      <c r="H39" s="117">
        <f t="shared" si="6"/>
        <v>0</v>
      </c>
      <c r="I39" s="117">
        <f t="shared" si="6"/>
        <v>0</v>
      </c>
    </row>
    <row r="40" spans="1:9" ht="27" customHeight="1" hidden="1">
      <c r="A40" s="83"/>
      <c r="B40" s="85" t="s">
        <v>245</v>
      </c>
      <c r="C40" s="38" t="s">
        <v>126</v>
      </c>
      <c r="D40" s="38" t="s">
        <v>246</v>
      </c>
      <c r="E40" s="38"/>
      <c r="F40" s="38"/>
      <c r="G40" s="117">
        <f>SUM(G41)</f>
        <v>0</v>
      </c>
      <c r="H40" s="117">
        <f t="shared" si="6"/>
        <v>0</v>
      </c>
      <c r="I40" s="117">
        <f t="shared" si="6"/>
        <v>0</v>
      </c>
    </row>
    <row r="41" spans="1:9" ht="23.25" customHeight="1" hidden="1">
      <c r="A41" s="83"/>
      <c r="B41" s="85" t="s">
        <v>144</v>
      </c>
      <c r="C41" s="38" t="s">
        <v>126</v>
      </c>
      <c r="D41" s="38" t="s">
        <v>246</v>
      </c>
      <c r="E41" s="38" t="s">
        <v>184</v>
      </c>
      <c r="F41" s="38" t="s">
        <v>178</v>
      </c>
      <c r="G41" s="117">
        <v>0</v>
      </c>
      <c r="H41" s="117">
        <v>0</v>
      </c>
      <c r="I41" s="117">
        <v>0</v>
      </c>
    </row>
    <row r="42" spans="1:9" s="88" customFormat="1" ht="69" customHeight="1" hidden="1">
      <c r="A42" s="79"/>
      <c r="B42" s="93" t="s">
        <v>354</v>
      </c>
      <c r="C42" s="81" t="s">
        <v>25</v>
      </c>
      <c r="D42" s="81"/>
      <c r="E42" s="81"/>
      <c r="F42" s="81"/>
      <c r="G42" s="116">
        <f>SUM(G43+G46)</f>
        <v>0</v>
      </c>
      <c r="H42" s="116">
        <f>SUM(H43+H46)</f>
        <v>0</v>
      </c>
      <c r="I42" s="116">
        <f>SUM(I43+I46)</f>
        <v>0</v>
      </c>
    </row>
    <row r="43" spans="1:9" s="88" customFormat="1" ht="102.75" customHeight="1" hidden="1">
      <c r="A43" s="79"/>
      <c r="B43" s="95" t="s">
        <v>138</v>
      </c>
      <c r="C43" s="38" t="s">
        <v>139</v>
      </c>
      <c r="D43" s="38"/>
      <c r="E43" s="38"/>
      <c r="F43" s="38"/>
      <c r="G43" s="117">
        <f aca="true" t="shared" si="7" ref="G43:I44">SUM(G44)</f>
        <v>0</v>
      </c>
      <c r="H43" s="117">
        <f t="shared" si="7"/>
        <v>0</v>
      </c>
      <c r="I43" s="117">
        <f t="shared" si="7"/>
        <v>0</v>
      </c>
    </row>
    <row r="44" spans="1:9" s="88" customFormat="1" ht="18" customHeight="1" hidden="1">
      <c r="A44" s="79"/>
      <c r="B44" s="85" t="s">
        <v>249</v>
      </c>
      <c r="C44" s="38" t="s">
        <v>139</v>
      </c>
      <c r="D44" s="38" t="s">
        <v>239</v>
      </c>
      <c r="E44" s="38"/>
      <c r="F44" s="38"/>
      <c r="G44" s="117">
        <f t="shared" si="7"/>
        <v>0</v>
      </c>
      <c r="H44" s="117">
        <f t="shared" si="7"/>
        <v>0</v>
      </c>
      <c r="I44" s="117">
        <f t="shared" si="7"/>
        <v>0</v>
      </c>
    </row>
    <row r="45" spans="1:9" s="99" customFormat="1" ht="19.5" customHeight="1" hidden="1">
      <c r="A45" s="97"/>
      <c r="B45" s="98" t="s">
        <v>154</v>
      </c>
      <c r="C45" s="38" t="s">
        <v>139</v>
      </c>
      <c r="D45" s="38" t="s">
        <v>239</v>
      </c>
      <c r="E45" s="38" t="s">
        <v>187</v>
      </c>
      <c r="F45" s="38" t="s">
        <v>176</v>
      </c>
      <c r="G45" s="117">
        <v>0</v>
      </c>
      <c r="H45" s="117">
        <v>0</v>
      </c>
      <c r="I45" s="117">
        <v>0</v>
      </c>
    </row>
    <row r="46" spans="1:9" s="92" customFormat="1" ht="32.25" customHeight="1" hidden="1">
      <c r="A46" s="77"/>
      <c r="B46" s="85" t="s">
        <v>102</v>
      </c>
      <c r="C46" s="38" t="s">
        <v>127</v>
      </c>
      <c r="D46" s="38"/>
      <c r="E46" s="38"/>
      <c r="F46" s="38"/>
      <c r="G46" s="117">
        <f aca="true" t="shared" si="8" ref="G46:I47">G47</f>
        <v>0</v>
      </c>
      <c r="H46" s="117">
        <f t="shared" si="8"/>
        <v>0</v>
      </c>
      <c r="I46" s="117">
        <f t="shared" si="8"/>
        <v>0</v>
      </c>
    </row>
    <row r="47" spans="1:9" s="92" customFormat="1" ht="99.75" customHeight="1" hidden="1">
      <c r="A47" s="77"/>
      <c r="B47" s="85" t="s">
        <v>355</v>
      </c>
      <c r="C47" s="38" t="s">
        <v>128</v>
      </c>
      <c r="D47" s="38"/>
      <c r="E47" s="38"/>
      <c r="F47" s="38"/>
      <c r="G47" s="117">
        <f t="shared" si="8"/>
        <v>0</v>
      </c>
      <c r="H47" s="117">
        <f t="shared" si="8"/>
        <v>0</v>
      </c>
      <c r="I47" s="117">
        <f t="shared" si="8"/>
        <v>0</v>
      </c>
    </row>
    <row r="48" spans="1:9" s="92" customFormat="1" ht="21" customHeight="1" hidden="1">
      <c r="A48" s="77"/>
      <c r="B48" s="85" t="s">
        <v>249</v>
      </c>
      <c r="C48" s="38" t="s">
        <v>128</v>
      </c>
      <c r="D48" s="38" t="s">
        <v>239</v>
      </c>
      <c r="E48" s="38"/>
      <c r="F48" s="38"/>
      <c r="G48" s="117">
        <f>SUM(G49)</f>
        <v>0</v>
      </c>
      <c r="H48" s="117">
        <f>SUM(H49)</f>
        <v>0</v>
      </c>
      <c r="I48" s="117">
        <f>SUM(I49)</f>
        <v>0</v>
      </c>
    </row>
    <row r="49" spans="1:9" s="92" customFormat="1" ht="17.25" customHeight="1" hidden="1">
      <c r="A49" s="77"/>
      <c r="B49" s="85" t="s">
        <v>154</v>
      </c>
      <c r="C49" s="38" t="s">
        <v>128</v>
      </c>
      <c r="D49" s="38" t="s">
        <v>239</v>
      </c>
      <c r="E49" s="38" t="s">
        <v>187</v>
      </c>
      <c r="F49" s="38" t="s">
        <v>176</v>
      </c>
      <c r="G49" s="117">
        <v>0</v>
      </c>
      <c r="H49" s="117">
        <v>0</v>
      </c>
      <c r="I49" s="117">
        <v>0</v>
      </c>
    </row>
    <row r="50" spans="1:9" s="92" customFormat="1" ht="51.75" customHeight="1">
      <c r="A50" s="77"/>
      <c r="B50" s="78" t="s">
        <v>356</v>
      </c>
      <c r="C50" s="34" t="s">
        <v>21</v>
      </c>
      <c r="D50" s="34"/>
      <c r="E50" s="34"/>
      <c r="F50" s="34"/>
      <c r="G50" s="115">
        <f>SUM(G51+G72+G82)</f>
        <v>31204</v>
      </c>
      <c r="H50" s="115">
        <f>SUM(H51+H72+H82)</f>
        <v>29736.5</v>
      </c>
      <c r="I50" s="115">
        <f>SUM(I51+I72+I82)</f>
        <v>30586.9</v>
      </c>
    </row>
    <row r="51" spans="1:9" s="88" customFormat="1" ht="61.5" customHeight="1">
      <c r="A51" s="79"/>
      <c r="B51" s="93" t="s">
        <v>357</v>
      </c>
      <c r="C51" s="81" t="s">
        <v>4</v>
      </c>
      <c r="D51" s="81"/>
      <c r="E51" s="81"/>
      <c r="F51" s="81"/>
      <c r="G51" s="116">
        <f>SUM(G52+G59+G66+G69)</f>
        <v>19111.3</v>
      </c>
      <c r="H51" s="116">
        <f>SUM(H52+H59+H66+H69)</f>
        <v>17295.5</v>
      </c>
      <c r="I51" s="116">
        <f>SUM(I52+I59+I66+I69)</f>
        <v>17790.2</v>
      </c>
    </row>
    <row r="52" spans="1:9" s="92" customFormat="1" ht="31.5" customHeight="1">
      <c r="A52" s="77"/>
      <c r="B52" s="101" t="s">
        <v>110</v>
      </c>
      <c r="C52" s="40" t="s">
        <v>113</v>
      </c>
      <c r="D52" s="40" t="s">
        <v>175</v>
      </c>
      <c r="E52" s="38"/>
      <c r="F52" s="38"/>
      <c r="G52" s="117">
        <f>G53+G56</f>
        <v>1255.8</v>
      </c>
      <c r="H52" s="117">
        <f>H53+H56</f>
        <v>1292</v>
      </c>
      <c r="I52" s="117">
        <f>I53+I56</f>
        <v>1329</v>
      </c>
    </row>
    <row r="53" spans="1:9" s="92" customFormat="1" ht="95.25" customHeight="1">
      <c r="A53" s="77"/>
      <c r="B53" s="101" t="s">
        <v>358</v>
      </c>
      <c r="C53" s="40" t="s">
        <v>114</v>
      </c>
      <c r="D53" s="40"/>
      <c r="E53" s="38"/>
      <c r="F53" s="38"/>
      <c r="G53" s="117">
        <f aca="true" t="shared" si="9" ref="G53:I54">SUM(G54)</f>
        <v>1255.8</v>
      </c>
      <c r="H53" s="117">
        <f t="shared" si="9"/>
        <v>1292</v>
      </c>
      <c r="I53" s="117">
        <f t="shared" si="9"/>
        <v>1329</v>
      </c>
    </row>
    <row r="54" spans="1:9" s="92" customFormat="1" ht="21.75" customHeight="1">
      <c r="A54" s="77"/>
      <c r="B54" s="101" t="s">
        <v>240</v>
      </c>
      <c r="C54" s="40" t="s">
        <v>114</v>
      </c>
      <c r="D54" s="40" t="s">
        <v>241</v>
      </c>
      <c r="E54" s="38"/>
      <c r="F54" s="38"/>
      <c r="G54" s="117">
        <f t="shared" si="9"/>
        <v>1255.8</v>
      </c>
      <c r="H54" s="117">
        <f t="shared" si="9"/>
        <v>1292</v>
      </c>
      <c r="I54" s="117">
        <f t="shared" si="9"/>
        <v>1329</v>
      </c>
    </row>
    <row r="55" spans="1:9" s="92" customFormat="1" ht="19.5" customHeight="1">
      <c r="A55" s="77"/>
      <c r="B55" s="101" t="s">
        <v>148</v>
      </c>
      <c r="C55" s="40" t="s">
        <v>114</v>
      </c>
      <c r="D55" s="40" t="s">
        <v>241</v>
      </c>
      <c r="E55" s="38" t="s">
        <v>189</v>
      </c>
      <c r="F55" s="38" t="s">
        <v>176</v>
      </c>
      <c r="G55" s="117">
        <v>1255.8</v>
      </c>
      <c r="H55" s="117">
        <v>1292</v>
      </c>
      <c r="I55" s="117">
        <v>1329</v>
      </c>
    </row>
    <row r="56" spans="1:9" s="92" customFormat="1" ht="54" customHeight="1" hidden="1">
      <c r="A56" s="77"/>
      <c r="B56" s="101" t="s">
        <v>142</v>
      </c>
      <c r="C56" s="40" t="s">
        <v>141</v>
      </c>
      <c r="D56" s="40"/>
      <c r="E56" s="38"/>
      <c r="F56" s="38"/>
      <c r="G56" s="117">
        <f aca="true" t="shared" si="10" ref="G56:I57">SUM(G57)</f>
        <v>0</v>
      </c>
      <c r="H56" s="117">
        <f t="shared" si="10"/>
        <v>0</v>
      </c>
      <c r="I56" s="117">
        <f t="shared" si="10"/>
        <v>0</v>
      </c>
    </row>
    <row r="57" spans="1:9" s="92" customFormat="1" ht="18" customHeight="1" hidden="1">
      <c r="A57" s="77"/>
      <c r="B57" s="101" t="s">
        <v>240</v>
      </c>
      <c r="C57" s="40" t="s">
        <v>141</v>
      </c>
      <c r="D57" s="40" t="s">
        <v>241</v>
      </c>
      <c r="E57" s="38"/>
      <c r="F57" s="38"/>
      <c r="G57" s="117">
        <f t="shared" si="10"/>
        <v>0</v>
      </c>
      <c r="H57" s="117">
        <f t="shared" si="10"/>
        <v>0</v>
      </c>
      <c r="I57" s="117">
        <f t="shared" si="10"/>
        <v>0</v>
      </c>
    </row>
    <row r="58" spans="1:9" s="92" customFormat="1" ht="17.25" customHeight="1" hidden="1">
      <c r="A58" s="77"/>
      <c r="B58" s="101" t="s">
        <v>148</v>
      </c>
      <c r="C58" s="40" t="s">
        <v>141</v>
      </c>
      <c r="D58" s="40" t="s">
        <v>241</v>
      </c>
      <c r="E58" s="38" t="s">
        <v>189</v>
      </c>
      <c r="F58" s="38" t="s">
        <v>176</v>
      </c>
      <c r="G58" s="117">
        <v>0</v>
      </c>
      <c r="H58" s="117">
        <v>0</v>
      </c>
      <c r="I58" s="117">
        <v>0</v>
      </c>
    </row>
    <row r="59" spans="1:9" s="92" customFormat="1" ht="29.25" customHeight="1">
      <c r="A59" s="77"/>
      <c r="B59" s="85" t="s">
        <v>111</v>
      </c>
      <c r="C59" s="40" t="s">
        <v>115</v>
      </c>
      <c r="D59" s="40"/>
      <c r="E59" s="38"/>
      <c r="F59" s="38"/>
      <c r="G59" s="117">
        <f>SUM(G60+G63)</f>
        <v>15555.5</v>
      </c>
      <c r="H59" s="117">
        <f>SUM(H60+H63)</f>
        <v>16003.5</v>
      </c>
      <c r="I59" s="117">
        <f>SUM(I60+I63)</f>
        <v>16461.2</v>
      </c>
    </row>
    <row r="60" spans="1:9" s="92" customFormat="1" ht="88.5" customHeight="1">
      <c r="A60" s="77"/>
      <c r="B60" s="101" t="s">
        <v>359</v>
      </c>
      <c r="C60" s="40" t="s">
        <v>116</v>
      </c>
      <c r="D60" s="40"/>
      <c r="E60" s="38"/>
      <c r="F60" s="38"/>
      <c r="G60" s="117">
        <f aca="true" t="shared" si="11" ref="G60:I61">SUM(G61)</f>
        <v>15555.5</v>
      </c>
      <c r="H60" s="117">
        <f t="shared" si="11"/>
        <v>16003.5</v>
      </c>
      <c r="I60" s="117">
        <f t="shared" si="11"/>
        <v>16461.2</v>
      </c>
    </row>
    <row r="61" spans="1:9" s="92" customFormat="1" ht="17.25" customHeight="1">
      <c r="A61" s="77"/>
      <c r="B61" s="101" t="s">
        <v>240</v>
      </c>
      <c r="C61" s="40" t="s">
        <v>116</v>
      </c>
      <c r="D61" s="40" t="s">
        <v>241</v>
      </c>
      <c r="E61" s="38"/>
      <c r="F61" s="38"/>
      <c r="G61" s="117">
        <f t="shared" si="11"/>
        <v>15555.5</v>
      </c>
      <c r="H61" s="117">
        <f t="shared" si="11"/>
        <v>16003.5</v>
      </c>
      <c r="I61" s="117">
        <f t="shared" si="11"/>
        <v>16461.2</v>
      </c>
    </row>
    <row r="62" spans="1:9" s="92" customFormat="1" ht="17.25" customHeight="1">
      <c r="A62" s="77"/>
      <c r="B62" s="101" t="s">
        <v>148</v>
      </c>
      <c r="C62" s="40" t="s">
        <v>116</v>
      </c>
      <c r="D62" s="40" t="s">
        <v>241</v>
      </c>
      <c r="E62" s="38" t="s">
        <v>189</v>
      </c>
      <c r="F62" s="38" t="s">
        <v>176</v>
      </c>
      <c r="G62" s="117">
        <v>15555.5</v>
      </c>
      <c r="H62" s="117">
        <v>16003.5</v>
      </c>
      <c r="I62" s="117">
        <v>16461.2</v>
      </c>
    </row>
    <row r="63" spans="1:9" s="92" customFormat="1" ht="55.5" customHeight="1" hidden="1">
      <c r="A63" s="77"/>
      <c r="B63" s="101" t="s">
        <v>223</v>
      </c>
      <c r="C63" s="40" t="s">
        <v>140</v>
      </c>
      <c r="D63" s="40"/>
      <c r="E63" s="38"/>
      <c r="F63" s="38"/>
      <c r="G63" s="117">
        <f aca="true" t="shared" si="12" ref="G63:I64">SUM(G64)</f>
        <v>0</v>
      </c>
      <c r="H63" s="117">
        <f t="shared" si="12"/>
        <v>0</v>
      </c>
      <c r="I63" s="117">
        <f t="shared" si="12"/>
        <v>0</v>
      </c>
    </row>
    <row r="64" spans="1:9" s="92" customFormat="1" ht="17.25" customHeight="1" hidden="1">
      <c r="A64" s="77"/>
      <c r="B64" s="101" t="s">
        <v>240</v>
      </c>
      <c r="C64" s="40" t="s">
        <v>140</v>
      </c>
      <c r="D64" s="40" t="s">
        <v>241</v>
      </c>
      <c r="E64" s="38"/>
      <c r="F64" s="38"/>
      <c r="G64" s="117">
        <f t="shared" si="12"/>
        <v>0</v>
      </c>
      <c r="H64" s="117">
        <f t="shared" si="12"/>
        <v>0</v>
      </c>
      <c r="I64" s="117">
        <f t="shared" si="12"/>
        <v>0</v>
      </c>
    </row>
    <row r="65" spans="1:9" s="92" customFormat="1" ht="17.25" customHeight="1" hidden="1">
      <c r="A65" s="77"/>
      <c r="B65" s="101" t="s">
        <v>148</v>
      </c>
      <c r="C65" s="40" t="s">
        <v>140</v>
      </c>
      <c r="D65" s="40" t="s">
        <v>241</v>
      </c>
      <c r="E65" s="38" t="s">
        <v>189</v>
      </c>
      <c r="F65" s="38" t="s">
        <v>176</v>
      </c>
      <c r="G65" s="117">
        <v>0</v>
      </c>
      <c r="H65" s="117">
        <v>0</v>
      </c>
      <c r="I65" s="117">
        <v>0</v>
      </c>
    </row>
    <row r="66" spans="1:9" s="91" customFormat="1" ht="99" customHeight="1" hidden="1">
      <c r="A66" s="83"/>
      <c r="B66" s="84" t="s">
        <v>272</v>
      </c>
      <c r="C66" s="40" t="s">
        <v>10</v>
      </c>
      <c r="D66" s="40"/>
      <c r="E66" s="38"/>
      <c r="F66" s="38"/>
      <c r="G66" s="117">
        <f>G67</f>
        <v>2300</v>
      </c>
      <c r="H66" s="117">
        <f>H67</f>
        <v>0</v>
      </c>
      <c r="I66" s="117">
        <f>I67</f>
        <v>0</v>
      </c>
    </row>
    <row r="67" spans="1:9" s="91" customFormat="1" ht="21" customHeight="1" hidden="1">
      <c r="A67" s="83"/>
      <c r="B67" s="101" t="s">
        <v>240</v>
      </c>
      <c r="C67" s="40" t="s">
        <v>10</v>
      </c>
      <c r="D67" s="40" t="s">
        <v>241</v>
      </c>
      <c r="E67" s="38"/>
      <c r="F67" s="38"/>
      <c r="G67" s="117">
        <f>SUM(G68)</f>
        <v>2300</v>
      </c>
      <c r="H67" s="117">
        <f>SUM(H68)</f>
        <v>0</v>
      </c>
      <c r="I67" s="117">
        <f>SUM(I68)</f>
        <v>0</v>
      </c>
    </row>
    <row r="68" spans="1:9" s="91" customFormat="1" ht="21" customHeight="1" hidden="1">
      <c r="A68" s="83"/>
      <c r="B68" s="101" t="s">
        <v>148</v>
      </c>
      <c r="C68" s="40" t="s">
        <v>10</v>
      </c>
      <c r="D68" s="40" t="s">
        <v>241</v>
      </c>
      <c r="E68" s="38" t="s">
        <v>189</v>
      </c>
      <c r="F68" s="38" t="s">
        <v>176</v>
      </c>
      <c r="G68" s="117">
        <v>2300</v>
      </c>
      <c r="H68" s="117"/>
      <c r="I68" s="117"/>
    </row>
    <row r="69" spans="1:9" s="91" customFormat="1" ht="68.25" customHeight="1" hidden="1">
      <c r="A69" s="83"/>
      <c r="B69" s="95" t="s">
        <v>223</v>
      </c>
      <c r="C69" s="40" t="s">
        <v>28</v>
      </c>
      <c r="D69" s="40"/>
      <c r="E69" s="38"/>
      <c r="F69" s="38"/>
      <c r="G69" s="117">
        <f aca="true" t="shared" si="13" ref="G69:I70">SUM(G70)</f>
        <v>0</v>
      </c>
      <c r="H69" s="117">
        <f t="shared" si="13"/>
        <v>0</v>
      </c>
      <c r="I69" s="117">
        <f t="shared" si="13"/>
        <v>0</v>
      </c>
    </row>
    <row r="70" spans="1:9" s="91" customFormat="1" ht="20.25" customHeight="1" hidden="1">
      <c r="A70" s="83"/>
      <c r="B70" s="101" t="s">
        <v>240</v>
      </c>
      <c r="C70" s="40" t="s">
        <v>28</v>
      </c>
      <c r="D70" s="40" t="s">
        <v>241</v>
      </c>
      <c r="E70" s="38"/>
      <c r="F70" s="38"/>
      <c r="G70" s="117">
        <f t="shared" si="13"/>
        <v>0</v>
      </c>
      <c r="H70" s="117">
        <f t="shared" si="13"/>
        <v>0</v>
      </c>
      <c r="I70" s="117">
        <f t="shared" si="13"/>
        <v>0</v>
      </c>
    </row>
    <row r="71" spans="1:9" s="91" customFormat="1" ht="20.25" customHeight="1" hidden="1">
      <c r="A71" s="83"/>
      <c r="B71" s="101" t="s">
        <v>148</v>
      </c>
      <c r="C71" s="40" t="s">
        <v>28</v>
      </c>
      <c r="D71" s="40" t="s">
        <v>241</v>
      </c>
      <c r="E71" s="38" t="s">
        <v>189</v>
      </c>
      <c r="F71" s="38" t="s">
        <v>176</v>
      </c>
      <c r="G71" s="117"/>
      <c r="H71" s="117"/>
      <c r="I71" s="117"/>
    </row>
    <row r="72" spans="1:9" s="82" customFormat="1" ht="73.5" customHeight="1">
      <c r="A72" s="79"/>
      <c r="B72" s="93" t="s">
        <v>360</v>
      </c>
      <c r="C72" s="81" t="s">
        <v>5</v>
      </c>
      <c r="D72" s="81"/>
      <c r="E72" s="81"/>
      <c r="F72" s="81"/>
      <c r="G72" s="116">
        <f>SUM(G73+G76+G79)</f>
        <v>11482.7</v>
      </c>
      <c r="H72" s="116">
        <f>SUM(H73+H76+H79)</f>
        <v>11813.4</v>
      </c>
      <c r="I72" s="116">
        <f>SUM(I73+I76+I79)</f>
        <v>12151.199999999999</v>
      </c>
    </row>
    <row r="73" spans="1:9" ht="87" customHeight="1">
      <c r="A73" s="83"/>
      <c r="B73" s="101" t="s">
        <v>361</v>
      </c>
      <c r="C73" s="40" t="s">
        <v>22</v>
      </c>
      <c r="D73" s="40"/>
      <c r="E73" s="38"/>
      <c r="F73" s="38"/>
      <c r="G73" s="117">
        <f aca="true" t="shared" si="14" ref="G73:I74">SUM(G74)</f>
        <v>7868.7</v>
      </c>
      <c r="H73" s="117">
        <f t="shared" si="14"/>
        <v>8095.3</v>
      </c>
      <c r="I73" s="117">
        <f t="shared" si="14"/>
        <v>8326.8</v>
      </c>
    </row>
    <row r="74" spans="1:9" ht="24.75" customHeight="1">
      <c r="A74" s="83"/>
      <c r="B74" s="101" t="s">
        <v>240</v>
      </c>
      <c r="C74" s="40" t="s">
        <v>22</v>
      </c>
      <c r="D74" s="40" t="s">
        <v>241</v>
      </c>
      <c r="E74" s="38"/>
      <c r="F74" s="38"/>
      <c r="G74" s="117">
        <f t="shared" si="14"/>
        <v>7868.7</v>
      </c>
      <c r="H74" s="117">
        <f t="shared" si="14"/>
        <v>8095.3</v>
      </c>
      <c r="I74" s="117">
        <f t="shared" si="14"/>
        <v>8326.8</v>
      </c>
    </row>
    <row r="75" spans="1:9" ht="24.75" customHeight="1">
      <c r="A75" s="83"/>
      <c r="B75" s="85" t="s">
        <v>217</v>
      </c>
      <c r="C75" s="40" t="s">
        <v>22</v>
      </c>
      <c r="D75" s="40" t="s">
        <v>241</v>
      </c>
      <c r="E75" s="38" t="s">
        <v>180</v>
      </c>
      <c r="F75" s="38" t="s">
        <v>176</v>
      </c>
      <c r="G75" s="117">
        <v>7868.7</v>
      </c>
      <c r="H75" s="117">
        <v>8095.3</v>
      </c>
      <c r="I75" s="117">
        <v>8326.8</v>
      </c>
    </row>
    <row r="76" spans="1:9" ht="105" customHeight="1">
      <c r="A76" s="83"/>
      <c r="B76" s="101" t="s">
        <v>362</v>
      </c>
      <c r="C76" s="40" t="s">
        <v>98</v>
      </c>
      <c r="D76" s="40"/>
      <c r="E76" s="38"/>
      <c r="F76" s="38"/>
      <c r="G76" s="117">
        <f aca="true" t="shared" si="15" ref="G76:I77">SUM(G77)</f>
        <v>3614</v>
      </c>
      <c r="H76" s="117">
        <f t="shared" si="15"/>
        <v>3718.1</v>
      </c>
      <c r="I76" s="117">
        <f t="shared" si="15"/>
        <v>3824.4</v>
      </c>
    </row>
    <row r="77" spans="1:9" ht="20.25" customHeight="1">
      <c r="A77" s="83"/>
      <c r="B77" s="85" t="s">
        <v>161</v>
      </c>
      <c r="C77" s="40" t="s">
        <v>98</v>
      </c>
      <c r="D77" s="40" t="s">
        <v>239</v>
      </c>
      <c r="E77" s="38"/>
      <c r="F77" s="38"/>
      <c r="G77" s="117">
        <f t="shared" si="15"/>
        <v>3614</v>
      </c>
      <c r="H77" s="117">
        <f t="shared" si="15"/>
        <v>3718.1</v>
      </c>
      <c r="I77" s="117">
        <f t="shared" si="15"/>
        <v>3824.4</v>
      </c>
    </row>
    <row r="78" spans="1:9" ht="21" customHeight="1">
      <c r="A78" s="83"/>
      <c r="B78" s="85" t="s">
        <v>217</v>
      </c>
      <c r="C78" s="40" t="s">
        <v>98</v>
      </c>
      <c r="D78" s="40" t="s">
        <v>239</v>
      </c>
      <c r="E78" s="38" t="s">
        <v>180</v>
      </c>
      <c r="F78" s="38" t="s">
        <v>176</v>
      </c>
      <c r="G78" s="117">
        <v>3614</v>
      </c>
      <c r="H78" s="117">
        <v>3718.1</v>
      </c>
      <c r="I78" s="117">
        <v>3824.4</v>
      </c>
    </row>
    <row r="79" spans="1:9" ht="83.25" customHeight="1" hidden="1">
      <c r="A79" s="83"/>
      <c r="B79" s="95" t="s">
        <v>224</v>
      </c>
      <c r="C79" s="40" t="s">
        <v>29</v>
      </c>
      <c r="D79" s="40"/>
      <c r="E79" s="38"/>
      <c r="F79" s="38"/>
      <c r="G79" s="117">
        <f aca="true" t="shared" si="16" ref="G79:I80">SUM(G80)</f>
        <v>0</v>
      </c>
      <c r="H79" s="117">
        <f t="shared" si="16"/>
        <v>0</v>
      </c>
      <c r="I79" s="117">
        <f t="shared" si="16"/>
        <v>0</v>
      </c>
    </row>
    <row r="80" spans="1:9" ht="19.5" customHeight="1" hidden="1">
      <c r="A80" s="83"/>
      <c r="B80" s="101" t="s">
        <v>240</v>
      </c>
      <c r="C80" s="40" t="s">
        <v>29</v>
      </c>
      <c r="D80" s="40" t="s">
        <v>241</v>
      </c>
      <c r="E80" s="38"/>
      <c r="F80" s="38"/>
      <c r="G80" s="117">
        <f t="shared" si="16"/>
        <v>0</v>
      </c>
      <c r="H80" s="117">
        <f t="shared" si="16"/>
        <v>0</v>
      </c>
      <c r="I80" s="117">
        <f t="shared" si="16"/>
        <v>0</v>
      </c>
    </row>
    <row r="81" spans="1:9" ht="19.5" customHeight="1" hidden="1">
      <c r="A81" s="83"/>
      <c r="B81" s="85" t="s">
        <v>217</v>
      </c>
      <c r="C81" s="40" t="s">
        <v>29</v>
      </c>
      <c r="D81" s="40" t="s">
        <v>241</v>
      </c>
      <c r="E81" s="38" t="s">
        <v>180</v>
      </c>
      <c r="F81" s="38" t="s">
        <v>176</v>
      </c>
      <c r="G81" s="117"/>
      <c r="H81" s="117"/>
      <c r="I81" s="117"/>
    </row>
    <row r="82" spans="1:9" s="88" customFormat="1" ht="68.25" customHeight="1">
      <c r="A82" s="79"/>
      <c r="B82" s="93" t="s">
        <v>363</v>
      </c>
      <c r="C82" s="81" t="s">
        <v>6</v>
      </c>
      <c r="D82" s="81"/>
      <c r="E82" s="81"/>
      <c r="F82" s="81"/>
      <c r="G82" s="116">
        <f>SUM(G83)</f>
        <v>610</v>
      </c>
      <c r="H82" s="116">
        <f aca="true" t="shared" si="17" ref="H82:I84">SUM(H83)</f>
        <v>627.6</v>
      </c>
      <c r="I82" s="116">
        <f t="shared" si="17"/>
        <v>645.5</v>
      </c>
    </row>
    <row r="83" spans="1:9" s="91" customFormat="1" ht="93.75" customHeight="1">
      <c r="A83" s="83"/>
      <c r="B83" s="95" t="s">
        <v>364</v>
      </c>
      <c r="C83" s="38" t="s">
        <v>23</v>
      </c>
      <c r="D83" s="38"/>
      <c r="E83" s="38"/>
      <c r="F83" s="38"/>
      <c r="G83" s="117">
        <f>SUM(G84)</f>
        <v>610</v>
      </c>
      <c r="H83" s="117">
        <f t="shared" si="17"/>
        <v>627.6</v>
      </c>
      <c r="I83" s="117">
        <f t="shared" si="17"/>
        <v>645.5</v>
      </c>
    </row>
    <row r="84" spans="1:9" s="92" customFormat="1" ht="31.5" customHeight="1">
      <c r="A84" s="77"/>
      <c r="B84" s="85" t="s">
        <v>230</v>
      </c>
      <c r="C84" s="38" t="s">
        <v>23</v>
      </c>
      <c r="D84" s="38" t="s">
        <v>231</v>
      </c>
      <c r="E84" s="38"/>
      <c r="F84" s="38"/>
      <c r="G84" s="117">
        <f>SUM(G85)</f>
        <v>610</v>
      </c>
      <c r="H84" s="117">
        <f t="shared" si="17"/>
        <v>627.6</v>
      </c>
      <c r="I84" s="117">
        <f t="shared" si="17"/>
        <v>645.5</v>
      </c>
    </row>
    <row r="85" spans="1:9" s="92" customFormat="1" ht="23.25" customHeight="1">
      <c r="A85" s="77"/>
      <c r="B85" s="95" t="s">
        <v>171</v>
      </c>
      <c r="C85" s="38" t="s">
        <v>23</v>
      </c>
      <c r="D85" s="38" t="s">
        <v>231</v>
      </c>
      <c r="E85" s="38" t="s">
        <v>188</v>
      </c>
      <c r="F85" s="38" t="s">
        <v>188</v>
      </c>
      <c r="G85" s="117">
        <v>610</v>
      </c>
      <c r="H85" s="117">
        <v>627.6</v>
      </c>
      <c r="I85" s="117">
        <v>645.5</v>
      </c>
    </row>
    <row r="86" spans="1:9" s="92" customFormat="1" ht="20.25" customHeight="1">
      <c r="A86" s="77"/>
      <c r="B86" s="78" t="s">
        <v>248</v>
      </c>
      <c r="C86" s="34" t="s">
        <v>7</v>
      </c>
      <c r="D86" s="34"/>
      <c r="E86" s="34"/>
      <c r="F86" s="34"/>
      <c r="G86" s="115">
        <f>SUM(G87+G91+G94)</f>
        <v>640</v>
      </c>
      <c r="H86" s="115">
        <f>SUM(H87+H91+H94)</f>
        <v>658.4</v>
      </c>
      <c r="I86" s="115">
        <f>SUM(I87+I91+I94)</f>
        <v>677.3</v>
      </c>
    </row>
    <row r="87" spans="1:9" s="92" customFormat="1" ht="43.5" customHeight="1">
      <c r="A87" s="77"/>
      <c r="B87" s="95" t="s">
        <v>480</v>
      </c>
      <c r="C87" s="38" t="s">
        <v>95</v>
      </c>
      <c r="D87" s="38"/>
      <c r="E87" s="38"/>
      <c r="F87" s="38"/>
      <c r="G87" s="117">
        <f>SUM(G88+G90)</f>
        <v>300</v>
      </c>
      <c r="H87" s="117">
        <f>SUM(H88+H90)</f>
        <v>308.59999999999997</v>
      </c>
      <c r="I87" s="117">
        <f>SUM(I88+I90)</f>
        <v>317.5</v>
      </c>
    </row>
    <row r="88" spans="1:9" s="92" customFormat="1" ht="31.5" customHeight="1">
      <c r="A88" s="77"/>
      <c r="B88" s="85" t="s">
        <v>230</v>
      </c>
      <c r="C88" s="38" t="s">
        <v>95</v>
      </c>
      <c r="D88" s="38" t="s">
        <v>231</v>
      </c>
      <c r="E88" s="38"/>
      <c r="F88" s="38"/>
      <c r="G88" s="117">
        <f>SUM(G89)</f>
        <v>250</v>
      </c>
      <c r="H88" s="117">
        <f>SUM(H89)</f>
        <v>257.2</v>
      </c>
      <c r="I88" s="117">
        <f>SUM(I89)</f>
        <v>264.6</v>
      </c>
    </row>
    <row r="89" spans="1:9" s="92" customFormat="1" ht="21.75" customHeight="1">
      <c r="A89" s="77"/>
      <c r="B89" s="85" t="s">
        <v>144</v>
      </c>
      <c r="C89" s="38" t="s">
        <v>95</v>
      </c>
      <c r="D89" s="38" t="s">
        <v>231</v>
      </c>
      <c r="E89" s="38" t="s">
        <v>184</v>
      </c>
      <c r="F89" s="38" t="s">
        <v>178</v>
      </c>
      <c r="G89" s="117">
        <v>250</v>
      </c>
      <c r="H89" s="117">
        <v>257.2</v>
      </c>
      <c r="I89" s="117">
        <v>264.6</v>
      </c>
    </row>
    <row r="90" spans="1:9" s="92" customFormat="1" ht="45.75" customHeight="1">
      <c r="A90" s="77"/>
      <c r="B90" s="85" t="s">
        <v>220</v>
      </c>
      <c r="C90" s="38" t="s">
        <v>95</v>
      </c>
      <c r="D90" s="38" t="s">
        <v>200</v>
      </c>
      <c r="E90" s="38" t="s">
        <v>179</v>
      </c>
      <c r="F90" s="38" t="s">
        <v>181</v>
      </c>
      <c r="G90" s="117">
        <v>50</v>
      </c>
      <c r="H90" s="117">
        <v>51.4</v>
      </c>
      <c r="I90" s="117">
        <v>52.9</v>
      </c>
    </row>
    <row r="91" spans="1:9" s="92" customFormat="1" ht="58.5" customHeight="1">
      <c r="A91" s="77"/>
      <c r="B91" s="95" t="s">
        <v>481</v>
      </c>
      <c r="C91" s="38" t="s">
        <v>96</v>
      </c>
      <c r="D91" s="38"/>
      <c r="E91" s="38"/>
      <c r="F91" s="38"/>
      <c r="G91" s="117">
        <f aca="true" t="shared" si="18" ref="G91:I92">SUM(G92)</f>
        <v>200</v>
      </c>
      <c r="H91" s="117">
        <f t="shared" si="18"/>
        <v>205.8</v>
      </c>
      <c r="I91" s="117">
        <f t="shared" si="18"/>
        <v>211.6</v>
      </c>
    </row>
    <row r="92" spans="1:9" s="92" customFormat="1" ht="30" customHeight="1">
      <c r="A92" s="77"/>
      <c r="B92" s="85" t="s">
        <v>230</v>
      </c>
      <c r="C92" s="38" t="s">
        <v>96</v>
      </c>
      <c r="D92" s="38" t="s">
        <v>231</v>
      </c>
      <c r="E92" s="38"/>
      <c r="F92" s="38"/>
      <c r="G92" s="117">
        <f t="shared" si="18"/>
        <v>200</v>
      </c>
      <c r="H92" s="117">
        <f t="shared" si="18"/>
        <v>205.8</v>
      </c>
      <c r="I92" s="117">
        <f t="shared" si="18"/>
        <v>211.6</v>
      </c>
    </row>
    <row r="93" spans="1:9" s="92" customFormat="1" ht="21.75" customHeight="1">
      <c r="A93" s="77"/>
      <c r="B93" s="85" t="s">
        <v>144</v>
      </c>
      <c r="C93" s="38" t="s">
        <v>96</v>
      </c>
      <c r="D93" s="38" t="s">
        <v>231</v>
      </c>
      <c r="E93" s="38" t="s">
        <v>184</v>
      </c>
      <c r="F93" s="38" t="s">
        <v>178</v>
      </c>
      <c r="G93" s="117">
        <v>200</v>
      </c>
      <c r="H93" s="117">
        <v>205.8</v>
      </c>
      <c r="I93" s="117">
        <v>211.6</v>
      </c>
    </row>
    <row r="94" spans="1:9" s="92" customFormat="1" ht="44.25" customHeight="1">
      <c r="A94" s="77"/>
      <c r="B94" s="95" t="s">
        <v>256</v>
      </c>
      <c r="C94" s="38" t="s">
        <v>97</v>
      </c>
      <c r="D94" s="38"/>
      <c r="E94" s="38"/>
      <c r="F94" s="38"/>
      <c r="G94" s="117">
        <f aca="true" t="shared" si="19" ref="G94:I95">SUM(G95)</f>
        <v>140</v>
      </c>
      <c r="H94" s="117">
        <f t="shared" si="19"/>
        <v>144</v>
      </c>
      <c r="I94" s="117">
        <f t="shared" si="19"/>
        <v>148.2</v>
      </c>
    </row>
    <row r="95" spans="1:9" s="92" customFormat="1" ht="30.75" customHeight="1">
      <c r="A95" s="77"/>
      <c r="B95" s="85" t="s">
        <v>230</v>
      </c>
      <c r="C95" s="38" t="s">
        <v>97</v>
      </c>
      <c r="D95" s="38" t="s">
        <v>231</v>
      </c>
      <c r="E95" s="38"/>
      <c r="F95" s="38"/>
      <c r="G95" s="117">
        <f t="shared" si="19"/>
        <v>140</v>
      </c>
      <c r="H95" s="117">
        <f t="shared" si="19"/>
        <v>144</v>
      </c>
      <c r="I95" s="117">
        <f t="shared" si="19"/>
        <v>148.2</v>
      </c>
    </row>
    <row r="96" spans="1:9" s="92" customFormat="1" ht="19.5" customHeight="1">
      <c r="A96" s="77"/>
      <c r="B96" s="85" t="s">
        <v>144</v>
      </c>
      <c r="C96" s="38" t="s">
        <v>97</v>
      </c>
      <c r="D96" s="38" t="s">
        <v>231</v>
      </c>
      <c r="E96" s="38" t="s">
        <v>184</v>
      </c>
      <c r="F96" s="38" t="s">
        <v>178</v>
      </c>
      <c r="G96" s="117">
        <v>140</v>
      </c>
      <c r="H96" s="117">
        <v>144</v>
      </c>
      <c r="I96" s="117">
        <v>148.2</v>
      </c>
    </row>
    <row r="97" spans="1:9" s="82" customFormat="1" ht="19.5" customHeight="1">
      <c r="A97" s="79"/>
      <c r="B97" s="102" t="s">
        <v>235</v>
      </c>
      <c r="C97" s="34" t="s">
        <v>30</v>
      </c>
      <c r="D97" s="34"/>
      <c r="E97" s="34"/>
      <c r="F97" s="34"/>
      <c r="G97" s="115">
        <f>SUM(G98+G102+G106+G110)</f>
        <v>2531.9</v>
      </c>
      <c r="H97" s="115">
        <f>SUM(H98+H102+H106+H110)</f>
        <v>2669.7000000000003</v>
      </c>
      <c r="I97" s="115">
        <f>SUM(I98+I102+I106+I110)</f>
        <v>2746</v>
      </c>
    </row>
    <row r="98" spans="1:9" s="82" customFormat="1" ht="63.75" customHeight="1">
      <c r="A98" s="79"/>
      <c r="B98" s="93" t="s">
        <v>339</v>
      </c>
      <c r="C98" s="81" t="s">
        <v>31</v>
      </c>
      <c r="D98" s="81"/>
      <c r="E98" s="81"/>
      <c r="F98" s="81"/>
      <c r="G98" s="116">
        <f>SUM(G99)</f>
        <v>488.5</v>
      </c>
      <c r="H98" s="116">
        <f aca="true" t="shared" si="20" ref="H98:I100">SUM(H99)</f>
        <v>502.6</v>
      </c>
      <c r="I98" s="116">
        <f t="shared" si="20"/>
        <v>516.9</v>
      </c>
    </row>
    <row r="99" spans="1:9" ht="91.5" customHeight="1">
      <c r="A99" s="91"/>
      <c r="B99" s="85" t="s">
        <v>340</v>
      </c>
      <c r="C99" s="38" t="s">
        <v>32</v>
      </c>
      <c r="D99" s="38"/>
      <c r="E99" s="38"/>
      <c r="F99" s="38"/>
      <c r="G99" s="117">
        <f>SUM(G100)</f>
        <v>488.5</v>
      </c>
      <c r="H99" s="117">
        <f t="shared" si="20"/>
        <v>502.6</v>
      </c>
      <c r="I99" s="117">
        <f t="shared" si="20"/>
        <v>516.9</v>
      </c>
    </row>
    <row r="100" spans="1:9" ht="32.25" customHeight="1">
      <c r="A100" s="91"/>
      <c r="B100" s="85" t="s">
        <v>230</v>
      </c>
      <c r="C100" s="38" t="s">
        <v>32</v>
      </c>
      <c r="D100" s="38" t="s">
        <v>231</v>
      </c>
      <c r="E100" s="38"/>
      <c r="F100" s="38"/>
      <c r="G100" s="117">
        <f>SUM(G101)</f>
        <v>488.5</v>
      </c>
      <c r="H100" s="117">
        <f t="shared" si="20"/>
        <v>502.6</v>
      </c>
      <c r="I100" s="117">
        <f t="shared" si="20"/>
        <v>516.9</v>
      </c>
    </row>
    <row r="101" spans="1:9" ht="43.5" customHeight="1">
      <c r="A101" s="91"/>
      <c r="B101" s="85" t="s">
        <v>165</v>
      </c>
      <c r="C101" s="38" t="s">
        <v>32</v>
      </c>
      <c r="D101" s="38" t="s">
        <v>231</v>
      </c>
      <c r="E101" s="38" t="s">
        <v>178</v>
      </c>
      <c r="F101" s="38" t="s">
        <v>183</v>
      </c>
      <c r="G101" s="117">
        <v>488.5</v>
      </c>
      <c r="H101" s="117">
        <v>502.6</v>
      </c>
      <c r="I101" s="117">
        <v>516.9</v>
      </c>
    </row>
    <row r="102" spans="1:9" s="82" customFormat="1" ht="48" customHeight="1">
      <c r="A102" s="88"/>
      <c r="B102" s="93" t="s">
        <v>293</v>
      </c>
      <c r="C102" s="81" t="s">
        <v>33</v>
      </c>
      <c r="D102" s="81"/>
      <c r="E102" s="81"/>
      <c r="F102" s="81"/>
      <c r="G102" s="116">
        <f>SUM(G103)</f>
        <v>1220.4</v>
      </c>
      <c r="H102" s="116">
        <f aca="true" t="shared" si="21" ref="H102:I104">SUM(H103)</f>
        <v>1255.5</v>
      </c>
      <c r="I102" s="116">
        <f t="shared" si="21"/>
        <v>1291.5</v>
      </c>
    </row>
    <row r="103" spans="1:9" ht="69" customHeight="1">
      <c r="A103" s="91"/>
      <c r="B103" s="85" t="s">
        <v>335</v>
      </c>
      <c r="C103" s="38" t="s">
        <v>34</v>
      </c>
      <c r="D103" s="38"/>
      <c r="E103" s="38"/>
      <c r="F103" s="38"/>
      <c r="G103" s="117">
        <f>SUM(G104)</f>
        <v>1220.4</v>
      </c>
      <c r="H103" s="117">
        <f t="shared" si="21"/>
        <v>1255.5</v>
      </c>
      <c r="I103" s="117">
        <f t="shared" si="21"/>
        <v>1291.5</v>
      </c>
    </row>
    <row r="104" spans="1:9" ht="35.25" customHeight="1">
      <c r="A104" s="91"/>
      <c r="B104" s="85" t="s">
        <v>230</v>
      </c>
      <c r="C104" s="38" t="s">
        <v>34</v>
      </c>
      <c r="D104" s="38" t="s">
        <v>231</v>
      </c>
      <c r="E104" s="38"/>
      <c r="F104" s="38"/>
      <c r="G104" s="117">
        <f>SUM(G105)</f>
        <v>1220.4</v>
      </c>
      <c r="H104" s="117">
        <f t="shared" si="21"/>
        <v>1255.5</v>
      </c>
      <c r="I104" s="117">
        <f t="shared" si="21"/>
        <v>1291.5</v>
      </c>
    </row>
    <row r="105" spans="1:9" ht="21" customHeight="1">
      <c r="A105" s="91"/>
      <c r="B105" s="85" t="s">
        <v>211</v>
      </c>
      <c r="C105" s="38" t="s">
        <v>34</v>
      </c>
      <c r="D105" s="38" t="s">
        <v>231</v>
      </c>
      <c r="E105" s="38" t="s">
        <v>179</v>
      </c>
      <c r="F105" s="38" t="s">
        <v>183</v>
      </c>
      <c r="G105" s="117">
        <v>1220.4</v>
      </c>
      <c r="H105" s="117">
        <v>1255.5</v>
      </c>
      <c r="I105" s="117">
        <v>1291.5</v>
      </c>
    </row>
    <row r="106" spans="1:9" s="82" customFormat="1" ht="51" customHeight="1">
      <c r="A106" s="88"/>
      <c r="B106" s="93" t="s">
        <v>333</v>
      </c>
      <c r="C106" s="81" t="s">
        <v>35</v>
      </c>
      <c r="D106" s="81"/>
      <c r="E106" s="81"/>
      <c r="F106" s="81"/>
      <c r="G106" s="116">
        <f>SUM(G107)</f>
        <v>700</v>
      </c>
      <c r="H106" s="116">
        <f aca="true" t="shared" si="22" ref="H106:I108">SUM(H107)</f>
        <v>720.2</v>
      </c>
      <c r="I106" s="116">
        <f t="shared" si="22"/>
        <v>740.8</v>
      </c>
    </row>
    <row r="107" spans="1:9" ht="60" customHeight="1">
      <c r="A107" s="91"/>
      <c r="B107" s="85" t="s">
        <v>334</v>
      </c>
      <c r="C107" s="38" t="s">
        <v>36</v>
      </c>
      <c r="D107" s="38"/>
      <c r="E107" s="38"/>
      <c r="F107" s="38"/>
      <c r="G107" s="117">
        <f>SUM(G108)</f>
        <v>700</v>
      </c>
      <c r="H107" s="117">
        <f t="shared" si="22"/>
        <v>720.2</v>
      </c>
      <c r="I107" s="117">
        <f t="shared" si="22"/>
        <v>740.8</v>
      </c>
    </row>
    <row r="108" spans="1:9" ht="34.5" customHeight="1">
      <c r="A108" s="91"/>
      <c r="B108" s="85" t="s">
        <v>230</v>
      </c>
      <c r="C108" s="38" t="s">
        <v>36</v>
      </c>
      <c r="D108" s="38" t="s">
        <v>231</v>
      </c>
      <c r="E108" s="38"/>
      <c r="F108" s="38"/>
      <c r="G108" s="117">
        <f>SUM(G109)</f>
        <v>700</v>
      </c>
      <c r="H108" s="117">
        <f t="shared" si="22"/>
        <v>720.2</v>
      </c>
      <c r="I108" s="117">
        <f t="shared" si="22"/>
        <v>740.8</v>
      </c>
    </row>
    <row r="109" spans="1:9" ht="50.25" customHeight="1">
      <c r="A109" s="91"/>
      <c r="B109" s="85" t="s">
        <v>165</v>
      </c>
      <c r="C109" s="38" t="s">
        <v>36</v>
      </c>
      <c r="D109" s="38" t="s">
        <v>231</v>
      </c>
      <c r="E109" s="38" t="s">
        <v>178</v>
      </c>
      <c r="F109" s="38" t="s">
        <v>183</v>
      </c>
      <c r="G109" s="117">
        <v>700</v>
      </c>
      <c r="H109" s="117">
        <v>720.2</v>
      </c>
      <c r="I109" s="117">
        <v>740.8</v>
      </c>
    </row>
    <row r="110" spans="1:9" s="82" customFormat="1" ht="81" customHeight="1">
      <c r="A110" s="88"/>
      <c r="B110" s="93" t="s">
        <v>341</v>
      </c>
      <c r="C110" s="81" t="s">
        <v>37</v>
      </c>
      <c r="D110" s="81"/>
      <c r="E110" s="81"/>
      <c r="F110" s="81"/>
      <c r="G110" s="116">
        <f>SUM(G111)</f>
        <v>123</v>
      </c>
      <c r="H110" s="116">
        <f aca="true" t="shared" si="23" ref="H110:I112">SUM(H111)</f>
        <v>191.4</v>
      </c>
      <c r="I110" s="116">
        <f t="shared" si="23"/>
        <v>196.8</v>
      </c>
    </row>
    <row r="111" spans="1:9" ht="93.75" customHeight="1">
      <c r="A111" s="91"/>
      <c r="B111" s="85" t="s">
        <v>342</v>
      </c>
      <c r="C111" s="38" t="s">
        <v>38</v>
      </c>
      <c r="D111" s="38"/>
      <c r="E111" s="38"/>
      <c r="F111" s="38"/>
      <c r="G111" s="117">
        <f>SUM(G112)</f>
        <v>123</v>
      </c>
      <c r="H111" s="117">
        <f t="shared" si="23"/>
        <v>191.4</v>
      </c>
      <c r="I111" s="117">
        <f t="shared" si="23"/>
        <v>196.8</v>
      </c>
    </row>
    <row r="112" spans="1:9" ht="34.5" customHeight="1">
      <c r="A112" s="91"/>
      <c r="B112" s="85" t="s">
        <v>230</v>
      </c>
      <c r="C112" s="38" t="s">
        <v>38</v>
      </c>
      <c r="D112" s="38" t="s">
        <v>231</v>
      </c>
      <c r="E112" s="38"/>
      <c r="F112" s="38"/>
      <c r="G112" s="117">
        <f>SUM(G113)</f>
        <v>123</v>
      </c>
      <c r="H112" s="117">
        <f t="shared" si="23"/>
        <v>191.4</v>
      </c>
      <c r="I112" s="117">
        <f t="shared" si="23"/>
        <v>196.8</v>
      </c>
    </row>
    <row r="113" spans="1:9" ht="45.75" customHeight="1">
      <c r="A113" s="91"/>
      <c r="B113" s="85" t="s">
        <v>165</v>
      </c>
      <c r="C113" s="38" t="s">
        <v>38</v>
      </c>
      <c r="D113" s="38" t="s">
        <v>231</v>
      </c>
      <c r="E113" s="38" t="s">
        <v>178</v>
      </c>
      <c r="F113" s="38" t="s">
        <v>183</v>
      </c>
      <c r="G113" s="117">
        <v>123</v>
      </c>
      <c r="H113" s="117">
        <v>191.4</v>
      </c>
      <c r="I113" s="117">
        <v>196.8</v>
      </c>
    </row>
    <row r="114" spans="1:9" s="92" customFormat="1" ht="31.5" customHeight="1">
      <c r="A114" s="77"/>
      <c r="B114" s="78" t="s">
        <v>365</v>
      </c>
      <c r="C114" s="34" t="s">
        <v>39</v>
      </c>
      <c r="D114" s="34"/>
      <c r="E114" s="34"/>
      <c r="F114" s="34"/>
      <c r="G114" s="115">
        <f>SUM(G115+G123+G131+G139+G147)</f>
        <v>122.6</v>
      </c>
      <c r="H114" s="115">
        <f>SUM(H115+H123+H131+H139+H147)</f>
        <v>126.1</v>
      </c>
      <c r="I114" s="115">
        <f>SUM(I115+I123+I131+I139+I147)</f>
        <v>129.7</v>
      </c>
    </row>
    <row r="115" spans="1:9" s="88" customFormat="1" ht="55.5" customHeight="1">
      <c r="A115" s="79"/>
      <c r="B115" s="96" t="s">
        <v>212</v>
      </c>
      <c r="C115" s="81" t="s">
        <v>40</v>
      </c>
      <c r="D115" s="81"/>
      <c r="E115" s="81"/>
      <c r="F115" s="81"/>
      <c r="G115" s="116">
        <f>SUM(G116+G119)</f>
        <v>84.2</v>
      </c>
      <c r="H115" s="116">
        <f>SUM(H116+H119)</f>
        <v>86.6</v>
      </c>
      <c r="I115" s="116">
        <f>SUM(I116+I119)</f>
        <v>89.1</v>
      </c>
    </row>
    <row r="116" spans="1:9" s="88" customFormat="1" ht="120.75" customHeight="1" hidden="1">
      <c r="A116" s="79"/>
      <c r="B116" s="100" t="s">
        <v>284</v>
      </c>
      <c r="C116" s="38" t="s">
        <v>41</v>
      </c>
      <c r="D116" s="38"/>
      <c r="E116" s="38"/>
      <c r="F116" s="38"/>
      <c r="G116" s="117">
        <f aca="true" t="shared" si="24" ref="G116:I117">SUM(G117)</f>
        <v>0</v>
      </c>
      <c r="H116" s="117">
        <f t="shared" si="24"/>
        <v>0</v>
      </c>
      <c r="I116" s="117">
        <f t="shared" si="24"/>
        <v>0</v>
      </c>
    </row>
    <row r="117" spans="1:9" s="88" customFormat="1" ht="31.5" customHeight="1" hidden="1">
      <c r="A117" s="79"/>
      <c r="B117" s="85" t="s">
        <v>230</v>
      </c>
      <c r="C117" s="38" t="s">
        <v>41</v>
      </c>
      <c r="D117" s="38" t="s">
        <v>231</v>
      </c>
      <c r="E117" s="38"/>
      <c r="F117" s="38"/>
      <c r="G117" s="117">
        <f t="shared" si="24"/>
        <v>0</v>
      </c>
      <c r="H117" s="117">
        <f t="shared" si="24"/>
        <v>0</v>
      </c>
      <c r="I117" s="117">
        <f t="shared" si="24"/>
        <v>0</v>
      </c>
    </row>
    <row r="118" spans="1:9" s="88" customFormat="1" ht="19.5" customHeight="1" hidden="1">
      <c r="A118" s="79"/>
      <c r="B118" s="85" t="s">
        <v>211</v>
      </c>
      <c r="C118" s="38" t="s">
        <v>41</v>
      </c>
      <c r="D118" s="38" t="s">
        <v>231</v>
      </c>
      <c r="E118" s="38" t="s">
        <v>179</v>
      </c>
      <c r="F118" s="38" t="s">
        <v>183</v>
      </c>
      <c r="G118" s="117"/>
      <c r="H118" s="117"/>
      <c r="I118" s="117"/>
    </row>
    <row r="119" spans="1:9" s="92" customFormat="1" ht="36" customHeight="1">
      <c r="A119" s="77"/>
      <c r="B119" s="85" t="s">
        <v>102</v>
      </c>
      <c r="C119" s="38" t="s">
        <v>129</v>
      </c>
      <c r="D119" s="53"/>
      <c r="E119" s="38"/>
      <c r="F119" s="38"/>
      <c r="G119" s="117">
        <f>SUM(G120)</f>
        <v>84.2</v>
      </c>
      <c r="H119" s="117">
        <f aca="true" t="shared" si="25" ref="H119:I121">SUM(H120)</f>
        <v>86.6</v>
      </c>
      <c r="I119" s="117">
        <f t="shared" si="25"/>
        <v>89.1</v>
      </c>
    </row>
    <row r="120" spans="1:9" s="92" customFormat="1" ht="79.5" customHeight="1">
      <c r="A120" s="77"/>
      <c r="B120" s="100" t="s">
        <v>366</v>
      </c>
      <c r="C120" s="38" t="s">
        <v>130</v>
      </c>
      <c r="D120" s="53"/>
      <c r="E120" s="38"/>
      <c r="F120" s="38"/>
      <c r="G120" s="117">
        <f>SUM(G121)</f>
        <v>84.2</v>
      </c>
      <c r="H120" s="117">
        <f t="shared" si="25"/>
        <v>86.6</v>
      </c>
      <c r="I120" s="117">
        <f t="shared" si="25"/>
        <v>89.1</v>
      </c>
    </row>
    <row r="121" spans="1:9" s="92" customFormat="1" ht="27.75" customHeight="1">
      <c r="A121" s="77"/>
      <c r="B121" s="85" t="s">
        <v>230</v>
      </c>
      <c r="C121" s="38" t="s">
        <v>130</v>
      </c>
      <c r="D121" s="53">
        <v>240</v>
      </c>
      <c r="E121" s="38"/>
      <c r="F121" s="38"/>
      <c r="G121" s="117">
        <f>SUM(G122)</f>
        <v>84.2</v>
      </c>
      <c r="H121" s="117">
        <f t="shared" si="25"/>
        <v>86.6</v>
      </c>
      <c r="I121" s="117">
        <f t="shared" si="25"/>
        <v>89.1</v>
      </c>
    </row>
    <row r="122" spans="1:9" s="92" customFormat="1" ht="25.5" customHeight="1">
      <c r="A122" s="77"/>
      <c r="B122" s="85" t="s">
        <v>211</v>
      </c>
      <c r="C122" s="38" t="s">
        <v>130</v>
      </c>
      <c r="D122" s="53">
        <v>240</v>
      </c>
      <c r="E122" s="38" t="s">
        <v>179</v>
      </c>
      <c r="F122" s="38" t="s">
        <v>183</v>
      </c>
      <c r="G122" s="117">
        <v>84.2</v>
      </c>
      <c r="H122" s="117">
        <v>86.6</v>
      </c>
      <c r="I122" s="117">
        <v>89.1</v>
      </c>
    </row>
    <row r="123" spans="1:9" s="92" customFormat="1" ht="30" customHeight="1">
      <c r="A123" s="77"/>
      <c r="B123" s="85" t="s">
        <v>264</v>
      </c>
      <c r="C123" s="38" t="s">
        <v>42</v>
      </c>
      <c r="D123" s="38"/>
      <c r="E123" s="38"/>
      <c r="F123" s="38"/>
      <c r="G123" s="117">
        <f>SUM(G124+G127)</f>
        <v>18</v>
      </c>
      <c r="H123" s="117">
        <f>SUM(H124+H127)</f>
        <v>18.5</v>
      </c>
      <c r="I123" s="117">
        <f>SUM(I124+I127)</f>
        <v>19</v>
      </c>
    </row>
    <row r="124" spans="1:9" s="92" customFormat="1" ht="114.75" customHeight="1" hidden="1">
      <c r="A124" s="77"/>
      <c r="B124" s="100" t="s">
        <v>285</v>
      </c>
      <c r="C124" s="38" t="s">
        <v>43</v>
      </c>
      <c r="D124" s="38"/>
      <c r="E124" s="38"/>
      <c r="F124" s="38"/>
      <c r="G124" s="117">
        <f aca="true" t="shared" si="26" ref="G124:I125">SUM(G125)</f>
        <v>0</v>
      </c>
      <c r="H124" s="117">
        <f t="shared" si="26"/>
        <v>0</v>
      </c>
      <c r="I124" s="117">
        <f t="shared" si="26"/>
        <v>0</v>
      </c>
    </row>
    <row r="125" spans="1:9" s="92" customFormat="1" ht="33.75" customHeight="1" hidden="1">
      <c r="A125" s="77"/>
      <c r="B125" s="85" t="s">
        <v>230</v>
      </c>
      <c r="C125" s="38" t="s">
        <v>43</v>
      </c>
      <c r="D125" s="38" t="s">
        <v>231</v>
      </c>
      <c r="E125" s="38"/>
      <c r="F125" s="38"/>
      <c r="G125" s="117">
        <f t="shared" si="26"/>
        <v>0</v>
      </c>
      <c r="H125" s="117">
        <f t="shared" si="26"/>
        <v>0</v>
      </c>
      <c r="I125" s="117">
        <f t="shared" si="26"/>
        <v>0</v>
      </c>
    </row>
    <row r="126" spans="1:9" s="92" customFormat="1" ht="28.5" customHeight="1" hidden="1">
      <c r="A126" s="77"/>
      <c r="B126" s="85" t="s">
        <v>253</v>
      </c>
      <c r="C126" s="38" t="s">
        <v>43</v>
      </c>
      <c r="D126" s="38" t="s">
        <v>231</v>
      </c>
      <c r="E126" s="38" t="s">
        <v>187</v>
      </c>
      <c r="F126" s="38" t="s">
        <v>178</v>
      </c>
      <c r="G126" s="117"/>
      <c r="H126" s="117"/>
      <c r="I126" s="117"/>
    </row>
    <row r="127" spans="1:9" s="92" customFormat="1" ht="36" customHeight="1">
      <c r="A127" s="77"/>
      <c r="B127" s="85" t="s">
        <v>102</v>
      </c>
      <c r="C127" s="38" t="s">
        <v>131</v>
      </c>
      <c r="D127" s="38"/>
      <c r="E127" s="38"/>
      <c r="F127" s="38"/>
      <c r="G127" s="117">
        <f>SUM(G128)</f>
        <v>18</v>
      </c>
      <c r="H127" s="117">
        <f aca="true" t="shared" si="27" ref="H127:I129">SUM(H128)</f>
        <v>18.5</v>
      </c>
      <c r="I127" s="117">
        <f t="shared" si="27"/>
        <v>19</v>
      </c>
    </row>
    <row r="128" spans="1:9" s="92" customFormat="1" ht="75.75" customHeight="1">
      <c r="A128" s="77"/>
      <c r="B128" s="100" t="s">
        <v>367</v>
      </c>
      <c r="C128" s="38" t="s">
        <v>132</v>
      </c>
      <c r="D128" s="38"/>
      <c r="E128" s="38"/>
      <c r="F128" s="38"/>
      <c r="G128" s="117">
        <f>SUM(G129)</f>
        <v>18</v>
      </c>
      <c r="H128" s="117">
        <f t="shared" si="27"/>
        <v>18.5</v>
      </c>
      <c r="I128" s="117">
        <f t="shared" si="27"/>
        <v>19</v>
      </c>
    </row>
    <row r="129" spans="1:9" s="92" customFormat="1" ht="29.25" customHeight="1">
      <c r="A129" s="77"/>
      <c r="B129" s="85" t="s">
        <v>230</v>
      </c>
      <c r="C129" s="38" t="s">
        <v>132</v>
      </c>
      <c r="D129" s="38" t="s">
        <v>231</v>
      </c>
      <c r="E129" s="38"/>
      <c r="F129" s="38"/>
      <c r="G129" s="117">
        <f>SUM(G130)</f>
        <v>18</v>
      </c>
      <c r="H129" s="117">
        <f t="shared" si="27"/>
        <v>18.5</v>
      </c>
      <c r="I129" s="117">
        <f t="shared" si="27"/>
        <v>19</v>
      </c>
    </row>
    <row r="130" spans="1:9" s="92" customFormat="1" ht="20.25" customHeight="1">
      <c r="A130" s="77"/>
      <c r="B130" s="85" t="s">
        <v>253</v>
      </c>
      <c r="C130" s="38" t="s">
        <v>132</v>
      </c>
      <c r="D130" s="38" t="s">
        <v>231</v>
      </c>
      <c r="E130" s="38" t="s">
        <v>187</v>
      </c>
      <c r="F130" s="38" t="s">
        <v>178</v>
      </c>
      <c r="G130" s="117">
        <v>18</v>
      </c>
      <c r="H130" s="117">
        <v>18.5</v>
      </c>
      <c r="I130" s="117">
        <v>19</v>
      </c>
    </row>
    <row r="131" spans="1:9" s="92" customFormat="1" ht="30" customHeight="1" hidden="1">
      <c r="A131" s="77"/>
      <c r="B131" s="85" t="s">
        <v>265</v>
      </c>
      <c r="C131" s="38" t="s">
        <v>44</v>
      </c>
      <c r="D131" s="38"/>
      <c r="E131" s="38"/>
      <c r="F131" s="38"/>
      <c r="G131" s="117">
        <f>SUM(G132+G135)</f>
        <v>0</v>
      </c>
      <c r="H131" s="117">
        <f>SUM(H132+H135)</f>
        <v>0</v>
      </c>
      <c r="I131" s="117">
        <f>SUM(I132+I135)</f>
        <v>0</v>
      </c>
    </row>
    <row r="132" spans="1:9" s="92" customFormat="1" ht="135" customHeight="1" hidden="1">
      <c r="A132" s="77"/>
      <c r="B132" s="100" t="s">
        <v>0</v>
      </c>
      <c r="C132" s="38" t="s">
        <v>45</v>
      </c>
      <c r="D132" s="38"/>
      <c r="E132" s="38"/>
      <c r="F132" s="38"/>
      <c r="G132" s="117">
        <f aca="true" t="shared" si="28" ref="G132:I133">SUM(G133)</f>
        <v>0</v>
      </c>
      <c r="H132" s="117">
        <f t="shared" si="28"/>
        <v>0</v>
      </c>
      <c r="I132" s="117">
        <f t="shared" si="28"/>
        <v>0</v>
      </c>
    </row>
    <row r="133" spans="1:9" s="92" customFormat="1" ht="33" customHeight="1" hidden="1">
      <c r="A133" s="77"/>
      <c r="B133" s="85" t="s">
        <v>230</v>
      </c>
      <c r="C133" s="38" t="s">
        <v>45</v>
      </c>
      <c r="D133" s="38" t="s">
        <v>231</v>
      </c>
      <c r="E133" s="38"/>
      <c r="F133" s="38"/>
      <c r="G133" s="117">
        <f t="shared" si="28"/>
        <v>0</v>
      </c>
      <c r="H133" s="117">
        <f t="shared" si="28"/>
        <v>0</v>
      </c>
      <c r="I133" s="117">
        <f t="shared" si="28"/>
        <v>0</v>
      </c>
    </row>
    <row r="134" spans="1:9" s="92" customFormat="1" ht="21" customHeight="1" hidden="1">
      <c r="A134" s="77"/>
      <c r="B134" s="85" t="s">
        <v>253</v>
      </c>
      <c r="C134" s="38" t="s">
        <v>45</v>
      </c>
      <c r="D134" s="38" t="s">
        <v>231</v>
      </c>
      <c r="E134" s="38" t="s">
        <v>187</v>
      </c>
      <c r="F134" s="38" t="s">
        <v>178</v>
      </c>
      <c r="G134" s="117">
        <v>0</v>
      </c>
      <c r="H134" s="117">
        <v>0</v>
      </c>
      <c r="I134" s="117">
        <v>0</v>
      </c>
    </row>
    <row r="135" spans="1:9" s="92" customFormat="1" ht="27" customHeight="1" hidden="1">
      <c r="A135" s="77"/>
      <c r="B135" s="85" t="s">
        <v>102</v>
      </c>
      <c r="C135" s="38" t="s">
        <v>133</v>
      </c>
      <c r="D135" s="38"/>
      <c r="E135" s="38"/>
      <c r="F135" s="38"/>
      <c r="G135" s="117">
        <f>SUM(G136)</f>
        <v>0</v>
      </c>
      <c r="H135" s="117">
        <f aca="true" t="shared" si="29" ref="H135:I137">SUM(H136)</f>
        <v>0</v>
      </c>
      <c r="I135" s="117">
        <f t="shared" si="29"/>
        <v>0</v>
      </c>
    </row>
    <row r="136" spans="1:9" s="92" customFormat="1" ht="84" customHeight="1" hidden="1">
      <c r="A136" s="77"/>
      <c r="B136" s="100" t="s">
        <v>368</v>
      </c>
      <c r="C136" s="38" t="s">
        <v>134</v>
      </c>
      <c r="D136" s="38"/>
      <c r="E136" s="38"/>
      <c r="F136" s="38"/>
      <c r="G136" s="117">
        <f>SUM(G137)</f>
        <v>0</v>
      </c>
      <c r="H136" s="117">
        <f t="shared" si="29"/>
        <v>0</v>
      </c>
      <c r="I136" s="117">
        <f t="shared" si="29"/>
        <v>0</v>
      </c>
    </row>
    <row r="137" spans="1:9" s="92" customFormat="1" ht="33.75" customHeight="1" hidden="1">
      <c r="A137" s="77"/>
      <c r="B137" s="85" t="s">
        <v>230</v>
      </c>
      <c r="C137" s="38" t="s">
        <v>134</v>
      </c>
      <c r="D137" s="38" t="s">
        <v>231</v>
      </c>
      <c r="E137" s="38"/>
      <c r="F137" s="38"/>
      <c r="G137" s="117">
        <f>SUM(G138)</f>
        <v>0</v>
      </c>
      <c r="H137" s="117">
        <f t="shared" si="29"/>
        <v>0</v>
      </c>
      <c r="I137" s="117">
        <f t="shared" si="29"/>
        <v>0</v>
      </c>
    </row>
    <row r="138" spans="1:9" s="92" customFormat="1" ht="21" customHeight="1" hidden="1">
      <c r="A138" s="77"/>
      <c r="B138" s="85" t="s">
        <v>253</v>
      </c>
      <c r="C138" s="38" t="s">
        <v>134</v>
      </c>
      <c r="D138" s="38" t="s">
        <v>231</v>
      </c>
      <c r="E138" s="38" t="s">
        <v>187</v>
      </c>
      <c r="F138" s="38" t="s">
        <v>178</v>
      </c>
      <c r="G138" s="117">
        <v>0</v>
      </c>
      <c r="H138" s="117">
        <v>0</v>
      </c>
      <c r="I138" s="117">
        <v>0</v>
      </c>
    </row>
    <row r="139" spans="1:9" s="92" customFormat="1" ht="30" customHeight="1">
      <c r="A139" s="77"/>
      <c r="B139" s="85" t="s">
        <v>275</v>
      </c>
      <c r="C139" s="38" t="s">
        <v>274</v>
      </c>
      <c r="D139" s="38"/>
      <c r="E139" s="38"/>
      <c r="F139" s="38"/>
      <c r="G139" s="117">
        <f>SUM(G140+G143)</f>
        <v>5.6</v>
      </c>
      <c r="H139" s="117">
        <f>SUM(H140+H143)</f>
        <v>5.8</v>
      </c>
      <c r="I139" s="117">
        <f>SUM(I140+I143)</f>
        <v>5.9</v>
      </c>
    </row>
    <row r="140" spans="1:9" s="92" customFormat="1" ht="113.25" customHeight="1" hidden="1">
      <c r="A140" s="77"/>
      <c r="B140" s="100" t="s">
        <v>288</v>
      </c>
      <c r="C140" s="38" t="s">
        <v>278</v>
      </c>
      <c r="D140" s="38"/>
      <c r="E140" s="38"/>
      <c r="F140" s="38"/>
      <c r="G140" s="117">
        <f aca="true" t="shared" si="30" ref="G140:I141">SUM(G141)</f>
        <v>0</v>
      </c>
      <c r="H140" s="117">
        <f t="shared" si="30"/>
        <v>0</v>
      </c>
      <c r="I140" s="117">
        <f t="shared" si="30"/>
        <v>0</v>
      </c>
    </row>
    <row r="141" spans="1:9" s="92" customFormat="1" ht="33" customHeight="1" hidden="1">
      <c r="A141" s="77"/>
      <c r="B141" s="85" t="s">
        <v>230</v>
      </c>
      <c r="C141" s="38" t="s">
        <v>278</v>
      </c>
      <c r="D141" s="38" t="s">
        <v>231</v>
      </c>
      <c r="E141" s="38"/>
      <c r="F141" s="38"/>
      <c r="G141" s="117">
        <f t="shared" si="30"/>
        <v>0</v>
      </c>
      <c r="H141" s="117">
        <f t="shared" si="30"/>
        <v>0</v>
      </c>
      <c r="I141" s="117">
        <f t="shared" si="30"/>
        <v>0</v>
      </c>
    </row>
    <row r="142" spans="1:9" s="92" customFormat="1" ht="21" customHeight="1" hidden="1">
      <c r="A142" s="77"/>
      <c r="B142" s="85" t="s">
        <v>253</v>
      </c>
      <c r="C142" s="38" t="s">
        <v>278</v>
      </c>
      <c r="D142" s="38" t="s">
        <v>231</v>
      </c>
      <c r="E142" s="38" t="s">
        <v>187</v>
      </c>
      <c r="F142" s="38" t="s">
        <v>178</v>
      </c>
      <c r="G142" s="117"/>
      <c r="H142" s="117"/>
      <c r="I142" s="117"/>
    </row>
    <row r="143" spans="1:9" s="92" customFormat="1" ht="27" customHeight="1">
      <c r="A143" s="77"/>
      <c r="B143" s="85" t="s">
        <v>102</v>
      </c>
      <c r="C143" s="38" t="s">
        <v>276</v>
      </c>
      <c r="D143" s="38"/>
      <c r="E143" s="38"/>
      <c r="F143" s="38"/>
      <c r="G143" s="117">
        <f>SUM(G144)</f>
        <v>5.6</v>
      </c>
      <c r="H143" s="117">
        <f aca="true" t="shared" si="31" ref="H143:I145">SUM(H144)</f>
        <v>5.8</v>
      </c>
      <c r="I143" s="117">
        <f t="shared" si="31"/>
        <v>5.9</v>
      </c>
    </row>
    <row r="144" spans="1:9" s="92" customFormat="1" ht="84" customHeight="1">
      <c r="A144" s="77"/>
      <c r="B144" s="100" t="s">
        <v>369</v>
      </c>
      <c r="C144" s="38" t="s">
        <v>277</v>
      </c>
      <c r="D144" s="38"/>
      <c r="E144" s="38"/>
      <c r="F144" s="38"/>
      <c r="G144" s="117">
        <f>SUM(G145)</f>
        <v>5.6</v>
      </c>
      <c r="H144" s="117">
        <f t="shared" si="31"/>
        <v>5.8</v>
      </c>
      <c r="I144" s="117">
        <f t="shared" si="31"/>
        <v>5.9</v>
      </c>
    </row>
    <row r="145" spans="1:9" s="92" customFormat="1" ht="33.75" customHeight="1">
      <c r="A145" s="77"/>
      <c r="B145" s="85" t="s">
        <v>230</v>
      </c>
      <c r="C145" s="38" t="s">
        <v>277</v>
      </c>
      <c r="D145" s="38" t="s">
        <v>231</v>
      </c>
      <c r="E145" s="38"/>
      <c r="F145" s="38"/>
      <c r="G145" s="117">
        <f>SUM(G146)</f>
        <v>5.6</v>
      </c>
      <c r="H145" s="117">
        <f t="shared" si="31"/>
        <v>5.8</v>
      </c>
      <c r="I145" s="117">
        <f t="shared" si="31"/>
        <v>5.9</v>
      </c>
    </row>
    <row r="146" spans="1:9" s="92" customFormat="1" ht="21" customHeight="1">
      <c r="A146" s="77"/>
      <c r="B146" s="85" t="s">
        <v>253</v>
      </c>
      <c r="C146" s="38" t="s">
        <v>277</v>
      </c>
      <c r="D146" s="38" t="s">
        <v>231</v>
      </c>
      <c r="E146" s="38" t="s">
        <v>187</v>
      </c>
      <c r="F146" s="38" t="s">
        <v>178</v>
      </c>
      <c r="G146" s="117">
        <v>5.6</v>
      </c>
      <c r="H146" s="117">
        <v>5.8</v>
      </c>
      <c r="I146" s="117">
        <v>5.9</v>
      </c>
    </row>
    <row r="147" spans="1:9" s="92" customFormat="1" ht="30" customHeight="1">
      <c r="A147" s="77"/>
      <c r="B147" s="85" t="s">
        <v>279</v>
      </c>
      <c r="C147" s="38" t="s">
        <v>280</v>
      </c>
      <c r="D147" s="38"/>
      <c r="E147" s="38"/>
      <c r="F147" s="38"/>
      <c r="G147" s="117">
        <f>SUM(G148+G151)</f>
        <v>14.8</v>
      </c>
      <c r="H147" s="117">
        <f>SUM(H148+H151)</f>
        <v>15.2</v>
      </c>
      <c r="I147" s="117">
        <f>SUM(I148+I151)</f>
        <v>15.7</v>
      </c>
    </row>
    <row r="148" spans="1:9" s="92" customFormat="1" ht="135" customHeight="1" hidden="1">
      <c r="A148" s="77"/>
      <c r="B148" s="100" t="s">
        <v>289</v>
      </c>
      <c r="C148" s="38" t="s">
        <v>281</v>
      </c>
      <c r="D148" s="38"/>
      <c r="E148" s="38"/>
      <c r="F148" s="38"/>
      <c r="G148" s="117">
        <f aca="true" t="shared" si="32" ref="G148:I149">SUM(G149)</f>
        <v>0</v>
      </c>
      <c r="H148" s="117">
        <f t="shared" si="32"/>
        <v>0</v>
      </c>
      <c r="I148" s="117">
        <f t="shared" si="32"/>
        <v>0</v>
      </c>
    </row>
    <row r="149" spans="1:9" s="92" customFormat="1" ht="33" customHeight="1" hidden="1">
      <c r="A149" s="77"/>
      <c r="B149" s="85" t="s">
        <v>230</v>
      </c>
      <c r="C149" s="38" t="s">
        <v>281</v>
      </c>
      <c r="D149" s="38" t="s">
        <v>231</v>
      </c>
      <c r="E149" s="38"/>
      <c r="F149" s="38"/>
      <c r="G149" s="117">
        <f t="shared" si="32"/>
        <v>0</v>
      </c>
      <c r="H149" s="117">
        <f t="shared" si="32"/>
        <v>0</v>
      </c>
      <c r="I149" s="117">
        <f t="shared" si="32"/>
        <v>0</v>
      </c>
    </row>
    <row r="150" spans="1:9" s="92" customFormat="1" ht="39" customHeight="1" hidden="1">
      <c r="A150" s="77"/>
      <c r="B150" s="85" t="s">
        <v>165</v>
      </c>
      <c r="C150" s="38" t="s">
        <v>281</v>
      </c>
      <c r="D150" s="38" t="s">
        <v>231</v>
      </c>
      <c r="E150" s="38" t="s">
        <v>178</v>
      </c>
      <c r="F150" s="38" t="s">
        <v>183</v>
      </c>
      <c r="G150" s="117"/>
      <c r="H150" s="117"/>
      <c r="I150" s="117"/>
    </row>
    <row r="151" spans="1:9" s="92" customFormat="1" ht="33.75" customHeight="1">
      <c r="A151" s="77"/>
      <c r="B151" s="85" t="s">
        <v>102</v>
      </c>
      <c r="C151" s="38" t="s">
        <v>282</v>
      </c>
      <c r="D151" s="38"/>
      <c r="E151" s="38"/>
      <c r="F151" s="38"/>
      <c r="G151" s="117">
        <f>SUM(G152)</f>
        <v>14.8</v>
      </c>
      <c r="H151" s="117">
        <f aca="true" t="shared" si="33" ref="H151:I153">SUM(H152)</f>
        <v>15.2</v>
      </c>
      <c r="I151" s="117">
        <f t="shared" si="33"/>
        <v>15.7</v>
      </c>
    </row>
    <row r="152" spans="1:9" s="92" customFormat="1" ht="77.25" customHeight="1">
      <c r="A152" s="77"/>
      <c r="B152" s="100" t="s">
        <v>370</v>
      </c>
      <c r="C152" s="38" t="s">
        <v>283</v>
      </c>
      <c r="D152" s="38"/>
      <c r="E152" s="38"/>
      <c r="F152" s="38"/>
      <c r="G152" s="117">
        <f>SUM(G153)</f>
        <v>14.8</v>
      </c>
      <c r="H152" s="117">
        <f t="shared" si="33"/>
        <v>15.2</v>
      </c>
      <c r="I152" s="117">
        <f t="shared" si="33"/>
        <v>15.7</v>
      </c>
    </row>
    <row r="153" spans="1:9" s="92" customFormat="1" ht="33.75" customHeight="1">
      <c r="A153" s="77"/>
      <c r="B153" s="85" t="s">
        <v>230</v>
      </c>
      <c r="C153" s="38" t="s">
        <v>283</v>
      </c>
      <c r="D153" s="38" t="s">
        <v>231</v>
      </c>
      <c r="E153" s="38"/>
      <c r="F153" s="38"/>
      <c r="G153" s="117">
        <f>SUM(G154)</f>
        <v>14.8</v>
      </c>
      <c r="H153" s="117">
        <f t="shared" si="33"/>
        <v>15.2</v>
      </c>
      <c r="I153" s="117">
        <f t="shared" si="33"/>
        <v>15.7</v>
      </c>
    </row>
    <row r="154" spans="1:9" s="92" customFormat="1" ht="47.25" customHeight="1">
      <c r="A154" s="77"/>
      <c r="B154" s="85" t="s">
        <v>165</v>
      </c>
      <c r="C154" s="38" t="s">
        <v>283</v>
      </c>
      <c r="D154" s="38" t="s">
        <v>231</v>
      </c>
      <c r="E154" s="38" t="s">
        <v>178</v>
      </c>
      <c r="F154" s="38" t="s">
        <v>183</v>
      </c>
      <c r="G154" s="117">
        <v>14.8</v>
      </c>
      <c r="H154" s="117">
        <v>15.2</v>
      </c>
      <c r="I154" s="117">
        <v>15.7</v>
      </c>
    </row>
    <row r="155" spans="1:9" s="92" customFormat="1" ht="34.5" customHeight="1">
      <c r="A155" s="77"/>
      <c r="B155" s="78" t="s">
        <v>304</v>
      </c>
      <c r="C155" s="34" t="s">
        <v>46</v>
      </c>
      <c r="D155" s="34"/>
      <c r="E155" s="34"/>
      <c r="F155" s="34"/>
      <c r="G155" s="115">
        <f>SUM(G156+G163+G167)</f>
        <v>2548</v>
      </c>
      <c r="H155" s="115">
        <f>SUM(H156+H163+H167)</f>
        <v>2621.4</v>
      </c>
      <c r="I155" s="115">
        <f>SUM(I156+I163+I167)</f>
        <v>2696.3</v>
      </c>
    </row>
    <row r="156" spans="1:9" s="88" customFormat="1" ht="52.5" customHeight="1">
      <c r="A156" s="79"/>
      <c r="B156" s="93" t="s">
        <v>371</v>
      </c>
      <c r="C156" s="81" t="s">
        <v>47</v>
      </c>
      <c r="D156" s="81"/>
      <c r="E156" s="81"/>
      <c r="F156" s="81"/>
      <c r="G156" s="116">
        <f>SUM(G157+G160)</f>
        <v>700</v>
      </c>
      <c r="H156" s="116">
        <f>SUM(H157+H160)</f>
        <v>720.2</v>
      </c>
      <c r="I156" s="116">
        <f>SUM(I157+I160)</f>
        <v>740.7</v>
      </c>
    </row>
    <row r="157" spans="1:9" s="92" customFormat="1" ht="72" customHeight="1">
      <c r="A157" s="77"/>
      <c r="B157" s="85" t="s">
        <v>372</v>
      </c>
      <c r="C157" s="38" t="s">
        <v>48</v>
      </c>
      <c r="D157" s="38"/>
      <c r="E157" s="38"/>
      <c r="F157" s="38"/>
      <c r="G157" s="117">
        <f aca="true" t="shared" si="34" ref="G157:I158">SUM(G158)</f>
        <v>500</v>
      </c>
      <c r="H157" s="117">
        <f t="shared" si="34"/>
        <v>514.4</v>
      </c>
      <c r="I157" s="117">
        <f t="shared" si="34"/>
        <v>529.1</v>
      </c>
    </row>
    <row r="158" spans="1:9" s="92" customFormat="1" ht="37.5" customHeight="1">
      <c r="A158" s="77"/>
      <c r="B158" s="85" t="s">
        <v>230</v>
      </c>
      <c r="C158" s="38" t="s">
        <v>48</v>
      </c>
      <c r="D158" s="38" t="s">
        <v>231</v>
      </c>
      <c r="E158" s="38"/>
      <c r="F158" s="38"/>
      <c r="G158" s="117">
        <f t="shared" si="34"/>
        <v>500</v>
      </c>
      <c r="H158" s="117">
        <f t="shared" si="34"/>
        <v>514.4</v>
      </c>
      <c r="I158" s="117">
        <f t="shared" si="34"/>
        <v>529.1</v>
      </c>
    </row>
    <row r="159" spans="1:9" s="92" customFormat="1" ht="22.5" customHeight="1">
      <c r="A159" s="77"/>
      <c r="B159" s="85" t="s">
        <v>154</v>
      </c>
      <c r="C159" s="38" t="s">
        <v>48</v>
      </c>
      <c r="D159" s="38" t="s">
        <v>231</v>
      </c>
      <c r="E159" s="38" t="s">
        <v>187</v>
      </c>
      <c r="F159" s="38" t="s">
        <v>176</v>
      </c>
      <c r="G159" s="117">
        <v>500</v>
      </c>
      <c r="H159" s="117">
        <v>514.4</v>
      </c>
      <c r="I159" s="117">
        <v>529.1</v>
      </c>
    </row>
    <row r="160" spans="1:9" s="92" customFormat="1" ht="75" customHeight="1">
      <c r="A160" s="77"/>
      <c r="B160" s="85" t="s">
        <v>475</v>
      </c>
      <c r="C160" s="38" t="s">
        <v>100</v>
      </c>
      <c r="D160" s="38"/>
      <c r="E160" s="38"/>
      <c r="F160" s="38"/>
      <c r="G160" s="117">
        <f aca="true" t="shared" si="35" ref="G160:I161">SUM(G161)</f>
        <v>200</v>
      </c>
      <c r="H160" s="117">
        <f t="shared" si="35"/>
        <v>205.8</v>
      </c>
      <c r="I160" s="117">
        <f t="shared" si="35"/>
        <v>211.6</v>
      </c>
    </row>
    <row r="161" spans="1:9" s="92" customFormat="1" ht="33" customHeight="1">
      <c r="A161" s="77"/>
      <c r="B161" s="85" t="s">
        <v>230</v>
      </c>
      <c r="C161" s="38" t="s">
        <v>100</v>
      </c>
      <c r="D161" s="38" t="s">
        <v>231</v>
      </c>
      <c r="E161" s="38"/>
      <c r="F161" s="38"/>
      <c r="G161" s="117">
        <f t="shared" si="35"/>
        <v>200</v>
      </c>
      <c r="H161" s="117">
        <f t="shared" si="35"/>
        <v>205.8</v>
      </c>
      <c r="I161" s="117">
        <f t="shared" si="35"/>
        <v>211.6</v>
      </c>
    </row>
    <row r="162" spans="1:9" s="92" customFormat="1" ht="22.5" customHeight="1">
      <c r="A162" s="77"/>
      <c r="B162" s="85" t="s">
        <v>154</v>
      </c>
      <c r="C162" s="38" t="s">
        <v>100</v>
      </c>
      <c r="D162" s="38" t="s">
        <v>231</v>
      </c>
      <c r="E162" s="38" t="s">
        <v>187</v>
      </c>
      <c r="F162" s="38" t="s">
        <v>176</v>
      </c>
      <c r="G162" s="117">
        <v>200</v>
      </c>
      <c r="H162" s="117">
        <v>205.8</v>
      </c>
      <c r="I162" s="117">
        <v>211.6</v>
      </c>
    </row>
    <row r="163" spans="1:9" s="92" customFormat="1" ht="61.5" customHeight="1">
      <c r="A163" s="77"/>
      <c r="B163" s="93" t="s">
        <v>373</v>
      </c>
      <c r="C163" s="81" t="s">
        <v>375</v>
      </c>
      <c r="D163" s="81"/>
      <c r="E163" s="81"/>
      <c r="F163" s="81"/>
      <c r="G163" s="116">
        <f>SUM(G164)</f>
        <v>938</v>
      </c>
      <c r="H163" s="116">
        <f aca="true" t="shared" si="36" ref="H163:I165">SUM(H164)</f>
        <v>965</v>
      </c>
      <c r="I163" s="116">
        <f t="shared" si="36"/>
        <v>992.6</v>
      </c>
    </row>
    <row r="164" spans="1:9" s="92" customFormat="1" ht="81" customHeight="1">
      <c r="A164" s="77"/>
      <c r="B164" s="95" t="s">
        <v>374</v>
      </c>
      <c r="C164" s="38" t="s">
        <v>302</v>
      </c>
      <c r="D164" s="38"/>
      <c r="E164" s="38"/>
      <c r="F164" s="38"/>
      <c r="G164" s="117">
        <f>SUM(G165)</f>
        <v>938</v>
      </c>
      <c r="H164" s="117">
        <f t="shared" si="36"/>
        <v>965</v>
      </c>
      <c r="I164" s="117">
        <f t="shared" si="36"/>
        <v>992.6</v>
      </c>
    </row>
    <row r="165" spans="1:9" s="92" customFormat="1" ht="35.25" customHeight="1">
      <c r="A165" s="77"/>
      <c r="B165" s="85" t="s">
        <v>230</v>
      </c>
      <c r="C165" s="38" t="s">
        <v>302</v>
      </c>
      <c r="D165" s="38" t="s">
        <v>231</v>
      </c>
      <c r="E165" s="38"/>
      <c r="F165" s="38"/>
      <c r="G165" s="117">
        <f>SUM(G166)</f>
        <v>938</v>
      </c>
      <c r="H165" s="117">
        <f t="shared" si="36"/>
        <v>965</v>
      </c>
      <c r="I165" s="117">
        <f t="shared" si="36"/>
        <v>992.6</v>
      </c>
    </row>
    <row r="166" spans="1:9" s="92" customFormat="1" ht="21.75" customHeight="1">
      <c r="A166" s="77"/>
      <c r="B166" s="85" t="s">
        <v>193</v>
      </c>
      <c r="C166" s="38" t="s">
        <v>302</v>
      </c>
      <c r="D166" s="38" t="s">
        <v>231</v>
      </c>
      <c r="E166" s="38" t="s">
        <v>176</v>
      </c>
      <c r="F166" s="38" t="s">
        <v>179</v>
      </c>
      <c r="G166" s="117">
        <v>938</v>
      </c>
      <c r="H166" s="117">
        <v>965</v>
      </c>
      <c r="I166" s="117">
        <v>992.6</v>
      </c>
    </row>
    <row r="167" spans="1:9" s="92" customFormat="1" ht="54" customHeight="1">
      <c r="A167" s="77"/>
      <c r="B167" s="93" t="s">
        <v>376</v>
      </c>
      <c r="C167" s="81" t="s">
        <v>377</v>
      </c>
      <c r="D167" s="81"/>
      <c r="E167" s="81"/>
      <c r="F167" s="81"/>
      <c r="G167" s="116">
        <f>SUM(G168)</f>
        <v>910</v>
      </c>
      <c r="H167" s="116">
        <f aca="true" t="shared" si="37" ref="H167:I169">SUM(H168)</f>
        <v>936.2</v>
      </c>
      <c r="I167" s="116">
        <f t="shared" si="37"/>
        <v>963</v>
      </c>
    </row>
    <row r="168" spans="1:9" s="92" customFormat="1" ht="78" customHeight="1">
      <c r="A168" s="77"/>
      <c r="B168" s="95" t="s">
        <v>378</v>
      </c>
      <c r="C168" s="38" t="s">
        <v>303</v>
      </c>
      <c r="D168" s="38"/>
      <c r="E168" s="38"/>
      <c r="F168" s="38"/>
      <c r="G168" s="117">
        <f>SUM(G169)</f>
        <v>910</v>
      </c>
      <c r="H168" s="117">
        <f t="shared" si="37"/>
        <v>936.2</v>
      </c>
      <c r="I168" s="117">
        <f t="shared" si="37"/>
        <v>963</v>
      </c>
    </row>
    <row r="169" spans="1:9" s="92" customFormat="1" ht="35.25" customHeight="1">
      <c r="A169" s="77"/>
      <c r="B169" s="85" t="s">
        <v>230</v>
      </c>
      <c r="C169" s="38" t="s">
        <v>303</v>
      </c>
      <c r="D169" s="38" t="s">
        <v>231</v>
      </c>
      <c r="E169" s="38"/>
      <c r="F169" s="38"/>
      <c r="G169" s="117">
        <f>SUM(G170)</f>
        <v>910</v>
      </c>
      <c r="H169" s="117">
        <f t="shared" si="37"/>
        <v>936.2</v>
      </c>
      <c r="I169" s="117">
        <f t="shared" si="37"/>
        <v>963</v>
      </c>
    </row>
    <row r="170" spans="1:9" s="92" customFormat="1" ht="21.75" customHeight="1">
      <c r="A170" s="77"/>
      <c r="B170" s="85" t="s">
        <v>154</v>
      </c>
      <c r="C170" s="38" t="s">
        <v>303</v>
      </c>
      <c r="D170" s="38" t="s">
        <v>231</v>
      </c>
      <c r="E170" s="38" t="s">
        <v>187</v>
      </c>
      <c r="F170" s="38" t="s">
        <v>176</v>
      </c>
      <c r="G170" s="117">
        <v>910</v>
      </c>
      <c r="H170" s="117">
        <v>936.2</v>
      </c>
      <c r="I170" s="117">
        <v>963</v>
      </c>
    </row>
    <row r="171" spans="1:9" s="88" customFormat="1" ht="38.25" customHeight="1">
      <c r="A171" s="79"/>
      <c r="B171" s="78" t="s">
        <v>343</v>
      </c>
      <c r="C171" s="34" t="s">
        <v>49</v>
      </c>
      <c r="D171" s="34"/>
      <c r="E171" s="34"/>
      <c r="F171" s="34"/>
      <c r="G171" s="115">
        <f>SUM(G172+G195)</f>
        <v>23135.4</v>
      </c>
      <c r="H171" s="115">
        <f>SUM(H172+H195)</f>
        <v>8721.199999999999</v>
      </c>
      <c r="I171" s="115">
        <f>SUM(I172+I195)</f>
        <v>8970.5</v>
      </c>
    </row>
    <row r="172" spans="1:9" s="88" customFormat="1" ht="117" customHeight="1">
      <c r="A172" s="79"/>
      <c r="B172" s="96" t="s">
        <v>344</v>
      </c>
      <c r="C172" s="81" t="s">
        <v>50</v>
      </c>
      <c r="D172" s="81"/>
      <c r="E172" s="81"/>
      <c r="F172" s="81"/>
      <c r="G172" s="116">
        <f>G173+G176+G179+G182+G185+G192</f>
        <v>23135.4</v>
      </c>
      <c r="H172" s="116">
        <f>H173+H176+H179+H182+H185+H192</f>
        <v>8721.199999999999</v>
      </c>
      <c r="I172" s="116">
        <f>I173+I176+I179+I182+I185+I192</f>
        <v>8970.5</v>
      </c>
    </row>
    <row r="173" spans="1:9" s="92" customFormat="1" ht="69" customHeight="1">
      <c r="A173" s="77"/>
      <c r="B173" s="95" t="s">
        <v>345</v>
      </c>
      <c r="C173" s="38" t="s">
        <v>51</v>
      </c>
      <c r="D173" s="38"/>
      <c r="E173" s="38"/>
      <c r="F173" s="38"/>
      <c r="G173" s="117">
        <f aca="true" t="shared" si="38" ref="G173:I174">SUM(G174)</f>
        <v>22735.4</v>
      </c>
      <c r="H173" s="117">
        <f t="shared" si="38"/>
        <v>8309.6</v>
      </c>
      <c r="I173" s="117">
        <f t="shared" si="38"/>
        <v>8547.3</v>
      </c>
    </row>
    <row r="174" spans="1:9" s="92" customFormat="1" ht="31.5" customHeight="1">
      <c r="A174" s="77"/>
      <c r="B174" s="85" t="s">
        <v>230</v>
      </c>
      <c r="C174" s="38" t="s">
        <v>51</v>
      </c>
      <c r="D174" s="38" t="s">
        <v>231</v>
      </c>
      <c r="E174" s="38"/>
      <c r="F174" s="38"/>
      <c r="G174" s="117">
        <f t="shared" si="38"/>
        <v>22735.4</v>
      </c>
      <c r="H174" s="117">
        <f t="shared" si="38"/>
        <v>8309.6</v>
      </c>
      <c r="I174" s="117">
        <f t="shared" si="38"/>
        <v>8547.3</v>
      </c>
    </row>
    <row r="175" spans="1:9" s="92" customFormat="1" ht="18" customHeight="1">
      <c r="A175" s="77"/>
      <c r="B175" s="85" t="s">
        <v>211</v>
      </c>
      <c r="C175" s="38" t="s">
        <v>51</v>
      </c>
      <c r="D175" s="38" t="s">
        <v>231</v>
      </c>
      <c r="E175" s="38" t="s">
        <v>179</v>
      </c>
      <c r="F175" s="38" t="s">
        <v>183</v>
      </c>
      <c r="G175" s="117">
        <v>22735.4</v>
      </c>
      <c r="H175" s="117">
        <v>8309.6</v>
      </c>
      <c r="I175" s="117">
        <v>8547.3</v>
      </c>
    </row>
    <row r="176" spans="1:9" s="92" customFormat="1" ht="45.75" customHeight="1">
      <c r="A176" s="77"/>
      <c r="B176" s="85" t="s">
        <v>346</v>
      </c>
      <c r="C176" s="38" t="s">
        <v>99</v>
      </c>
      <c r="D176" s="38"/>
      <c r="E176" s="38"/>
      <c r="F176" s="38"/>
      <c r="G176" s="117">
        <f aca="true" t="shared" si="39" ref="G176:I177">SUM(G177)</f>
        <v>200</v>
      </c>
      <c r="H176" s="117">
        <f t="shared" si="39"/>
        <v>205.8</v>
      </c>
      <c r="I176" s="117">
        <f t="shared" si="39"/>
        <v>211.6</v>
      </c>
    </row>
    <row r="177" spans="1:9" s="92" customFormat="1" ht="38.25" customHeight="1">
      <c r="A177" s="77"/>
      <c r="B177" s="85" t="s">
        <v>230</v>
      </c>
      <c r="C177" s="38" t="s">
        <v>99</v>
      </c>
      <c r="D177" s="38" t="s">
        <v>231</v>
      </c>
      <c r="E177" s="38"/>
      <c r="F177" s="38"/>
      <c r="G177" s="117">
        <f t="shared" si="39"/>
        <v>200</v>
      </c>
      <c r="H177" s="117">
        <f t="shared" si="39"/>
        <v>205.8</v>
      </c>
      <c r="I177" s="117">
        <f t="shared" si="39"/>
        <v>211.6</v>
      </c>
    </row>
    <row r="178" spans="1:9" s="92" customFormat="1" ht="18" customHeight="1">
      <c r="A178" s="77"/>
      <c r="B178" s="85" t="s">
        <v>211</v>
      </c>
      <c r="C178" s="38" t="s">
        <v>99</v>
      </c>
      <c r="D178" s="38" t="s">
        <v>231</v>
      </c>
      <c r="E178" s="38" t="s">
        <v>179</v>
      </c>
      <c r="F178" s="38" t="s">
        <v>183</v>
      </c>
      <c r="G178" s="117">
        <v>200</v>
      </c>
      <c r="H178" s="117">
        <v>205.8</v>
      </c>
      <c r="I178" s="117">
        <v>211.6</v>
      </c>
    </row>
    <row r="179" spans="1:9" s="92" customFormat="1" ht="115.5" customHeight="1" hidden="1">
      <c r="A179" s="77"/>
      <c r="B179" s="100" t="s">
        <v>225</v>
      </c>
      <c r="C179" s="38" t="s">
        <v>52</v>
      </c>
      <c r="D179" s="38"/>
      <c r="E179" s="38"/>
      <c r="F179" s="38"/>
      <c r="G179" s="117">
        <f>G180</f>
        <v>0</v>
      </c>
      <c r="H179" s="117">
        <f>H180</f>
        <v>0</v>
      </c>
      <c r="I179" s="117">
        <f>I180</f>
        <v>0</v>
      </c>
    </row>
    <row r="180" spans="1:9" s="92" customFormat="1" ht="29.25" customHeight="1" hidden="1">
      <c r="A180" s="77"/>
      <c r="B180" s="85" t="s">
        <v>230</v>
      </c>
      <c r="C180" s="38" t="s">
        <v>52</v>
      </c>
      <c r="D180" s="38" t="s">
        <v>231</v>
      </c>
      <c r="E180" s="38"/>
      <c r="F180" s="38"/>
      <c r="G180" s="117">
        <f>SUM(G181)</f>
        <v>0</v>
      </c>
      <c r="H180" s="117">
        <f>SUM(H181)</f>
        <v>0</v>
      </c>
      <c r="I180" s="117">
        <f>SUM(I181)</f>
        <v>0</v>
      </c>
    </row>
    <row r="181" spans="1:9" s="92" customFormat="1" ht="29.25" customHeight="1" hidden="1">
      <c r="A181" s="77"/>
      <c r="B181" s="85" t="s">
        <v>211</v>
      </c>
      <c r="C181" s="38" t="s">
        <v>52</v>
      </c>
      <c r="D181" s="38" t="s">
        <v>231</v>
      </c>
      <c r="E181" s="38" t="s">
        <v>179</v>
      </c>
      <c r="F181" s="38" t="s">
        <v>183</v>
      </c>
      <c r="G181" s="117"/>
      <c r="H181" s="117"/>
      <c r="I181" s="117"/>
    </row>
    <row r="182" spans="1:9" s="92" customFormat="1" ht="89.25" customHeight="1" hidden="1">
      <c r="A182" s="77"/>
      <c r="B182" s="95" t="s">
        <v>107</v>
      </c>
      <c r="C182" s="38" t="s">
        <v>53</v>
      </c>
      <c r="D182" s="38"/>
      <c r="E182" s="38"/>
      <c r="F182" s="38"/>
      <c r="G182" s="117">
        <f>G183</f>
        <v>0</v>
      </c>
      <c r="H182" s="117">
        <f>H183</f>
        <v>0</v>
      </c>
      <c r="I182" s="117">
        <f>I183</f>
        <v>0</v>
      </c>
    </row>
    <row r="183" spans="1:9" s="92" customFormat="1" ht="30" customHeight="1" hidden="1">
      <c r="A183" s="77"/>
      <c r="B183" s="85" t="s">
        <v>230</v>
      </c>
      <c r="C183" s="38" t="s">
        <v>53</v>
      </c>
      <c r="D183" s="38" t="s">
        <v>231</v>
      </c>
      <c r="E183" s="38"/>
      <c r="F183" s="38"/>
      <c r="G183" s="117">
        <f>SUM(G184)</f>
        <v>0</v>
      </c>
      <c r="H183" s="117">
        <f>SUM(H184)</f>
        <v>0</v>
      </c>
      <c r="I183" s="117">
        <f>SUM(I184)</f>
        <v>0</v>
      </c>
    </row>
    <row r="184" spans="1:9" s="92" customFormat="1" ht="18.75" customHeight="1" hidden="1">
      <c r="A184" s="77"/>
      <c r="B184" s="85" t="s">
        <v>211</v>
      </c>
      <c r="C184" s="38" t="s">
        <v>53</v>
      </c>
      <c r="D184" s="38" t="s">
        <v>231</v>
      </c>
      <c r="E184" s="38" t="s">
        <v>179</v>
      </c>
      <c r="F184" s="38" t="s">
        <v>183</v>
      </c>
      <c r="G184" s="117">
        <v>0</v>
      </c>
      <c r="H184" s="117">
        <v>0</v>
      </c>
      <c r="I184" s="117">
        <v>0</v>
      </c>
    </row>
    <row r="185" spans="1:9" s="92" customFormat="1" ht="33" customHeight="1">
      <c r="A185" s="77"/>
      <c r="B185" s="85" t="s">
        <v>102</v>
      </c>
      <c r="C185" s="38" t="s">
        <v>135</v>
      </c>
      <c r="D185" s="38"/>
      <c r="E185" s="38"/>
      <c r="F185" s="38"/>
      <c r="G185" s="117">
        <f>G186+G189</f>
        <v>200</v>
      </c>
      <c r="H185" s="117">
        <f>H186+H189</f>
        <v>205.8</v>
      </c>
      <c r="I185" s="117">
        <f>I186+I189</f>
        <v>211.6</v>
      </c>
    </row>
    <row r="186" spans="1:9" s="92" customFormat="1" ht="91.5" customHeight="1" hidden="1">
      <c r="A186" s="77"/>
      <c r="B186" s="104" t="s">
        <v>347</v>
      </c>
      <c r="C186" s="38" t="s">
        <v>137</v>
      </c>
      <c r="D186" s="38"/>
      <c r="E186" s="38"/>
      <c r="F186" s="38"/>
      <c r="G186" s="117">
        <f>G187</f>
        <v>0</v>
      </c>
      <c r="H186" s="117">
        <f>H187</f>
        <v>0</v>
      </c>
      <c r="I186" s="117">
        <f>I187</f>
        <v>0</v>
      </c>
    </row>
    <row r="187" spans="1:9" s="92" customFormat="1" ht="35.25" customHeight="1" hidden="1">
      <c r="A187" s="77"/>
      <c r="B187" s="85" t="s">
        <v>230</v>
      </c>
      <c r="C187" s="38" t="s">
        <v>137</v>
      </c>
      <c r="D187" s="38" t="s">
        <v>231</v>
      </c>
      <c r="E187" s="38"/>
      <c r="F187" s="38"/>
      <c r="G187" s="117">
        <f>SUM(G188)</f>
        <v>0</v>
      </c>
      <c r="H187" s="117">
        <f>SUM(H188)</f>
        <v>0</v>
      </c>
      <c r="I187" s="117">
        <f>SUM(I188)</f>
        <v>0</v>
      </c>
    </row>
    <row r="188" spans="1:9" s="92" customFormat="1" ht="19.5" customHeight="1" hidden="1">
      <c r="A188" s="77"/>
      <c r="B188" s="85" t="s">
        <v>211</v>
      </c>
      <c r="C188" s="38" t="s">
        <v>137</v>
      </c>
      <c r="D188" s="38" t="s">
        <v>231</v>
      </c>
      <c r="E188" s="38" t="s">
        <v>179</v>
      </c>
      <c r="F188" s="38" t="s">
        <v>183</v>
      </c>
      <c r="G188" s="117"/>
      <c r="H188" s="117"/>
      <c r="I188" s="117"/>
    </row>
    <row r="189" spans="1:9" s="92" customFormat="1" ht="70.5" customHeight="1">
      <c r="A189" s="77"/>
      <c r="B189" s="95" t="s">
        <v>348</v>
      </c>
      <c r="C189" s="38" t="s">
        <v>136</v>
      </c>
      <c r="D189" s="38"/>
      <c r="E189" s="38"/>
      <c r="F189" s="38"/>
      <c r="G189" s="117">
        <f aca="true" t="shared" si="40" ref="G189:I190">SUM(G190)</f>
        <v>200</v>
      </c>
      <c r="H189" s="117">
        <f t="shared" si="40"/>
        <v>205.8</v>
      </c>
      <c r="I189" s="117">
        <f t="shared" si="40"/>
        <v>211.6</v>
      </c>
    </row>
    <row r="190" spans="1:9" s="92" customFormat="1" ht="32.25" customHeight="1">
      <c r="A190" s="77"/>
      <c r="B190" s="85" t="s">
        <v>230</v>
      </c>
      <c r="C190" s="38" t="s">
        <v>136</v>
      </c>
      <c r="D190" s="38" t="s">
        <v>231</v>
      </c>
      <c r="E190" s="38"/>
      <c r="F190" s="38"/>
      <c r="G190" s="117">
        <f t="shared" si="40"/>
        <v>200</v>
      </c>
      <c r="H190" s="117">
        <f t="shared" si="40"/>
        <v>205.8</v>
      </c>
      <c r="I190" s="117">
        <f t="shared" si="40"/>
        <v>211.6</v>
      </c>
    </row>
    <row r="191" spans="1:9" s="92" customFormat="1" ht="22.5" customHeight="1">
      <c r="A191" s="77"/>
      <c r="B191" s="85" t="s">
        <v>211</v>
      </c>
      <c r="C191" s="38" t="s">
        <v>136</v>
      </c>
      <c r="D191" s="38" t="s">
        <v>231</v>
      </c>
      <c r="E191" s="38" t="s">
        <v>179</v>
      </c>
      <c r="F191" s="38" t="s">
        <v>183</v>
      </c>
      <c r="G191" s="117">
        <v>200</v>
      </c>
      <c r="H191" s="117">
        <v>205.8</v>
      </c>
      <c r="I191" s="117">
        <v>211.6</v>
      </c>
    </row>
    <row r="192" spans="1:9" s="92" customFormat="1" ht="108" customHeight="1" hidden="1">
      <c r="A192" s="77"/>
      <c r="B192" s="85" t="s">
        <v>267</v>
      </c>
      <c r="C192" s="38" t="s">
        <v>268</v>
      </c>
      <c r="D192" s="38"/>
      <c r="E192" s="38"/>
      <c r="F192" s="38"/>
      <c r="G192" s="117">
        <f aca="true" t="shared" si="41" ref="G192:I193">SUM(G193)</f>
        <v>0</v>
      </c>
      <c r="H192" s="117">
        <f t="shared" si="41"/>
        <v>0</v>
      </c>
      <c r="I192" s="117">
        <f t="shared" si="41"/>
        <v>0</v>
      </c>
    </row>
    <row r="193" spans="1:9" s="92" customFormat="1" ht="30.75" customHeight="1" hidden="1">
      <c r="A193" s="77"/>
      <c r="B193" s="85" t="s">
        <v>230</v>
      </c>
      <c r="C193" s="38" t="s">
        <v>268</v>
      </c>
      <c r="D193" s="38" t="s">
        <v>231</v>
      </c>
      <c r="E193" s="38"/>
      <c r="F193" s="38"/>
      <c r="G193" s="117">
        <f t="shared" si="41"/>
        <v>0</v>
      </c>
      <c r="H193" s="117">
        <f t="shared" si="41"/>
        <v>0</v>
      </c>
      <c r="I193" s="117">
        <f t="shared" si="41"/>
        <v>0</v>
      </c>
    </row>
    <row r="194" spans="1:9" s="92" customFormat="1" ht="30" customHeight="1" hidden="1">
      <c r="A194" s="77"/>
      <c r="B194" s="85" t="s">
        <v>211</v>
      </c>
      <c r="C194" s="38" t="s">
        <v>268</v>
      </c>
      <c r="D194" s="38" t="s">
        <v>231</v>
      </c>
      <c r="E194" s="38" t="s">
        <v>179</v>
      </c>
      <c r="F194" s="38" t="s">
        <v>183</v>
      </c>
      <c r="G194" s="117">
        <v>0</v>
      </c>
      <c r="H194" s="117">
        <v>0</v>
      </c>
      <c r="I194" s="117">
        <v>0</v>
      </c>
    </row>
    <row r="195" spans="1:9" s="88" customFormat="1" ht="66" customHeight="1" hidden="1">
      <c r="A195" s="79"/>
      <c r="B195" s="96" t="s">
        <v>349</v>
      </c>
      <c r="C195" s="81" t="s">
        <v>54</v>
      </c>
      <c r="D195" s="81"/>
      <c r="E195" s="81"/>
      <c r="F195" s="81"/>
      <c r="G195" s="116">
        <f>SUM(G196+G199)</f>
        <v>0</v>
      </c>
      <c r="H195" s="116">
        <f>SUM(H196+H199)</f>
        <v>0</v>
      </c>
      <c r="I195" s="116">
        <f>SUM(I196+I199)</f>
        <v>0</v>
      </c>
    </row>
    <row r="196" spans="1:9" s="92" customFormat="1" ht="81" customHeight="1" hidden="1">
      <c r="A196" s="77"/>
      <c r="B196" s="103" t="s">
        <v>350</v>
      </c>
      <c r="C196" s="38" t="s">
        <v>55</v>
      </c>
      <c r="D196" s="38"/>
      <c r="E196" s="38"/>
      <c r="F196" s="38"/>
      <c r="G196" s="117">
        <f aca="true" t="shared" si="42" ref="G196:I197">SUM(G197)</f>
        <v>0</v>
      </c>
      <c r="H196" s="117">
        <f t="shared" si="42"/>
        <v>0</v>
      </c>
      <c r="I196" s="117">
        <f t="shared" si="42"/>
        <v>0</v>
      </c>
    </row>
    <row r="197" spans="1:9" s="92" customFormat="1" ht="18" customHeight="1" hidden="1">
      <c r="A197" s="77"/>
      <c r="B197" s="85" t="s">
        <v>161</v>
      </c>
      <c r="C197" s="38" t="s">
        <v>55</v>
      </c>
      <c r="D197" s="38" t="s">
        <v>239</v>
      </c>
      <c r="E197" s="38"/>
      <c r="F197" s="38"/>
      <c r="G197" s="117">
        <f t="shared" si="42"/>
        <v>0</v>
      </c>
      <c r="H197" s="117">
        <f t="shared" si="42"/>
        <v>0</v>
      </c>
      <c r="I197" s="117">
        <f t="shared" si="42"/>
        <v>0</v>
      </c>
    </row>
    <row r="198" spans="1:9" s="92" customFormat="1" ht="18" customHeight="1" hidden="1">
      <c r="A198" s="77"/>
      <c r="B198" s="85" t="s">
        <v>211</v>
      </c>
      <c r="C198" s="38" t="s">
        <v>55</v>
      </c>
      <c r="D198" s="38" t="s">
        <v>239</v>
      </c>
      <c r="E198" s="38" t="s">
        <v>179</v>
      </c>
      <c r="F198" s="38" t="s">
        <v>183</v>
      </c>
      <c r="G198" s="117"/>
      <c r="H198" s="117"/>
      <c r="I198" s="117"/>
    </row>
    <row r="199" spans="1:9" s="92" customFormat="1" ht="81.75" customHeight="1" hidden="1">
      <c r="A199" s="77"/>
      <c r="B199" s="103" t="s">
        <v>350</v>
      </c>
      <c r="C199" s="38" t="s">
        <v>56</v>
      </c>
      <c r="D199" s="38"/>
      <c r="E199" s="38"/>
      <c r="F199" s="38"/>
      <c r="G199" s="117">
        <f aca="true" t="shared" si="43" ref="G199:I200">SUM(G200)</f>
        <v>0</v>
      </c>
      <c r="H199" s="117">
        <f t="shared" si="43"/>
        <v>0</v>
      </c>
      <c r="I199" s="117">
        <f t="shared" si="43"/>
        <v>0</v>
      </c>
    </row>
    <row r="200" spans="1:9" s="92" customFormat="1" ht="24" customHeight="1" hidden="1">
      <c r="A200" s="77"/>
      <c r="B200" s="85" t="s">
        <v>161</v>
      </c>
      <c r="C200" s="38" t="s">
        <v>56</v>
      </c>
      <c r="D200" s="38" t="s">
        <v>239</v>
      </c>
      <c r="E200" s="38"/>
      <c r="F200" s="38"/>
      <c r="G200" s="117">
        <f t="shared" si="43"/>
        <v>0</v>
      </c>
      <c r="H200" s="117">
        <f t="shared" si="43"/>
        <v>0</v>
      </c>
      <c r="I200" s="117">
        <f t="shared" si="43"/>
        <v>0</v>
      </c>
    </row>
    <row r="201" spans="1:9" s="92" customFormat="1" ht="24" customHeight="1" hidden="1">
      <c r="A201" s="77"/>
      <c r="B201" s="85" t="s">
        <v>211</v>
      </c>
      <c r="C201" s="38" t="s">
        <v>56</v>
      </c>
      <c r="D201" s="38" t="s">
        <v>239</v>
      </c>
      <c r="E201" s="38" t="s">
        <v>179</v>
      </c>
      <c r="F201" s="38" t="s">
        <v>183</v>
      </c>
      <c r="G201" s="117"/>
      <c r="H201" s="117"/>
      <c r="I201" s="117"/>
    </row>
    <row r="202" spans="1:9" s="92" customFormat="1" ht="27" customHeight="1">
      <c r="A202" s="77"/>
      <c r="B202" s="102" t="s">
        <v>315</v>
      </c>
      <c r="C202" s="34" t="s">
        <v>57</v>
      </c>
      <c r="D202" s="34"/>
      <c r="E202" s="34"/>
      <c r="F202" s="34"/>
      <c r="G202" s="115">
        <f>SUM(G203+G207+G211+G215+G221+G227+G231+G235+G239+G243)</f>
        <v>22937.5</v>
      </c>
      <c r="H202" s="115">
        <f>SUM(H203+H207+H211+H215+H221+H227+H231+H235+H239+H243)</f>
        <v>23597.9</v>
      </c>
      <c r="I202" s="115">
        <f>SUM(I203+I207+I211+I215+I221+I227+I231+I235+I239+I243)</f>
        <v>24272.9</v>
      </c>
    </row>
    <row r="203" spans="1:9" s="88" customFormat="1" ht="36" customHeight="1">
      <c r="A203" s="79"/>
      <c r="B203" s="93" t="s">
        <v>379</v>
      </c>
      <c r="C203" s="81" t="s">
        <v>58</v>
      </c>
      <c r="D203" s="81"/>
      <c r="E203" s="81"/>
      <c r="F203" s="81"/>
      <c r="G203" s="116">
        <f>SUM(G204)</f>
        <v>1700</v>
      </c>
      <c r="H203" s="116">
        <f aca="true" t="shared" si="44" ref="H203:I205">SUM(H204)</f>
        <v>1749</v>
      </c>
      <c r="I203" s="116">
        <f t="shared" si="44"/>
        <v>1799</v>
      </c>
    </row>
    <row r="204" spans="1:9" s="92" customFormat="1" ht="54" customHeight="1">
      <c r="A204" s="77"/>
      <c r="B204" s="95" t="s">
        <v>380</v>
      </c>
      <c r="C204" s="38" t="s">
        <v>59</v>
      </c>
      <c r="D204" s="38"/>
      <c r="E204" s="38"/>
      <c r="F204" s="38"/>
      <c r="G204" s="117">
        <f>SUM(G205)</f>
        <v>1700</v>
      </c>
      <c r="H204" s="117">
        <f t="shared" si="44"/>
        <v>1749</v>
      </c>
      <c r="I204" s="117">
        <f t="shared" si="44"/>
        <v>1799</v>
      </c>
    </row>
    <row r="205" spans="1:9" s="92" customFormat="1" ht="33" customHeight="1">
      <c r="A205" s="77"/>
      <c r="B205" s="85" t="s">
        <v>230</v>
      </c>
      <c r="C205" s="38" t="s">
        <v>59</v>
      </c>
      <c r="D205" s="38" t="s">
        <v>231</v>
      </c>
      <c r="E205" s="38"/>
      <c r="F205" s="38"/>
      <c r="G205" s="117">
        <f>SUM(G206)</f>
        <v>1700</v>
      </c>
      <c r="H205" s="117">
        <f t="shared" si="44"/>
        <v>1749</v>
      </c>
      <c r="I205" s="117">
        <f t="shared" si="44"/>
        <v>1799</v>
      </c>
    </row>
    <row r="206" spans="1:9" s="92" customFormat="1" ht="18.75" customHeight="1">
      <c r="A206" s="77"/>
      <c r="B206" s="85" t="s">
        <v>253</v>
      </c>
      <c r="C206" s="38" t="s">
        <v>59</v>
      </c>
      <c r="D206" s="38" t="s">
        <v>231</v>
      </c>
      <c r="E206" s="38" t="s">
        <v>187</v>
      </c>
      <c r="F206" s="38" t="s">
        <v>178</v>
      </c>
      <c r="G206" s="117">
        <v>1700</v>
      </c>
      <c r="H206" s="117">
        <v>1749</v>
      </c>
      <c r="I206" s="117">
        <v>1799</v>
      </c>
    </row>
    <row r="207" spans="1:9" s="88" customFormat="1" ht="50.25" customHeight="1">
      <c r="A207" s="79"/>
      <c r="B207" s="93" t="s">
        <v>309</v>
      </c>
      <c r="C207" s="81" t="s">
        <v>60</v>
      </c>
      <c r="D207" s="81"/>
      <c r="E207" s="81"/>
      <c r="F207" s="81"/>
      <c r="G207" s="116">
        <f>SUM(G208)</f>
        <v>8621</v>
      </c>
      <c r="H207" s="116">
        <f aca="true" t="shared" si="45" ref="H207:I209">SUM(H208)</f>
        <v>8869.3</v>
      </c>
      <c r="I207" s="116">
        <f t="shared" si="45"/>
        <v>9122.9</v>
      </c>
    </row>
    <row r="208" spans="1:9" s="92" customFormat="1" ht="54" customHeight="1">
      <c r="A208" s="77"/>
      <c r="B208" s="85" t="s">
        <v>316</v>
      </c>
      <c r="C208" s="38" t="s">
        <v>61</v>
      </c>
      <c r="D208" s="38"/>
      <c r="E208" s="38"/>
      <c r="F208" s="38"/>
      <c r="G208" s="117">
        <f>SUM(G209)</f>
        <v>8621</v>
      </c>
      <c r="H208" s="117">
        <f t="shared" si="45"/>
        <v>8869.3</v>
      </c>
      <c r="I208" s="117">
        <f t="shared" si="45"/>
        <v>9122.9</v>
      </c>
    </row>
    <row r="209" spans="1:9" s="92" customFormat="1" ht="33.75" customHeight="1">
      <c r="A209" s="77"/>
      <c r="B209" s="85" t="s">
        <v>230</v>
      </c>
      <c r="C209" s="38" t="s">
        <v>61</v>
      </c>
      <c r="D209" s="38" t="s">
        <v>231</v>
      </c>
      <c r="E209" s="38"/>
      <c r="F209" s="38"/>
      <c r="G209" s="117">
        <f>SUM(G210)</f>
        <v>8621</v>
      </c>
      <c r="H209" s="117">
        <f t="shared" si="45"/>
        <v>8869.3</v>
      </c>
      <c r="I209" s="117">
        <f t="shared" si="45"/>
        <v>9122.9</v>
      </c>
    </row>
    <row r="210" spans="1:9" s="92" customFormat="1" ht="19.5" customHeight="1">
      <c r="A210" s="77"/>
      <c r="B210" s="85" t="s">
        <v>253</v>
      </c>
      <c r="C210" s="38" t="s">
        <v>61</v>
      </c>
      <c r="D210" s="38" t="s">
        <v>231</v>
      </c>
      <c r="E210" s="38" t="s">
        <v>187</v>
      </c>
      <c r="F210" s="38" t="s">
        <v>178</v>
      </c>
      <c r="G210" s="117">
        <v>8621</v>
      </c>
      <c r="H210" s="117">
        <v>8869.3</v>
      </c>
      <c r="I210" s="117">
        <v>9122.9</v>
      </c>
    </row>
    <row r="211" spans="1:9" s="88" customFormat="1" ht="42.75" customHeight="1">
      <c r="A211" s="79"/>
      <c r="B211" s="93" t="s">
        <v>317</v>
      </c>
      <c r="C211" s="81" t="s">
        <v>62</v>
      </c>
      <c r="D211" s="81"/>
      <c r="E211" s="81"/>
      <c r="F211" s="81"/>
      <c r="G211" s="116">
        <f>SUM(G212)</f>
        <v>560</v>
      </c>
      <c r="H211" s="116">
        <f aca="true" t="shared" si="46" ref="H211:I213">SUM(H212)</f>
        <v>576.1</v>
      </c>
      <c r="I211" s="116">
        <f t="shared" si="46"/>
        <v>592.6</v>
      </c>
    </row>
    <row r="212" spans="1:9" s="92" customFormat="1" ht="51" customHeight="1">
      <c r="A212" s="77"/>
      <c r="B212" s="95" t="s">
        <v>381</v>
      </c>
      <c r="C212" s="38" t="s">
        <v>63</v>
      </c>
      <c r="D212" s="38"/>
      <c r="E212" s="38"/>
      <c r="F212" s="38"/>
      <c r="G212" s="117">
        <f>SUM(G213)</f>
        <v>560</v>
      </c>
      <c r="H212" s="117">
        <f t="shared" si="46"/>
        <v>576.1</v>
      </c>
      <c r="I212" s="117">
        <f t="shared" si="46"/>
        <v>592.6</v>
      </c>
    </row>
    <row r="213" spans="1:9" s="92" customFormat="1" ht="33.75" customHeight="1">
      <c r="A213" s="77"/>
      <c r="B213" s="85" t="s">
        <v>230</v>
      </c>
      <c r="C213" s="38" t="s">
        <v>63</v>
      </c>
      <c r="D213" s="38" t="s">
        <v>231</v>
      </c>
      <c r="E213" s="38"/>
      <c r="F213" s="38"/>
      <c r="G213" s="117">
        <f>SUM(G214)</f>
        <v>560</v>
      </c>
      <c r="H213" s="117">
        <f t="shared" si="46"/>
        <v>576.1</v>
      </c>
      <c r="I213" s="117">
        <f t="shared" si="46"/>
        <v>592.6</v>
      </c>
    </row>
    <row r="214" spans="1:9" s="92" customFormat="1" ht="18.75" customHeight="1">
      <c r="A214" s="77"/>
      <c r="B214" s="85" t="s">
        <v>253</v>
      </c>
      <c r="C214" s="38" t="s">
        <v>63</v>
      </c>
      <c r="D214" s="38" t="s">
        <v>231</v>
      </c>
      <c r="E214" s="38" t="s">
        <v>187</v>
      </c>
      <c r="F214" s="38" t="s">
        <v>178</v>
      </c>
      <c r="G214" s="117">
        <v>560</v>
      </c>
      <c r="H214" s="117">
        <v>576.1</v>
      </c>
      <c r="I214" s="117">
        <v>592.6</v>
      </c>
    </row>
    <row r="215" spans="1:9" s="88" customFormat="1" ht="49.5" customHeight="1">
      <c r="A215" s="79"/>
      <c r="B215" s="93" t="s">
        <v>413</v>
      </c>
      <c r="C215" s="81" t="s">
        <v>64</v>
      </c>
      <c r="D215" s="81"/>
      <c r="E215" s="81"/>
      <c r="F215" s="81"/>
      <c r="G215" s="116">
        <f>SUM(G216)</f>
        <v>3433.7</v>
      </c>
      <c r="H215" s="116">
        <f>SUM(H216)</f>
        <v>3532.5</v>
      </c>
      <c r="I215" s="116">
        <f>SUM(I216)</f>
        <v>3633.5</v>
      </c>
    </row>
    <row r="216" spans="1:9" s="92" customFormat="1" ht="78.75" customHeight="1">
      <c r="A216" s="77"/>
      <c r="B216" s="85" t="s">
        <v>414</v>
      </c>
      <c r="C216" s="38" t="s">
        <v>65</v>
      </c>
      <c r="D216" s="38"/>
      <c r="E216" s="38"/>
      <c r="F216" s="38"/>
      <c r="G216" s="117">
        <f>SUM(G217+G219)</f>
        <v>3433.7</v>
      </c>
      <c r="H216" s="117">
        <f>SUM(H217+H219)</f>
        <v>3532.5</v>
      </c>
      <c r="I216" s="117">
        <f>SUM(I217+I219)</f>
        <v>3633.5</v>
      </c>
    </row>
    <row r="217" spans="1:9" s="92" customFormat="1" ht="33.75" customHeight="1">
      <c r="A217" s="77"/>
      <c r="B217" s="85" t="s">
        <v>230</v>
      </c>
      <c r="C217" s="38" t="s">
        <v>65</v>
      </c>
      <c r="D217" s="38" t="s">
        <v>231</v>
      </c>
      <c r="E217" s="38"/>
      <c r="F217" s="38"/>
      <c r="G217" s="117">
        <f>SUM(G218)</f>
        <v>3431.6</v>
      </c>
      <c r="H217" s="117">
        <f>SUM(H218)</f>
        <v>3530.4</v>
      </c>
      <c r="I217" s="117">
        <f>SUM(I218)</f>
        <v>3631.4</v>
      </c>
    </row>
    <row r="218" spans="1:9" s="92" customFormat="1" ht="18.75" customHeight="1">
      <c r="A218" s="77"/>
      <c r="B218" s="85" t="s">
        <v>253</v>
      </c>
      <c r="C218" s="38" t="s">
        <v>65</v>
      </c>
      <c r="D218" s="38" t="s">
        <v>231</v>
      </c>
      <c r="E218" s="38" t="s">
        <v>187</v>
      </c>
      <c r="F218" s="38" t="s">
        <v>178</v>
      </c>
      <c r="G218" s="117">
        <v>3431.6</v>
      </c>
      <c r="H218" s="117">
        <v>3530.4</v>
      </c>
      <c r="I218" s="117">
        <v>3631.4</v>
      </c>
    </row>
    <row r="219" spans="1:9" s="92" customFormat="1" ht="16.5" customHeight="1">
      <c r="A219" s="77"/>
      <c r="B219" s="95" t="s">
        <v>232</v>
      </c>
      <c r="C219" s="38" t="s">
        <v>65</v>
      </c>
      <c r="D219" s="38" t="s">
        <v>233</v>
      </c>
      <c r="E219" s="38"/>
      <c r="F219" s="38"/>
      <c r="G219" s="117">
        <f>SUM(G220)</f>
        <v>2.1</v>
      </c>
      <c r="H219" s="117">
        <f>SUM(H220)</f>
        <v>2.1</v>
      </c>
      <c r="I219" s="117">
        <f>SUM(I220)</f>
        <v>2.1</v>
      </c>
    </row>
    <row r="220" spans="1:9" s="92" customFormat="1" ht="20.25" customHeight="1">
      <c r="A220" s="77"/>
      <c r="B220" s="85" t="s">
        <v>253</v>
      </c>
      <c r="C220" s="38" t="s">
        <v>65</v>
      </c>
      <c r="D220" s="38" t="s">
        <v>233</v>
      </c>
      <c r="E220" s="38" t="s">
        <v>187</v>
      </c>
      <c r="F220" s="38" t="s">
        <v>178</v>
      </c>
      <c r="G220" s="117">
        <v>2.1</v>
      </c>
      <c r="H220" s="117">
        <v>2.1</v>
      </c>
      <c r="I220" s="117">
        <v>2.1</v>
      </c>
    </row>
    <row r="221" spans="1:9" s="88" customFormat="1" ht="39.75" customHeight="1">
      <c r="A221" s="79"/>
      <c r="B221" s="93" t="s">
        <v>415</v>
      </c>
      <c r="C221" s="81" t="s">
        <v>66</v>
      </c>
      <c r="D221" s="81"/>
      <c r="E221" s="81"/>
      <c r="F221" s="81"/>
      <c r="G221" s="116">
        <f>SUM(G222)</f>
        <v>6173.8</v>
      </c>
      <c r="H221" s="116">
        <f>SUM(H222)</f>
        <v>6351.6</v>
      </c>
      <c r="I221" s="116">
        <f>SUM(I222)</f>
        <v>6533.3</v>
      </c>
    </row>
    <row r="222" spans="1:9" s="92" customFormat="1" ht="67.5" customHeight="1">
      <c r="A222" s="77"/>
      <c r="B222" s="95" t="s">
        <v>416</v>
      </c>
      <c r="C222" s="38" t="s">
        <v>67</v>
      </c>
      <c r="D222" s="38"/>
      <c r="E222" s="38"/>
      <c r="F222" s="38"/>
      <c r="G222" s="117">
        <f>SUM(G223+G225)</f>
        <v>6173.8</v>
      </c>
      <c r="H222" s="117">
        <f>SUM(H223+H225)</f>
        <v>6351.6</v>
      </c>
      <c r="I222" s="117">
        <f>SUM(I223+I225)</f>
        <v>6533.3</v>
      </c>
    </row>
    <row r="223" spans="1:9" s="92" customFormat="1" ht="31.5" customHeight="1">
      <c r="A223" s="77"/>
      <c r="B223" s="85" t="s">
        <v>230</v>
      </c>
      <c r="C223" s="38" t="s">
        <v>67</v>
      </c>
      <c r="D223" s="38" t="s">
        <v>231</v>
      </c>
      <c r="E223" s="38"/>
      <c r="F223" s="38"/>
      <c r="G223" s="117">
        <f>SUM(G224)</f>
        <v>6153.8</v>
      </c>
      <c r="H223" s="117">
        <f>SUM(H224)</f>
        <v>6331</v>
      </c>
      <c r="I223" s="117">
        <f>SUM(I224)</f>
        <v>6512.1</v>
      </c>
    </row>
    <row r="224" spans="1:9" s="92" customFormat="1" ht="18" customHeight="1">
      <c r="A224" s="77"/>
      <c r="B224" s="85" t="s">
        <v>253</v>
      </c>
      <c r="C224" s="38" t="s">
        <v>67</v>
      </c>
      <c r="D224" s="38" t="s">
        <v>231</v>
      </c>
      <c r="E224" s="38" t="s">
        <v>187</v>
      </c>
      <c r="F224" s="38" t="s">
        <v>178</v>
      </c>
      <c r="G224" s="117">
        <v>6153.8</v>
      </c>
      <c r="H224" s="117">
        <v>6331</v>
      </c>
      <c r="I224" s="117">
        <v>6512.1</v>
      </c>
    </row>
    <row r="225" spans="1:9" s="92" customFormat="1" ht="18" customHeight="1">
      <c r="A225" s="77"/>
      <c r="B225" s="95" t="s">
        <v>232</v>
      </c>
      <c r="C225" s="38" t="s">
        <v>67</v>
      </c>
      <c r="D225" s="38" t="s">
        <v>233</v>
      </c>
      <c r="E225" s="38"/>
      <c r="F225" s="38"/>
      <c r="G225" s="117">
        <f>SUM(G226)</f>
        <v>20</v>
      </c>
      <c r="H225" s="117">
        <f>SUM(H226)</f>
        <v>20.6</v>
      </c>
      <c r="I225" s="117">
        <f>SUM(I226)</f>
        <v>21.2</v>
      </c>
    </row>
    <row r="226" spans="1:9" s="92" customFormat="1" ht="18" customHeight="1">
      <c r="A226" s="77"/>
      <c r="B226" s="85" t="s">
        <v>253</v>
      </c>
      <c r="C226" s="38" t="s">
        <v>67</v>
      </c>
      <c r="D226" s="38" t="s">
        <v>233</v>
      </c>
      <c r="E226" s="38" t="s">
        <v>187</v>
      </c>
      <c r="F226" s="38" t="s">
        <v>178</v>
      </c>
      <c r="G226" s="117">
        <v>20</v>
      </c>
      <c r="H226" s="117">
        <v>20.6</v>
      </c>
      <c r="I226" s="117">
        <v>21.2</v>
      </c>
    </row>
    <row r="227" spans="1:9" s="88" customFormat="1" ht="46.5" customHeight="1">
      <c r="A227" s="79"/>
      <c r="B227" s="93" t="s">
        <v>318</v>
      </c>
      <c r="C227" s="81" t="s">
        <v>68</v>
      </c>
      <c r="D227" s="81"/>
      <c r="E227" s="81"/>
      <c r="F227" s="81"/>
      <c r="G227" s="116">
        <f>SUM(G228)</f>
        <v>519</v>
      </c>
      <c r="H227" s="116">
        <f aca="true" t="shared" si="47" ref="H227:I229">SUM(H228)</f>
        <v>533.9</v>
      </c>
      <c r="I227" s="116">
        <f t="shared" si="47"/>
        <v>549.2</v>
      </c>
    </row>
    <row r="228" spans="1:9" s="92" customFormat="1" ht="82.5" customHeight="1">
      <c r="A228" s="77"/>
      <c r="B228" s="95" t="s">
        <v>319</v>
      </c>
      <c r="C228" s="38" t="s">
        <v>69</v>
      </c>
      <c r="D228" s="38"/>
      <c r="E228" s="38"/>
      <c r="F228" s="38"/>
      <c r="G228" s="117">
        <f>SUM(G229)</f>
        <v>519</v>
      </c>
      <c r="H228" s="117">
        <f t="shared" si="47"/>
        <v>533.9</v>
      </c>
      <c r="I228" s="117">
        <f t="shared" si="47"/>
        <v>549.2</v>
      </c>
    </row>
    <row r="229" spans="1:9" s="92" customFormat="1" ht="35.25" customHeight="1">
      <c r="A229" s="77"/>
      <c r="B229" s="85" t="s">
        <v>230</v>
      </c>
      <c r="C229" s="38" t="s">
        <v>69</v>
      </c>
      <c r="D229" s="38" t="s">
        <v>231</v>
      </c>
      <c r="E229" s="38"/>
      <c r="F229" s="38"/>
      <c r="G229" s="117">
        <f>SUM(G230)</f>
        <v>519</v>
      </c>
      <c r="H229" s="117">
        <f t="shared" si="47"/>
        <v>533.9</v>
      </c>
      <c r="I229" s="117">
        <f t="shared" si="47"/>
        <v>549.2</v>
      </c>
    </row>
    <row r="230" spans="1:9" s="92" customFormat="1" ht="17.25" customHeight="1">
      <c r="A230" s="77"/>
      <c r="B230" s="85" t="s">
        <v>253</v>
      </c>
      <c r="C230" s="38" t="s">
        <v>69</v>
      </c>
      <c r="D230" s="38" t="s">
        <v>231</v>
      </c>
      <c r="E230" s="38" t="s">
        <v>187</v>
      </c>
      <c r="F230" s="38" t="s">
        <v>178</v>
      </c>
      <c r="G230" s="117">
        <v>519</v>
      </c>
      <c r="H230" s="117">
        <v>533.9</v>
      </c>
      <c r="I230" s="117">
        <v>549.2</v>
      </c>
    </row>
    <row r="231" spans="1:9" s="88" customFormat="1" ht="60.75" customHeight="1" hidden="1">
      <c r="A231" s="79"/>
      <c r="B231" s="93" t="s">
        <v>320</v>
      </c>
      <c r="C231" s="81" t="s">
        <v>70</v>
      </c>
      <c r="D231" s="94"/>
      <c r="E231" s="81"/>
      <c r="F231" s="81"/>
      <c r="G231" s="116">
        <f>SUM(G232)</f>
        <v>0</v>
      </c>
      <c r="H231" s="116">
        <f aca="true" t="shared" si="48" ref="H231:I233">SUM(H232)</f>
        <v>0</v>
      </c>
      <c r="I231" s="116">
        <f t="shared" si="48"/>
        <v>0</v>
      </c>
    </row>
    <row r="232" spans="1:9" s="92" customFormat="1" ht="69" customHeight="1" hidden="1">
      <c r="A232" s="77"/>
      <c r="B232" s="95" t="s">
        <v>321</v>
      </c>
      <c r="C232" s="38" t="s">
        <v>71</v>
      </c>
      <c r="D232" s="38"/>
      <c r="E232" s="38"/>
      <c r="F232" s="38"/>
      <c r="G232" s="117">
        <f>SUM(G233)</f>
        <v>0</v>
      </c>
      <c r="H232" s="117">
        <f t="shared" si="48"/>
        <v>0</v>
      </c>
      <c r="I232" s="117">
        <f t="shared" si="48"/>
        <v>0</v>
      </c>
    </row>
    <row r="233" spans="1:9" s="92" customFormat="1" ht="35.25" customHeight="1" hidden="1">
      <c r="A233" s="77"/>
      <c r="B233" s="85" t="s">
        <v>230</v>
      </c>
      <c r="C233" s="38" t="s">
        <v>71</v>
      </c>
      <c r="D233" s="38" t="s">
        <v>231</v>
      </c>
      <c r="E233" s="38"/>
      <c r="F233" s="38"/>
      <c r="G233" s="117">
        <f>SUM(G234)</f>
        <v>0</v>
      </c>
      <c r="H233" s="117">
        <f t="shared" si="48"/>
        <v>0</v>
      </c>
      <c r="I233" s="117">
        <f t="shared" si="48"/>
        <v>0</v>
      </c>
    </row>
    <row r="234" spans="1:9" s="92" customFormat="1" ht="20.25" customHeight="1" hidden="1">
      <c r="A234" s="77"/>
      <c r="B234" s="85" t="s">
        <v>253</v>
      </c>
      <c r="C234" s="38" t="s">
        <v>71</v>
      </c>
      <c r="D234" s="38" t="s">
        <v>231</v>
      </c>
      <c r="E234" s="38" t="s">
        <v>187</v>
      </c>
      <c r="F234" s="38" t="s">
        <v>178</v>
      </c>
      <c r="G234" s="117">
        <v>0</v>
      </c>
      <c r="H234" s="117">
        <v>0</v>
      </c>
      <c r="I234" s="117">
        <v>0</v>
      </c>
    </row>
    <row r="235" spans="1:9" s="88" customFormat="1" ht="59.25" customHeight="1">
      <c r="A235" s="79"/>
      <c r="B235" s="93" t="s">
        <v>322</v>
      </c>
      <c r="C235" s="81" t="s">
        <v>72</v>
      </c>
      <c r="D235" s="81"/>
      <c r="E235" s="81"/>
      <c r="F235" s="81"/>
      <c r="G235" s="116">
        <f>SUM(G236)</f>
        <v>300</v>
      </c>
      <c r="H235" s="116">
        <f aca="true" t="shared" si="49" ref="H235:I237">SUM(H236)</f>
        <v>308.6</v>
      </c>
      <c r="I235" s="116">
        <f t="shared" si="49"/>
        <v>317.5</v>
      </c>
    </row>
    <row r="236" spans="1:9" s="92" customFormat="1" ht="63" customHeight="1">
      <c r="A236" s="77"/>
      <c r="B236" s="95" t="s">
        <v>323</v>
      </c>
      <c r="C236" s="38" t="s">
        <v>73</v>
      </c>
      <c r="D236" s="38"/>
      <c r="E236" s="38"/>
      <c r="F236" s="38"/>
      <c r="G236" s="117">
        <f>SUM(G237)</f>
        <v>300</v>
      </c>
      <c r="H236" s="117">
        <f t="shared" si="49"/>
        <v>308.6</v>
      </c>
      <c r="I236" s="117">
        <f t="shared" si="49"/>
        <v>317.5</v>
      </c>
    </row>
    <row r="237" spans="1:9" s="92" customFormat="1" ht="34.5" customHeight="1">
      <c r="A237" s="77"/>
      <c r="B237" s="85" t="s">
        <v>230</v>
      </c>
      <c r="C237" s="38" t="s">
        <v>73</v>
      </c>
      <c r="D237" s="38" t="s">
        <v>231</v>
      </c>
      <c r="E237" s="38"/>
      <c r="F237" s="38"/>
      <c r="G237" s="117">
        <f>SUM(G238)</f>
        <v>300</v>
      </c>
      <c r="H237" s="117">
        <f t="shared" si="49"/>
        <v>308.6</v>
      </c>
      <c r="I237" s="117">
        <f t="shared" si="49"/>
        <v>317.5</v>
      </c>
    </row>
    <row r="238" spans="1:9" s="92" customFormat="1" ht="18" customHeight="1">
      <c r="A238" s="77"/>
      <c r="B238" s="85" t="s">
        <v>253</v>
      </c>
      <c r="C238" s="38" t="s">
        <v>73</v>
      </c>
      <c r="D238" s="38" t="s">
        <v>231</v>
      </c>
      <c r="E238" s="38" t="s">
        <v>187</v>
      </c>
      <c r="F238" s="38" t="s">
        <v>178</v>
      </c>
      <c r="G238" s="117">
        <v>300</v>
      </c>
      <c r="H238" s="117">
        <v>308.6</v>
      </c>
      <c r="I238" s="117">
        <v>317.5</v>
      </c>
    </row>
    <row r="239" spans="1:9" s="88" customFormat="1" ht="63" customHeight="1">
      <c r="A239" s="79"/>
      <c r="B239" s="93" t="s">
        <v>324</v>
      </c>
      <c r="C239" s="81" t="s">
        <v>74</v>
      </c>
      <c r="D239" s="81"/>
      <c r="E239" s="81"/>
      <c r="F239" s="81"/>
      <c r="G239" s="116">
        <f>SUM(G240)</f>
        <v>50</v>
      </c>
      <c r="H239" s="116">
        <f aca="true" t="shared" si="50" ref="H239:I241">SUM(H240)</f>
        <v>51.4</v>
      </c>
      <c r="I239" s="116">
        <f t="shared" si="50"/>
        <v>52.9</v>
      </c>
    </row>
    <row r="240" spans="1:9" s="92" customFormat="1" ht="70.5" customHeight="1">
      <c r="A240" s="77"/>
      <c r="B240" s="95" t="s">
        <v>325</v>
      </c>
      <c r="C240" s="38" t="s">
        <v>75</v>
      </c>
      <c r="D240" s="38"/>
      <c r="E240" s="38"/>
      <c r="F240" s="38"/>
      <c r="G240" s="117">
        <f>SUM(G241)</f>
        <v>50</v>
      </c>
      <c r="H240" s="117">
        <f t="shared" si="50"/>
        <v>51.4</v>
      </c>
      <c r="I240" s="117">
        <f t="shared" si="50"/>
        <v>52.9</v>
      </c>
    </row>
    <row r="241" spans="1:9" s="92" customFormat="1" ht="34.5" customHeight="1">
      <c r="A241" s="77"/>
      <c r="B241" s="85" t="s">
        <v>230</v>
      </c>
      <c r="C241" s="38" t="s">
        <v>75</v>
      </c>
      <c r="D241" s="38" t="s">
        <v>231</v>
      </c>
      <c r="E241" s="38"/>
      <c r="F241" s="38"/>
      <c r="G241" s="117">
        <f>SUM(G242)</f>
        <v>50</v>
      </c>
      <c r="H241" s="117">
        <f t="shared" si="50"/>
        <v>51.4</v>
      </c>
      <c r="I241" s="117">
        <f t="shared" si="50"/>
        <v>52.9</v>
      </c>
    </row>
    <row r="242" spans="1:9" s="92" customFormat="1" ht="20.25" customHeight="1">
      <c r="A242" s="77"/>
      <c r="B242" s="85" t="s">
        <v>253</v>
      </c>
      <c r="C242" s="38" t="s">
        <v>75</v>
      </c>
      <c r="D242" s="38" t="s">
        <v>231</v>
      </c>
      <c r="E242" s="38" t="s">
        <v>187</v>
      </c>
      <c r="F242" s="38" t="s">
        <v>178</v>
      </c>
      <c r="G242" s="117">
        <v>50</v>
      </c>
      <c r="H242" s="117">
        <v>51.4</v>
      </c>
      <c r="I242" s="117">
        <v>52.9</v>
      </c>
    </row>
    <row r="243" spans="1:9" s="92" customFormat="1" ht="51.75" customHeight="1">
      <c r="A243" s="77"/>
      <c r="B243" s="93" t="s">
        <v>382</v>
      </c>
      <c r="C243" s="81" t="s">
        <v>425</v>
      </c>
      <c r="D243" s="81"/>
      <c r="E243" s="81"/>
      <c r="F243" s="81"/>
      <c r="G243" s="116">
        <f>SUM(G244)</f>
        <v>1580</v>
      </c>
      <c r="H243" s="116">
        <f aca="true" t="shared" si="51" ref="H243:I245">SUM(H244)</f>
        <v>1625.5</v>
      </c>
      <c r="I243" s="116">
        <f t="shared" si="51"/>
        <v>1672</v>
      </c>
    </row>
    <row r="244" spans="1:9" s="92" customFormat="1" ht="75.75" customHeight="1">
      <c r="A244" s="77"/>
      <c r="B244" s="85" t="s">
        <v>383</v>
      </c>
      <c r="C244" s="38" t="s">
        <v>426</v>
      </c>
      <c r="D244" s="38"/>
      <c r="E244" s="38"/>
      <c r="F244" s="38"/>
      <c r="G244" s="117">
        <f>SUM(G245)</f>
        <v>1580</v>
      </c>
      <c r="H244" s="117">
        <f t="shared" si="51"/>
        <v>1625.5</v>
      </c>
      <c r="I244" s="117">
        <f t="shared" si="51"/>
        <v>1672</v>
      </c>
    </row>
    <row r="245" spans="1:9" s="92" customFormat="1" ht="34.5" customHeight="1">
      <c r="A245" s="77"/>
      <c r="B245" s="85" t="s">
        <v>230</v>
      </c>
      <c r="C245" s="38" t="s">
        <v>426</v>
      </c>
      <c r="D245" s="38" t="s">
        <v>231</v>
      </c>
      <c r="E245" s="38"/>
      <c r="F245" s="38"/>
      <c r="G245" s="117">
        <f>SUM(G246)</f>
        <v>1580</v>
      </c>
      <c r="H245" s="117">
        <f t="shared" si="51"/>
        <v>1625.5</v>
      </c>
      <c r="I245" s="117">
        <f t="shared" si="51"/>
        <v>1672</v>
      </c>
    </row>
    <row r="246" spans="1:9" s="92" customFormat="1" ht="20.25" customHeight="1">
      <c r="A246" s="77"/>
      <c r="B246" s="85" t="s">
        <v>253</v>
      </c>
      <c r="C246" s="38" t="s">
        <v>426</v>
      </c>
      <c r="D246" s="38" t="s">
        <v>231</v>
      </c>
      <c r="E246" s="38" t="s">
        <v>187</v>
      </c>
      <c r="F246" s="38" t="s">
        <v>178</v>
      </c>
      <c r="G246" s="117">
        <v>1580</v>
      </c>
      <c r="H246" s="117">
        <v>1625.5</v>
      </c>
      <c r="I246" s="117">
        <v>1672</v>
      </c>
    </row>
    <row r="247" spans="1:9" s="92" customFormat="1" ht="30.75" customHeight="1">
      <c r="A247" s="77"/>
      <c r="B247" s="78" t="s">
        <v>326</v>
      </c>
      <c r="C247" s="34" t="s">
        <v>76</v>
      </c>
      <c r="D247" s="34"/>
      <c r="E247" s="34"/>
      <c r="F247" s="34"/>
      <c r="G247" s="115">
        <f>SUM(G248)</f>
        <v>3843</v>
      </c>
      <c r="H247" s="115">
        <f>SUM(H248)</f>
        <v>3641.9</v>
      </c>
      <c r="I247" s="115">
        <f>SUM(I248)</f>
        <v>3746.1</v>
      </c>
    </row>
    <row r="248" spans="1:9" s="88" customFormat="1" ht="39" customHeight="1">
      <c r="A248" s="79"/>
      <c r="B248" s="87" t="s">
        <v>327</v>
      </c>
      <c r="C248" s="81" t="s">
        <v>77</v>
      </c>
      <c r="D248" s="81"/>
      <c r="E248" s="81"/>
      <c r="F248" s="81"/>
      <c r="G248" s="116">
        <f>SUM(G249+G252)</f>
        <v>3843</v>
      </c>
      <c r="H248" s="116">
        <f>SUM(H249+H252)</f>
        <v>3641.9</v>
      </c>
      <c r="I248" s="116">
        <f>SUM(I249+I252)</f>
        <v>3746.1</v>
      </c>
    </row>
    <row r="249" spans="1:9" s="92" customFormat="1" ht="60" customHeight="1">
      <c r="A249" s="77"/>
      <c r="B249" s="103" t="s">
        <v>328</v>
      </c>
      <c r="C249" s="38" t="s">
        <v>78</v>
      </c>
      <c r="D249" s="38"/>
      <c r="E249" s="38"/>
      <c r="F249" s="38"/>
      <c r="G249" s="117">
        <f aca="true" t="shared" si="52" ref="G249:I250">SUM(G250)</f>
        <v>3793</v>
      </c>
      <c r="H249" s="117">
        <f t="shared" si="52"/>
        <v>3590.5</v>
      </c>
      <c r="I249" s="117">
        <f t="shared" si="52"/>
        <v>3693.2</v>
      </c>
    </row>
    <row r="250" spans="1:9" s="92" customFormat="1" ht="21.75" customHeight="1">
      <c r="A250" s="77"/>
      <c r="B250" s="85" t="s">
        <v>161</v>
      </c>
      <c r="C250" s="38" t="s">
        <v>78</v>
      </c>
      <c r="D250" s="38" t="s">
        <v>239</v>
      </c>
      <c r="E250" s="38"/>
      <c r="F250" s="38"/>
      <c r="G250" s="117">
        <f t="shared" si="52"/>
        <v>3793</v>
      </c>
      <c r="H250" s="117">
        <f t="shared" si="52"/>
        <v>3590.5</v>
      </c>
      <c r="I250" s="117">
        <f t="shared" si="52"/>
        <v>3693.2</v>
      </c>
    </row>
    <row r="251" spans="1:9" s="92" customFormat="1" ht="21.75" customHeight="1">
      <c r="A251" s="77"/>
      <c r="B251" s="85" t="s">
        <v>155</v>
      </c>
      <c r="C251" s="38" t="s">
        <v>78</v>
      </c>
      <c r="D251" s="38" t="s">
        <v>239</v>
      </c>
      <c r="E251" s="38" t="s">
        <v>187</v>
      </c>
      <c r="F251" s="38" t="s">
        <v>181</v>
      </c>
      <c r="G251" s="117">
        <v>3793</v>
      </c>
      <c r="H251" s="117">
        <v>3590.5</v>
      </c>
      <c r="I251" s="117">
        <v>3693.2</v>
      </c>
    </row>
    <row r="252" spans="1:9" s="92" customFormat="1" ht="39" customHeight="1">
      <c r="A252" s="77"/>
      <c r="B252" s="95" t="s">
        <v>329</v>
      </c>
      <c r="C252" s="38" t="s">
        <v>79</v>
      </c>
      <c r="D252" s="38"/>
      <c r="E252" s="38"/>
      <c r="F252" s="38"/>
      <c r="G252" s="117">
        <f aca="true" t="shared" si="53" ref="G252:I253">SUM(G253)</f>
        <v>50</v>
      </c>
      <c r="H252" s="117">
        <f t="shared" si="53"/>
        <v>51.4</v>
      </c>
      <c r="I252" s="117">
        <f t="shared" si="53"/>
        <v>52.9</v>
      </c>
    </row>
    <row r="253" spans="1:9" s="92" customFormat="1" ht="32.25" customHeight="1">
      <c r="A253" s="77"/>
      <c r="B253" s="85" t="s">
        <v>230</v>
      </c>
      <c r="C253" s="38" t="s">
        <v>79</v>
      </c>
      <c r="D253" s="38" t="s">
        <v>231</v>
      </c>
      <c r="E253" s="38"/>
      <c r="F253" s="38"/>
      <c r="G253" s="117">
        <f t="shared" si="53"/>
        <v>50</v>
      </c>
      <c r="H253" s="117">
        <f t="shared" si="53"/>
        <v>51.4</v>
      </c>
      <c r="I253" s="117">
        <f t="shared" si="53"/>
        <v>52.9</v>
      </c>
    </row>
    <row r="254" spans="1:9" s="92" customFormat="1" ht="20.25" customHeight="1">
      <c r="A254" s="77"/>
      <c r="B254" s="85" t="s">
        <v>155</v>
      </c>
      <c r="C254" s="38" t="s">
        <v>79</v>
      </c>
      <c r="D254" s="38" t="s">
        <v>231</v>
      </c>
      <c r="E254" s="38" t="s">
        <v>187</v>
      </c>
      <c r="F254" s="38" t="s">
        <v>181</v>
      </c>
      <c r="G254" s="117">
        <v>50</v>
      </c>
      <c r="H254" s="117">
        <v>51.4</v>
      </c>
      <c r="I254" s="117">
        <v>52.9</v>
      </c>
    </row>
    <row r="255" spans="1:9" s="92" customFormat="1" ht="54.75" customHeight="1">
      <c r="A255" s="77"/>
      <c r="B255" s="105" t="s">
        <v>384</v>
      </c>
      <c r="C255" s="38" t="s">
        <v>80</v>
      </c>
      <c r="D255" s="38"/>
      <c r="E255" s="38"/>
      <c r="F255" s="38"/>
      <c r="G255" s="117">
        <f>SUM(G256)</f>
        <v>1687.6</v>
      </c>
      <c r="H255" s="117">
        <f aca="true" t="shared" si="54" ref="H255:I258">SUM(H256)</f>
        <v>1736.2</v>
      </c>
      <c r="I255" s="117">
        <f t="shared" si="54"/>
        <v>1785.9</v>
      </c>
    </row>
    <row r="256" spans="1:9" s="92" customFormat="1" ht="81.75" customHeight="1">
      <c r="A256" s="77"/>
      <c r="B256" s="96" t="s">
        <v>385</v>
      </c>
      <c r="C256" s="38" t="s">
        <v>81</v>
      </c>
      <c r="D256" s="38"/>
      <c r="E256" s="38"/>
      <c r="F256" s="38"/>
      <c r="G256" s="117">
        <f>SUM(G257)</f>
        <v>1687.6</v>
      </c>
      <c r="H256" s="117">
        <f t="shared" si="54"/>
        <v>1736.2</v>
      </c>
      <c r="I256" s="117">
        <f t="shared" si="54"/>
        <v>1785.9</v>
      </c>
    </row>
    <row r="257" spans="1:9" s="92" customFormat="1" ht="75" customHeight="1">
      <c r="A257" s="77"/>
      <c r="B257" s="85" t="s">
        <v>386</v>
      </c>
      <c r="C257" s="38" t="s">
        <v>82</v>
      </c>
      <c r="D257" s="38"/>
      <c r="E257" s="38"/>
      <c r="F257" s="38"/>
      <c r="G257" s="117">
        <f>SUM(G258)</f>
        <v>1687.6</v>
      </c>
      <c r="H257" s="117">
        <f t="shared" si="54"/>
        <v>1736.2</v>
      </c>
      <c r="I257" s="117">
        <f t="shared" si="54"/>
        <v>1785.9</v>
      </c>
    </row>
    <row r="258" spans="1:9" s="92" customFormat="1" ht="31.5" customHeight="1">
      <c r="A258" s="77"/>
      <c r="B258" s="85" t="s">
        <v>230</v>
      </c>
      <c r="C258" s="38" t="s">
        <v>82</v>
      </c>
      <c r="D258" s="38" t="s">
        <v>231</v>
      </c>
      <c r="E258" s="38"/>
      <c r="F258" s="38"/>
      <c r="G258" s="117">
        <f>SUM(G259)</f>
        <v>1687.6</v>
      </c>
      <c r="H258" s="117">
        <f t="shared" si="54"/>
        <v>1736.2</v>
      </c>
      <c r="I258" s="117">
        <f t="shared" si="54"/>
        <v>1785.9</v>
      </c>
    </row>
    <row r="259" spans="1:9" ht="21" customHeight="1">
      <c r="A259" s="83"/>
      <c r="B259" s="85" t="s">
        <v>193</v>
      </c>
      <c r="C259" s="38" t="s">
        <v>82</v>
      </c>
      <c r="D259" s="38" t="s">
        <v>231</v>
      </c>
      <c r="E259" s="38" t="s">
        <v>176</v>
      </c>
      <c r="F259" s="38" t="s">
        <v>179</v>
      </c>
      <c r="G259" s="117">
        <v>1687.6</v>
      </c>
      <c r="H259" s="117">
        <v>1736.2</v>
      </c>
      <c r="I259" s="117">
        <v>1785.9</v>
      </c>
    </row>
    <row r="260" spans="1:9" ht="39.75" customHeight="1">
      <c r="A260" s="83"/>
      <c r="B260" s="105" t="s">
        <v>387</v>
      </c>
      <c r="C260" s="38" t="s">
        <v>294</v>
      </c>
      <c r="D260" s="38"/>
      <c r="E260" s="38"/>
      <c r="F260" s="38"/>
      <c r="G260" s="117">
        <f>SUM(G261+G265+G269+G273)</f>
        <v>7120</v>
      </c>
      <c r="H260" s="117">
        <f>SUM(H261+H265+H269+H273)</f>
        <v>7325</v>
      </c>
      <c r="I260" s="117">
        <f>SUM(I261+I265+I269+I273)</f>
        <v>7534.599999999999</v>
      </c>
    </row>
    <row r="261" spans="1:9" ht="51.75" customHeight="1">
      <c r="A261" s="83"/>
      <c r="B261" s="96" t="s">
        <v>388</v>
      </c>
      <c r="C261" s="38" t="s">
        <v>390</v>
      </c>
      <c r="D261" s="38"/>
      <c r="E261" s="38"/>
      <c r="F261" s="38"/>
      <c r="G261" s="117">
        <f>SUM(G262)</f>
        <v>2050</v>
      </c>
      <c r="H261" s="117">
        <f aca="true" t="shared" si="55" ref="H261:I263">SUM(H262)</f>
        <v>2109</v>
      </c>
      <c r="I261" s="117">
        <f t="shared" si="55"/>
        <v>2169.4</v>
      </c>
    </row>
    <row r="262" spans="1:9" ht="87.75" customHeight="1">
      <c r="A262" s="83"/>
      <c r="B262" s="85" t="s">
        <v>464</v>
      </c>
      <c r="C262" s="38" t="s">
        <v>466</v>
      </c>
      <c r="D262" s="38"/>
      <c r="E262" s="38"/>
      <c r="F262" s="38"/>
      <c r="G262" s="117">
        <f>SUM(G263)</f>
        <v>2050</v>
      </c>
      <c r="H262" s="117">
        <f t="shared" si="55"/>
        <v>2109</v>
      </c>
      <c r="I262" s="117">
        <f t="shared" si="55"/>
        <v>2169.4</v>
      </c>
    </row>
    <row r="263" spans="1:9" ht="32.25" customHeight="1">
      <c r="A263" s="83"/>
      <c r="B263" s="85" t="s">
        <v>161</v>
      </c>
      <c r="C263" s="38" t="s">
        <v>466</v>
      </c>
      <c r="D263" s="38" t="s">
        <v>239</v>
      </c>
      <c r="E263" s="38"/>
      <c r="F263" s="38"/>
      <c r="G263" s="117">
        <f>SUM(G264)</f>
        <v>2050</v>
      </c>
      <c r="H263" s="117">
        <f t="shared" si="55"/>
        <v>2109</v>
      </c>
      <c r="I263" s="117">
        <f t="shared" si="55"/>
        <v>2169.4</v>
      </c>
    </row>
    <row r="264" spans="1:9" ht="21" customHeight="1">
      <c r="A264" s="83"/>
      <c r="B264" s="85" t="s">
        <v>155</v>
      </c>
      <c r="C264" s="38" t="s">
        <v>466</v>
      </c>
      <c r="D264" s="38" t="s">
        <v>239</v>
      </c>
      <c r="E264" s="38" t="s">
        <v>187</v>
      </c>
      <c r="F264" s="38" t="s">
        <v>181</v>
      </c>
      <c r="G264" s="117">
        <v>2050</v>
      </c>
      <c r="H264" s="117">
        <v>2109</v>
      </c>
      <c r="I264" s="117">
        <v>2169.4</v>
      </c>
    </row>
    <row r="265" spans="1:9" ht="43.5" customHeight="1">
      <c r="A265" s="83"/>
      <c r="B265" s="96" t="s">
        <v>391</v>
      </c>
      <c r="C265" s="38" t="s">
        <v>389</v>
      </c>
      <c r="D265" s="38"/>
      <c r="E265" s="38"/>
      <c r="F265" s="38"/>
      <c r="G265" s="117">
        <f>SUM(G266)</f>
        <v>1650</v>
      </c>
      <c r="H265" s="117">
        <f aca="true" t="shared" si="56" ref="H265:I267">SUM(H266)</f>
        <v>1697.5</v>
      </c>
      <c r="I265" s="117">
        <f t="shared" si="56"/>
        <v>1746.1</v>
      </c>
    </row>
    <row r="266" spans="1:9" ht="78.75" customHeight="1">
      <c r="A266" s="83"/>
      <c r="B266" s="85" t="s">
        <v>392</v>
      </c>
      <c r="C266" s="38" t="s">
        <v>467</v>
      </c>
      <c r="D266" s="38"/>
      <c r="E266" s="38"/>
      <c r="F266" s="38"/>
      <c r="G266" s="117">
        <f>SUM(G267)</f>
        <v>1650</v>
      </c>
      <c r="H266" s="117">
        <f t="shared" si="56"/>
        <v>1697.5</v>
      </c>
      <c r="I266" s="117">
        <f t="shared" si="56"/>
        <v>1746.1</v>
      </c>
    </row>
    <row r="267" spans="1:9" ht="31.5" customHeight="1">
      <c r="A267" s="83"/>
      <c r="B267" s="85" t="s">
        <v>230</v>
      </c>
      <c r="C267" s="38" t="s">
        <v>467</v>
      </c>
      <c r="D267" s="38" t="s">
        <v>231</v>
      </c>
      <c r="E267" s="38"/>
      <c r="F267" s="38"/>
      <c r="G267" s="117">
        <f>SUM(G268)</f>
        <v>1650</v>
      </c>
      <c r="H267" s="117">
        <f t="shared" si="56"/>
        <v>1697.5</v>
      </c>
      <c r="I267" s="117">
        <f t="shared" si="56"/>
        <v>1746.1</v>
      </c>
    </row>
    <row r="268" spans="1:9" ht="21" customHeight="1">
      <c r="A268" s="83"/>
      <c r="B268" s="85" t="s">
        <v>155</v>
      </c>
      <c r="C268" s="38" t="s">
        <v>467</v>
      </c>
      <c r="D268" s="38" t="s">
        <v>231</v>
      </c>
      <c r="E268" s="38" t="s">
        <v>187</v>
      </c>
      <c r="F268" s="38" t="s">
        <v>181</v>
      </c>
      <c r="G268" s="117">
        <v>1650</v>
      </c>
      <c r="H268" s="117">
        <v>1697.5</v>
      </c>
      <c r="I268" s="117">
        <v>1746.1</v>
      </c>
    </row>
    <row r="269" spans="1:9" ht="54" customHeight="1">
      <c r="A269" s="83"/>
      <c r="B269" s="96" t="s">
        <v>394</v>
      </c>
      <c r="C269" s="38" t="s">
        <v>393</v>
      </c>
      <c r="D269" s="38"/>
      <c r="E269" s="38"/>
      <c r="F269" s="38"/>
      <c r="G269" s="117">
        <f>SUM(G270)</f>
        <v>600</v>
      </c>
      <c r="H269" s="117">
        <f aca="true" t="shared" si="57" ref="H269:I271">SUM(H270)</f>
        <v>617.3</v>
      </c>
      <c r="I269" s="117">
        <f t="shared" si="57"/>
        <v>634.9</v>
      </c>
    </row>
    <row r="270" spans="1:9" ht="96" customHeight="1">
      <c r="A270" s="83"/>
      <c r="B270" s="85" t="s">
        <v>465</v>
      </c>
      <c r="C270" s="38" t="s">
        <v>468</v>
      </c>
      <c r="D270" s="38"/>
      <c r="E270" s="38"/>
      <c r="F270" s="38"/>
      <c r="G270" s="117">
        <f>SUM(G271)</f>
        <v>600</v>
      </c>
      <c r="H270" s="117">
        <f t="shared" si="57"/>
        <v>617.3</v>
      </c>
      <c r="I270" s="117">
        <f t="shared" si="57"/>
        <v>634.9</v>
      </c>
    </row>
    <row r="271" spans="1:9" ht="25.5" customHeight="1">
      <c r="A271" s="83"/>
      <c r="B271" s="85" t="s">
        <v>161</v>
      </c>
      <c r="C271" s="38" t="s">
        <v>468</v>
      </c>
      <c r="D271" s="38" t="s">
        <v>239</v>
      </c>
      <c r="E271" s="38"/>
      <c r="F271" s="38"/>
      <c r="G271" s="117">
        <f>SUM(G272)</f>
        <v>600</v>
      </c>
      <c r="H271" s="117">
        <f t="shared" si="57"/>
        <v>617.3</v>
      </c>
      <c r="I271" s="117">
        <f t="shared" si="57"/>
        <v>634.9</v>
      </c>
    </row>
    <row r="272" spans="1:9" ht="21" customHeight="1">
      <c r="A272" s="83"/>
      <c r="B272" s="85" t="s">
        <v>155</v>
      </c>
      <c r="C272" s="38" t="s">
        <v>468</v>
      </c>
      <c r="D272" s="38" t="s">
        <v>239</v>
      </c>
      <c r="E272" s="38" t="s">
        <v>187</v>
      </c>
      <c r="F272" s="38" t="s">
        <v>181</v>
      </c>
      <c r="G272" s="117">
        <v>600</v>
      </c>
      <c r="H272" s="117">
        <v>617.3</v>
      </c>
      <c r="I272" s="117">
        <v>634.9</v>
      </c>
    </row>
    <row r="273" spans="1:9" ht="60.75" customHeight="1">
      <c r="A273" s="83"/>
      <c r="B273" s="96" t="s">
        <v>396</v>
      </c>
      <c r="C273" s="38" t="s">
        <v>395</v>
      </c>
      <c r="D273" s="38"/>
      <c r="E273" s="38"/>
      <c r="F273" s="38"/>
      <c r="G273" s="117">
        <f>SUM(G274)</f>
        <v>2820</v>
      </c>
      <c r="H273" s="117">
        <f aca="true" t="shared" si="58" ref="H273:I275">SUM(H274)</f>
        <v>2901.2</v>
      </c>
      <c r="I273" s="117">
        <f t="shared" si="58"/>
        <v>2984.2</v>
      </c>
    </row>
    <row r="274" spans="1:9" ht="78" customHeight="1">
      <c r="A274" s="83"/>
      <c r="B274" s="85" t="s">
        <v>397</v>
      </c>
      <c r="C274" s="38" t="s">
        <v>469</v>
      </c>
      <c r="D274" s="38"/>
      <c r="E274" s="38"/>
      <c r="F274" s="38"/>
      <c r="G274" s="117">
        <f>SUM(G275)</f>
        <v>2820</v>
      </c>
      <c r="H274" s="117">
        <f t="shared" si="58"/>
        <v>2901.2</v>
      </c>
      <c r="I274" s="117">
        <f t="shared" si="58"/>
        <v>2984.2</v>
      </c>
    </row>
    <row r="275" spans="1:9" ht="30.75" customHeight="1">
      <c r="A275" s="83"/>
      <c r="B275" s="85" t="s">
        <v>230</v>
      </c>
      <c r="C275" s="38" t="s">
        <v>469</v>
      </c>
      <c r="D275" s="38" t="s">
        <v>231</v>
      </c>
      <c r="E275" s="38"/>
      <c r="F275" s="38"/>
      <c r="G275" s="117">
        <f>SUM(G276)</f>
        <v>2820</v>
      </c>
      <c r="H275" s="117">
        <f t="shared" si="58"/>
        <v>2901.2</v>
      </c>
      <c r="I275" s="117">
        <f t="shared" si="58"/>
        <v>2984.2</v>
      </c>
    </row>
    <row r="276" spans="1:9" ht="21" customHeight="1">
      <c r="A276" s="83"/>
      <c r="B276" s="85" t="s">
        <v>155</v>
      </c>
      <c r="C276" s="38" t="s">
        <v>469</v>
      </c>
      <c r="D276" s="38" t="s">
        <v>231</v>
      </c>
      <c r="E276" s="38" t="s">
        <v>187</v>
      </c>
      <c r="F276" s="38" t="s">
        <v>181</v>
      </c>
      <c r="G276" s="117">
        <v>2820</v>
      </c>
      <c r="H276" s="117">
        <v>2901.2</v>
      </c>
      <c r="I276" s="117">
        <v>2984.2</v>
      </c>
    </row>
    <row r="277" spans="1:9" ht="42.75" customHeight="1">
      <c r="A277" s="83"/>
      <c r="B277" s="105" t="s">
        <v>398</v>
      </c>
      <c r="C277" s="38" t="s">
        <v>401</v>
      </c>
      <c r="D277" s="38"/>
      <c r="E277" s="38"/>
      <c r="F277" s="38"/>
      <c r="G277" s="117">
        <f>SUM(G278+G283+G287)</f>
        <v>50</v>
      </c>
      <c r="H277" s="117">
        <f>SUM(H278+H283+H287)</f>
        <v>51.5</v>
      </c>
      <c r="I277" s="117">
        <f>SUM(I278+I283+I287)</f>
        <v>52.9</v>
      </c>
    </row>
    <row r="278" spans="1:9" ht="79.5" customHeight="1">
      <c r="A278" s="83"/>
      <c r="B278" s="96" t="s">
        <v>399</v>
      </c>
      <c r="C278" s="38" t="s">
        <v>402</v>
      </c>
      <c r="D278" s="38"/>
      <c r="E278" s="38"/>
      <c r="F278" s="38"/>
      <c r="G278" s="117">
        <f aca="true" t="shared" si="59" ref="G278:I279">SUM(G279)</f>
        <v>50</v>
      </c>
      <c r="H278" s="117">
        <f t="shared" si="59"/>
        <v>51.5</v>
      </c>
      <c r="I278" s="117">
        <f t="shared" si="59"/>
        <v>52.9</v>
      </c>
    </row>
    <row r="279" spans="1:9" ht="90" customHeight="1">
      <c r="A279" s="83"/>
      <c r="B279" s="85" t="s">
        <v>400</v>
      </c>
      <c r="C279" s="38" t="s">
        <v>403</v>
      </c>
      <c r="D279" s="38"/>
      <c r="E279" s="38"/>
      <c r="F279" s="38"/>
      <c r="G279" s="117">
        <f t="shared" si="59"/>
        <v>50</v>
      </c>
      <c r="H279" s="117">
        <f t="shared" si="59"/>
        <v>51.5</v>
      </c>
      <c r="I279" s="117">
        <f t="shared" si="59"/>
        <v>52.9</v>
      </c>
    </row>
    <row r="280" spans="1:9" ht="36" customHeight="1">
      <c r="A280" s="83"/>
      <c r="B280" s="85" t="s">
        <v>230</v>
      </c>
      <c r="C280" s="38" t="s">
        <v>403</v>
      </c>
      <c r="D280" s="38" t="s">
        <v>231</v>
      </c>
      <c r="E280" s="38"/>
      <c r="F280" s="38"/>
      <c r="G280" s="117">
        <f>SUM(G281:G282)</f>
        <v>50</v>
      </c>
      <c r="H280" s="117">
        <f>SUM(H281:H282)</f>
        <v>51.5</v>
      </c>
      <c r="I280" s="117">
        <f>SUM(I281:I282)</f>
        <v>52.9</v>
      </c>
    </row>
    <row r="281" spans="1:9" ht="25.5" customHeight="1">
      <c r="A281" s="83"/>
      <c r="B281" s="85" t="s">
        <v>193</v>
      </c>
      <c r="C281" s="38" t="s">
        <v>403</v>
      </c>
      <c r="D281" s="38" t="s">
        <v>231</v>
      </c>
      <c r="E281" s="38" t="s">
        <v>176</v>
      </c>
      <c r="F281" s="38" t="s">
        <v>179</v>
      </c>
      <c r="G281" s="117">
        <v>30</v>
      </c>
      <c r="H281" s="117">
        <v>30.9</v>
      </c>
      <c r="I281" s="117">
        <v>31.7</v>
      </c>
    </row>
    <row r="282" spans="1:9" ht="25.5" customHeight="1">
      <c r="A282" s="83"/>
      <c r="B282" s="85" t="s">
        <v>198</v>
      </c>
      <c r="C282" s="38" t="s">
        <v>403</v>
      </c>
      <c r="D282" s="38" t="s">
        <v>231</v>
      </c>
      <c r="E282" s="38" t="s">
        <v>176</v>
      </c>
      <c r="F282" s="38" t="s">
        <v>182</v>
      </c>
      <c r="G282" s="117">
        <v>20</v>
      </c>
      <c r="H282" s="117">
        <v>20.6</v>
      </c>
      <c r="I282" s="117">
        <v>21.2</v>
      </c>
    </row>
    <row r="283" spans="1:9" ht="78" customHeight="1" hidden="1">
      <c r="A283" s="83"/>
      <c r="B283" s="96" t="s">
        <v>404</v>
      </c>
      <c r="C283" s="38" t="s">
        <v>406</v>
      </c>
      <c r="D283" s="38"/>
      <c r="E283" s="38"/>
      <c r="F283" s="38"/>
      <c r="G283" s="117">
        <f>SUM(G284)</f>
        <v>0</v>
      </c>
      <c r="H283" s="117">
        <f aca="true" t="shared" si="60" ref="H283:I285">SUM(H284)</f>
        <v>0</v>
      </c>
      <c r="I283" s="117">
        <f t="shared" si="60"/>
        <v>0</v>
      </c>
    </row>
    <row r="284" spans="1:9" ht="93" customHeight="1" hidden="1">
      <c r="A284" s="83"/>
      <c r="B284" s="85" t="s">
        <v>405</v>
      </c>
      <c r="C284" s="38" t="s">
        <v>407</v>
      </c>
      <c r="D284" s="38"/>
      <c r="E284" s="38"/>
      <c r="F284" s="38"/>
      <c r="G284" s="117">
        <f>SUM(G285)</f>
        <v>0</v>
      </c>
      <c r="H284" s="117">
        <f t="shared" si="60"/>
        <v>0</v>
      </c>
      <c r="I284" s="117">
        <f t="shared" si="60"/>
        <v>0</v>
      </c>
    </row>
    <row r="285" spans="1:9" ht="35.25" customHeight="1" hidden="1">
      <c r="A285" s="83"/>
      <c r="B285" s="85" t="s">
        <v>230</v>
      </c>
      <c r="C285" s="38" t="s">
        <v>407</v>
      </c>
      <c r="D285" s="38" t="s">
        <v>231</v>
      </c>
      <c r="E285" s="38"/>
      <c r="F285" s="38"/>
      <c r="G285" s="117">
        <f>SUM(G286)</f>
        <v>0</v>
      </c>
      <c r="H285" s="117">
        <f t="shared" si="60"/>
        <v>0</v>
      </c>
      <c r="I285" s="117">
        <f t="shared" si="60"/>
        <v>0</v>
      </c>
    </row>
    <row r="286" spans="1:9" ht="24.75" customHeight="1" hidden="1">
      <c r="A286" s="83"/>
      <c r="B286" s="85" t="s">
        <v>154</v>
      </c>
      <c r="C286" s="38" t="s">
        <v>407</v>
      </c>
      <c r="D286" s="38" t="s">
        <v>231</v>
      </c>
      <c r="E286" s="38" t="s">
        <v>187</v>
      </c>
      <c r="F286" s="38" t="s">
        <v>176</v>
      </c>
      <c r="G286" s="117"/>
      <c r="H286" s="117"/>
      <c r="I286" s="117"/>
    </row>
    <row r="287" spans="1:9" ht="76.5" customHeight="1" hidden="1">
      <c r="A287" s="83"/>
      <c r="B287" s="96" t="s">
        <v>408</v>
      </c>
      <c r="C287" s="38" t="s">
        <v>410</v>
      </c>
      <c r="D287" s="38"/>
      <c r="E287" s="38"/>
      <c r="F287" s="38"/>
      <c r="G287" s="117">
        <f>SUM(G288)</f>
        <v>0</v>
      </c>
      <c r="H287" s="117">
        <f aca="true" t="shared" si="61" ref="H287:I289">SUM(H288)</f>
        <v>0</v>
      </c>
      <c r="I287" s="117">
        <f t="shared" si="61"/>
        <v>0</v>
      </c>
    </row>
    <row r="288" spans="1:9" ht="102" customHeight="1" hidden="1">
      <c r="A288" s="83"/>
      <c r="B288" s="85" t="s">
        <v>409</v>
      </c>
      <c r="C288" s="38" t="s">
        <v>411</v>
      </c>
      <c r="D288" s="38"/>
      <c r="E288" s="38"/>
      <c r="F288" s="38"/>
      <c r="G288" s="117">
        <f>SUM(G289)</f>
        <v>0</v>
      </c>
      <c r="H288" s="117">
        <f t="shared" si="61"/>
        <v>0</v>
      </c>
      <c r="I288" s="117">
        <f t="shared" si="61"/>
        <v>0</v>
      </c>
    </row>
    <row r="289" spans="1:9" ht="30.75" customHeight="1" hidden="1">
      <c r="A289" s="83"/>
      <c r="B289" s="85" t="s">
        <v>230</v>
      </c>
      <c r="C289" s="38" t="s">
        <v>411</v>
      </c>
      <c r="D289" s="38" t="s">
        <v>231</v>
      </c>
      <c r="E289" s="38"/>
      <c r="F289" s="38"/>
      <c r="G289" s="117">
        <f>SUM(G290)</f>
        <v>0</v>
      </c>
      <c r="H289" s="117">
        <f t="shared" si="61"/>
        <v>0</v>
      </c>
      <c r="I289" s="117">
        <f t="shared" si="61"/>
        <v>0</v>
      </c>
    </row>
    <row r="290" spans="1:9" ht="24" customHeight="1" hidden="1">
      <c r="A290" s="83"/>
      <c r="B290" s="85" t="s">
        <v>253</v>
      </c>
      <c r="C290" s="38" t="s">
        <v>411</v>
      </c>
      <c r="D290" s="38" t="s">
        <v>231</v>
      </c>
      <c r="E290" s="38" t="s">
        <v>187</v>
      </c>
      <c r="F290" s="38" t="s">
        <v>178</v>
      </c>
      <c r="G290" s="117"/>
      <c r="H290" s="117"/>
      <c r="I290" s="117"/>
    </row>
    <row r="291" spans="1:9" s="76" customFormat="1" ht="49.5" customHeight="1">
      <c r="A291" s="77"/>
      <c r="B291" s="105" t="s">
        <v>412</v>
      </c>
      <c r="C291" s="34" t="s">
        <v>417</v>
      </c>
      <c r="D291" s="34"/>
      <c r="E291" s="34"/>
      <c r="F291" s="34"/>
      <c r="G291" s="115">
        <f>SUM(G292+G296)</f>
        <v>4700</v>
      </c>
      <c r="H291" s="115">
        <f>SUM(H292+H296)</f>
        <v>4835.4</v>
      </c>
      <c r="I291" s="115">
        <f>SUM(I292+I296)</f>
        <v>4973.6</v>
      </c>
    </row>
    <row r="292" spans="1:9" ht="65.25" customHeight="1">
      <c r="A292" s="83"/>
      <c r="B292" s="85" t="s">
        <v>427</v>
      </c>
      <c r="C292" s="38" t="s">
        <v>428</v>
      </c>
      <c r="D292" s="38"/>
      <c r="E292" s="38"/>
      <c r="F292" s="38"/>
      <c r="G292" s="117">
        <f>SUM(G293)</f>
        <v>1100</v>
      </c>
      <c r="H292" s="117">
        <f aca="true" t="shared" si="62" ref="H292:I294">SUM(H293)</f>
        <v>1131.7</v>
      </c>
      <c r="I292" s="117">
        <f t="shared" si="62"/>
        <v>1164</v>
      </c>
    </row>
    <row r="293" spans="1:9" ht="45.75" customHeight="1">
      <c r="A293" s="83"/>
      <c r="B293" s="85" t="s">
        <v>418</v>
      </c>
      <c r="C293" s="38" t="s">
        <v>423</v>
      </c>
      <c r="D293" s="38"/>
      <c r="E293" s="38"/>
      <c r="F293" s="38"/>
      <c r="G293" s="117">
        <f>SUM(G294)</f>
        <v>1100</v>
      </c>
      <c r="H293" s="117">
        <f t="shared" si="62"/>
        <v>1131.7</v>
      </c>
      <c r="I293" s="117">
        <f t="shared" si="62"/>
        <v>1164</v>
      </c>
    </row>
    <row r="294" spans="1:9" ht="36" customHeight="1">
      <c r="A294" s="83"/>
      <c r="B294" s="85" t="s">
        <v>230</v>
      </c>
      <c r="C294" s="38" t="s">
        <v>423</v>
      </c>
      <c r="D294" s="38" t="s">
        <v>231</v>
      </c>
      <c r="E294" s="38"/>
      <c r="F294" s="38"/>
      <c r="G294" s="117">
        <f>SUM(G295)</f>
        <v>1100</v>
      </c>
      <c r="H294" s="117">
        <f t="shared" si="62"/>
        <v>1131.7</v>
      </c>
      <c r="I294" s="117">
        <f t="shared" si="62"/>
        <v>1164</v>
      </c>
    </row>
    <row r="295" spans="1:9" ht="24.75" customHeight="1">
      <c r="A295" s="83"/>
      <c r="B295" s="85" t="s">
        <v>154</v>
      </c>
      <c r="C295" s="38" t="s">
        <v>423</v>
      </c>
      <c r="D295" s="38" t="s">
        <v>231</v>
      </c>
      <c r="E295" s="38" t="s">
        <v>187</v>
      </c>
      <c r="F295" s="38" t="s">
        <v>176</v>
      </c>
      <c r="G295" s="117">
        <v>1100</v>
      </c>
      <c r="H295" s="117">
        <v>1131.7</v>
      </c>
      <c r="I295" s="117">
        <v>1164</v>
      </c>
    </row>
    <row r="296" spans="1:9" ht="56.25" customHeight="1">
      <c r="A296" s="83"/>
      <c r="B296" s="85" t="s">
        <v>429</v>
      </c>
      <c r="C296" s="38" t="s">
        <v>431</v>
      </c>
      <c r="D296" s="38"/>
      <c r="E296" s="38"/>
      <c r="F296" s="38"/>
      <c r="G296" s="117">
        <f>SUM(G297)</f>
        <v>3600</v>
      </c>
      <c r="H296" s="117">
        <f aca="true" t="shared" si="63" ref="H296:I298">SUM(H297)</f>
        <v>3703.7</v>
      </c>
      <c r="I296" s="117">
        <f t="shared" si="63"/>
        <v>3809.6</v>
      </c>
    </row>
    <row r="297" spans="1:9" ht="66" customHeight="1">
      <c r="A297" s="83"/>
      <c r="B297" s="85" t="s">
        <v>430</v>
      </c>
      <c r="C297" s="38" t="s">
        <v>424</v>
      </c>
      <c r="D297" s="38"/>
      <c r="E297" s="38"/>
      <c r="F297" s="38"/>
      <c r="G297" s="117">
        <f>SUM(G298)</f>
        <v>3600</v>
      </c>
      <c r="H297" s="117">
        <f t="shared" si="63"/>
        <v>3703.7</v>
      </c>
      <c r="I297" s="117">
        <f t="shared" si="63"/>
        <v>3809.6</v>
      </c>
    </row>
    <row r="298" spans="1:9" ht="48.75" customHeight="1">
      <c r="A298" s="83"/>
      <c r="B298" s="85" t="s">
        <v>271</v>
      </c>
      <c r="C298" s="38" t="s">
        <v>424</v>
      </c>
      <c r="D298" s="38" t="s">
        <v>270</v>
      </c>
      <c r="E298" s="38"/>
      <c r="F298" s="38"/>
      <c r="G298" s="117">
        <f>SUM(G299)</f>
        <v>3600</v>
      </c>
      <c r="H298" s="117">
        <f t="shared" si="63"/>
        <v>3703.7</v>
      </c>
      <c r="I298" s="117">
        <f t="shared" si="63"/>
        <v>3809.6</v>
      </c>
    </row>
    <row r="299" spans="1:9" ht="21" customHeight="1">
      <c r="A299" s="83"/>
      <c r="B299" s="85" t="s">
        <v>154</v>
      </c>
      <c r="C299" s="38" t="s">
        <v>424</v>
      </c>
      <c r="D299" s="38" t="s">
        <v>270</v>
      </c>
      <c r="E299" s="38" t="s">
        <v>187</v>
      </c>
      <c r="F299" s="38" t="s">
        <v>176</v>
      </c>
      <c r="G299" s="117">
        <v>3600</v>
      </c>
      <c r="H299" s="117">
        <v>3703.7</v>
      </c>
      <c r="I299" s="117">
        <v>3809.6</v>
      </c>
    </row>
    <row r="300" spans="1:9" ht="45" customHeight="1">
      <c r="A300" s="83"/>
      <c r="B300" s="105" t="s">
        <v>307</v>
      </c>
      <c r="C300" s="34" t="s">
        <v>308</v>
      </c>
      <c r="D300" s="34"/>
      <c r="E300" s="34"/>
      <c r="F300" s="34"/>
      <c r="G300" s="115">
        <f>SUM(G301)</f>
        <v>15</v>
      </c>
      <c r="H300" s="115">
        <f aca="true" t="shared" si="64" ref="H300:I303">SUM(H301)</f>
        <v>5000</v>
      </c>
      <c r="I300" s="115">
        <f t="shared" si="64"/>
        <v>5000</v>
      </c>
    </row>
    <row r="301" spans="1:9" ht="57" customHeight="1">
      <c r="A301" s="83"/>
      <c r="B301" s="85" t="s">
        <v>432</v>
      </c>
      <c r="C301" s="38" t="s">
        <v>433</v>
      </c>
      <c r="D301" s="38"/>
      <c r="E301" s="38"/>
      <c r="F301" s="38"/>
      <c r="G301" s="117">
        <f>SUM(G302)</f>
        <v>15</v>
      </c>
      <c r="H301" s="117">
        <f t="shared" si="64"/>
        <v>5000</v>
      </c>
      <c r="I301" s="117">
        <f t="shared" si="64"/>
        <v>5000</v>
      </c>
    </row>
    <row r="302" spans="1:9" ht="45.75" customHeight="1">
      <c r="A302" s="83"/>
      <c r="B302" s="85" t="s">
        <v>435</v>
      </c>
      <c r="C302" s="38" t="s">
        <v>434</v>
      </c>
      <c r="D302" s="38"/>
      <c r="E302" s="38"/>
      <c r="F302" s="38"/>
      <c r="G302" s="117">
        <f>SUM(G303)</f>
        <v>15</v>
      </c>
      <c r="H302" s="117">
        <f t="shared" si="64"/>
        <v>5000</v>
      </c>
      <c r="I302" s="117">
        <f t="shared" si="64"/>
        <v>5000</v>
      </c>
    </row>
    <row r="303" spans="1:9" ht="45" customHeight="1">
      <c r="A303" s="83"/>
      <c r="B303" s="85" t="s">
        <v>230</v>
      </c>
      <c r="C303" s="38" t="s">
        <v>434</v>
      </c>
      <c r="D303" s="38" t="s">
        <v>231</v>
      </c>
      <c r="E303" s="38"/>
      <c r="F303" s="38"/>
      <c r="G303" s="117">
        <f>SUM(G304)</f>
        <v>15</v>
      </c>
      <c r="H303" s="117">
        <f t="shared" si="64"/>
        <v>5000</v>
      </c>
      <c r="I303" s="117">
        <f t="shared" si="64"/>
        <v>5000</v>
      </c>
    </row>
    <row r="304" spans="1:9" ht="21" customHeight="1">
      <c r="A304" s="83"/>
      <c r="B304" s="85" t="s">
        <v>154</v>
      </c>
      <c r="C304" s="38" t="s">
        <v>434</v>
      </c>
      <c r="D304" s="38" t="s">
        <v>231</v>
      </c>
      <c r="E304" s="38" t="s">
        <v>187</v>
      </c>
      <c r="F304" s="38" t="s">
        <v>176</v>
      </c>
      <c r="G304" s="117">
        <v>15</v>
      </c>
      <c r="H304" s="117">
        <v>5000</v>
      </c>
      <c r="I304" s="117">
        <v>5000</v>
      </c>
    </row>
    <row r="305" spans="1:9" ht="39.75" customHeight="1">
      <c r="A305" s="83"/>
      <c r="B305" s="105" t="s">
        <v>419</v>
      </c>
      <c r="C305" s="34" t="s">
        <v>305</v>
      </c>
      <c r="D305" s="34"/>
      <c r="E305" s="34"/>
      <c r="F305" s="34"/>
      <c r="G305" s="115">
        <f>SUM(G306+G310)</f>
        <v>500</v>
      </c>
      <c r="H305" s="115">
        <f>SUM(H306+H310)</f>
        <v>514.4</v>
      </c>
      <c r="I305" s="115">
        <f>SUM(I306+I310)</f>
        <v>529.2</v>
      </c>
    </row>
    <row r="306" spans="1:9" s="82" customFormat="1" ht="70.5" customHeight="1">
      <c r="A306" s="79"/>
      <c r="B306" s="96" t="s">
        <v>420</v>
      </c>
      <c r="C306" s="81" t="s">
        <v>421</v>
      </c>
      <c r="D306" s="81"/>
      <c r="E306" s="81"/>
      <c r="F306" s="81"/>
      <c r="G306" s="116">
        <f>SUM(G307)</f>
        <v>250</v>
      </c>
      <c r="H306" s="116">
        <f aca="true" t="shared" si="65" ref="H306:I308">SUM(H307)</f>
        <v>257.2</v>
      </c>
      <c r="I306" s="116">
        <f t="shared" si="65"/>
        <v>264.6</v>
      </c>
    </row>
    <row r="307" spans="1:9" ht="88.5" customHeight="1">
      <c r="A307" s="83"/>
      <c r="B307" s="85" t="s">
        <v>422</v>
      </c>
      <c r="C307" s="38" t="s">
        <v>306</v>
      </c>
      <c r="D307" s="38"/>
      <c r="E307" s="38"/>
      <c r="F307" s="38"/>
      <c r="G307" s="117">
        <f>SUM(G308)</f>
        <v>250</v>
      </c>
      <c r="H307" s="117">
        <f t="shared" si="65"/>
        <v>257.2</v>
      </c>
      <c r="I307" s="117">
        <f t="shared" si="65"/>
        <v>264.6</v>
      </c>
    </row>
    <row r="308" spans="1:9" ht="36" customHeight="1">
      <c r="A308" s="83"/>
      <c r="B308" s="85" t="s">
        <v>230</v>
      </c>
      <c r="C308" s="38" t="s">
        <v>306</v>
      </c>
      <c r="D308" s="38" t="s">
        <v>231</v>
      </c>
      <c r="E308" s="38"/>
      <c r="F308" s="38"/>
      <c r="G308" s="117">
        <f>SUM(G309)</f>
        <v>250</v>
      </c>
      <c r="H308" s="117">
        <f t="shared" si="65"/>
        <v>257.2</v>
      </c>
      <c r="I308" s="117">
        <f t="shared" si="65"/>
        <v>264.6</v>
      </c>
    </row>
    <row r="309" spans="1:9" ht="21" customHeight="1">
      <c r="A309" s="83"/>
      <c r="B309" s="85" t="s">
        <v>201</v>
      </c>
      <c r="C309" s="38" t="s">
        <v>306</v>
      </c>
      <c r="D309" s="38" t="s">
        <v>231</v>
      </c>
      <c r="E309" s="38" t="s">
        <v>179</v>
      </c>
      <c r="F309" s="38" t="s">
        <v>186</v>
      </c>
      <c r="G309" s="117">
        <v>250</v>
      </c>
      <c r="H309" s="117">
        <v>257.2</v>
      </c>
      <c r="I309" s="117">
        <v>264.6</v>
      </c>
    </row>
    <row r="310" spans="1:9" ht="70.5" customHeight="1">
      <c r="A310" s="83"/>
      <c r="B310" s="96" t="s">
        <v>436</v>
      </c>
      <c r="C310" s="81" t="s">
        <v>438</v>
      </c>
      <c r="D310" s="81"/>
      <c r="E310" s="81"/>
      <c r="F310" s="81"/>
      <c r="G310" s="116">
        <f>SUM(G311)</f>
        <v>250</v>
      </c>
      <c r="H310" s="116">
        <f aca="true" t="shared" si="66" ref="H310:I312">SUM(H311)</f>
        <v>257.2</v>
      </c>
      <c r="I310" s="116">
        <f t="shared" si="66"/>
        <v>264.6</v>
      </c>
    </row>
    <row r="311" spans="1:9" ht="84.75" customHeight="1">
      <c r="A311" s="83"/>
      <c r="B311" s="85" t="s">
        <v>437</v>
      </c>
      <c r="C311" s="38" t="s">
        <v>439</v>
      </c>
      <c r="D311" s="38"/>
      <c r="E311" s="38"/>
      <c r="F311" s="38"/>
      <c r="G311" s="117">
        <f>SUM(G312)</f>
        <v>250</v>
      </c>
      <c r="H311" s="117">
        <f t="shared" si="66"/>
        <v>257.2</v>
      </c>
      <c r="I311" s="117">
        <f t="shared" si="66"/>
        <v>264.6</v>
      </c>
    </row>
    <row r="312" spans="1:9" ht="32.25" customHeight="1">
      <c r="A312" s="83"/>
      <c r="B312" s="85" t="s">
        <v>230</v>
      </c>
      <c r="C312" s="38" t="s">
        <v>439</v>
      </c>
      <c r="D312" s="38" t="s">
        <v>231</v>
      </c>
      <c r="E312" s="38"/>
      <c r="F312" s="38"/>
      <c r="G312" s="117">
        <f>SUM(G313)</f>
        <v>250</v>
      </c>
      <c r="H312" s="117">
        <f t="shared" si="66"/>
        <v>257.2</v>
      </c>
      <c r="I312" s="117">
        <f t="shared" si="66"/>
        <v>264.6</v>
      </c>
    </row>
    <row r="313" spans="1:9" ht="21" customHeight="1">
      <c r="A313" s="83"/>
      <c r="B313" s="85" t="s">
        <v>201</v>
      </c>
      <c r="C313" s="38" t="s">
        <v>439</v>
      </c>
      <c r="D313" s="38" t="s">
        <v>231</v>
      </c>
      <c r="E313" s="38" t="s">
        <v>179</v>
      </c>
      <c r="F313" s="38" t="s">
        <v>186</v>
      </c>
      <c r="G313" s="117">
        <v>250</v>
      </c>
      <c r="H313" s="117">
        <v>257.2</v>
      </c>
      <c r="I313" s="117">
        <v>264.6</v>
      </c>
    </row>
    <row r="314" spans="1:9" ht="80.25" customHeight="1">
      <c r="A314" s="83"/>
      <c r="B314" s="105" t="s">
        <v>476</v>
      </c>
      <c r="C314" s="34" t="s">
        <v>440</v>
      </c>
      <c r="D314" s="34"/>
      <c r="E314" s="34"/>
      <c r="F314" s="34"/>
      <c r="G314" s="115">
        <f>SUM(G315)</f>
        <v>250</v>
      </c>
      <c r="H314" s="115">
        <f aca="true" t="shared" si="67" ref="H314:I317">SUM(H315)</f>
        <v>257.2</v>
      </c>
      <c r="I314" s="115">
        <f t="shared" si="67"/>
        <v>264.6</v>
      </c>
    </row>
    <row r="315" spans="1:9" ht="60.75" customHeight="1">
      <c r="A315" s="83"/>
      <c r="B315" s="85" t="s">
        <v>478</v>
      </c>
      <c r="C315" s="38" t="s">
        <v>441</v>
      </c>
      <c r="D315" s="38"/>
      <c r="E315" s="38"/>
      <c r="F315" s="38"/>
      <c r="G315" s="117">
        <f>SUM(G316)</f>
        <v>250</v>
      </c>
      <c r="H315" s="117">
        <f t="shared" si="67"/>
        <v>257.2</v>
      </c>
      <c r="I315" s="117">
        <f t="shared" si="67"/>
        <v>264.6</v>
      </c>
    </row>
    <row r="316" spans="1:9" ht="81" customHeight="1">
      <c r="A316" s="83"/>
      <c r="B316" s="85" t="s">
        <v>477</v>
      </c>
      <c r="C316" s="38" t="s">
        <v>442</v>
      </c>
      <c r="D316" s="38"/>
      <c r="E316" s="38"/>
      <c r="F316" s="38"/>
      <c r="G316" s="117">
        <f>SUM(G317)</f>
        <v>250</v>
      </c>
      <c r="H316" s="117">
        <f t="shared" si="67"/>
        <v>257.2</v>
      </c>
      <c r="I316" s="117">
        <f t="shared" si="67"/>
        <v>264.6</v>
      </c>
    </row>
    <row r="317" spans="1:9" ht="33" customHeight="1">
      <c r="A317" s="83"/>
      <c r="B317" s="85" t="s">
        <v>230</v>
      </c>
      <c r="C317" s="38" t="s">
        <v>442</v>
      </c>
      <c r="D317" s="38" t="s">
        <v>231</v>
      </c>
      <c r="E317" s="38"/>
      <c r="F317" s="38"/>
      <c r="G317" s="117">
        <f>SUM(G318)</f>
        <v>250</v>
      </c>
      <c r="H317" s="117">
        <f t="shared" si="67"/>
        <v>257.2</v>
      </c>
      <c r="I317" s="117">
        <f t="shared" si="67"/>
        <v>264.6</v>
      </c>
    </row>
    <row r="318" spans="1:9" ht="21" customHeight="1">
      <c r="A318" s="83"/>
      <c r="B318" s="85" t="s">
        <v>201</v>
      </c>
      <c r="C318" s="38" t="s">
        <v>442</v>
      </c>
      <c r="D318" s="38" t="s">
        <v>231</v>
      </c>
      <c r="E318" s="38" t="s">
        <v>179</v>
      </c>
      <c r="F318" s="38" t="s">
        <v>186</v>
      </c>
      <c r="G318" s="117">
        <v>250</v>
      </c>
      <c r="H318" s="117">
        <v>257.2</v>
      </c>
      <c r="I318" s="117">
        <v>264.6</v>
      </c>
    </row>
    <row r="319" spans="1:9" ht="50.25" customHeight="1">
      <c r="A319" s="83"/>
      <c r="B319" s="105" t="s">
        <v>474</v>
      </c>
      <c r="C319" s="34" t="s">
        <v>300</v>
      </c>
      <c r="D319" s="34"/>
      <c r="E319" s="34"/>
      <c r="F319" s="34"/>
      <c r="G319" s="115">
        <f>SUM(G320+G324)</f>
        <v>918</v>
      </c>
      <c r="H319" s="115">
        <f>SUM(H320+H324)</f>
        <v>944.5</v>
      </c>
      <c r="I319" s="115">
        <f>SUM(I320+I324)</f>
        <v>971.5</v>
      </c>
    </row>
    <row r="320" spans="1:9" ht="76.5" customHeight="1">
      <c r="A320" s="83"/>
      <c r="B320" s="96" t="s">
        <v>470</v>
      </c>
      <c r="C320" s="81" t="s">
        <v>443</v>
      </c>
      <c r="D320" s="81"/>
      <c r="E320" s="81"/>
      <c r="F320" s="81"/>
      <c r="G320" s="116">
        <f>SUM(G321)</f>
        <v>377.6</v>
      </c>
      <c r="H320" s="116">
        <f aca="true" t="shared" si="68" ref="H320:I322">SUM(H321)</f>
        <v>388.5</v>
      </c>
      <c r="I320" s="116">
        <f t="shared" si="68"/>
        <v>399.6</v>
      </c>
    </row>
    <row r="321" spans="1:9" ht="93" customHeight="1">
      <c r="A321" s="83"/>
      <c r="B321" s="85" t="s">
        <v>471</v>
      </c>
      <c r="C321" s="38" t="s">
        <v>444</v>
      </c>
      <c r="D321" s="38"/>
      <c r="E321" s="38"/>
      <c r="F321" s="38"/>
      <c r="G321" s="117">
        <f>SUM(G322)</f>
        <v>377.6</v>
      </c>
      <c r="H321" s="117">
        <f t="shared" si="68"/>
        <v>388.5</v>
      </c>
      <c r="I321" s="117">
        <f t="shared" si="68"/>
        <v>399.6</v>
      </c>
    </row>
    <row r="322" spans="1:9" ht="32.25" customHeight="1">
      <c r="A322" s="83"/>
      <c r="B322" s="85" t="s">
        <v>230</v>
      </c>
      <c r="C322" s="38" t="s">
        <v>444</v>
      </c>
      <c r="D322" s="38" t="s">
        <v>231</v>
      </c>
      <c r="E322" s="38"/>
      <c r="F322" s="38"/>
      <c r="G322" s="117">
        <f>SUM(G323)</f>
        <v>377.6</v>
      </c>
      <c r="H322" s="117">
        <f t="shared" si="68"/>
        <v>388.5</v>
      </c>
      <c r="I322" s="117">
        <f t="shared" si="68"/>
        <v>399.6</v>
      </c>
    </row>
    <row r="323" spans="1:9" ht="21" customHeight="1">
      <c r="A323" s="83"/>
      <c r="B323" s="109" t="s">
        <v>164</v>
      </c>
      <c r="C323" s="38" t="s">
        <v>444</v>
      </c>
      <c r="D323" s="38" t="s">
        <v>231</v>
      </c>
      <c r="E323" s="38" t="s">
        <v>186</v>
      </c>
      <c r="F323" s="38" t="s">
        <v>181</v>
      </c>
      <c r="G323" s="117">
        <v>377.6</v>
      </c>
      <c r="H323" s="117">
        <v>388.5</v>
      </c>
      <c r="I323" s="117">
        <v>399.6</v>
      </c>
    </row>
    <row r="324" spans="1:9" ht="86.25" customHeight="1">
      <c r="A324" s="83"/>
      <c r="B324" s="96" t="s">
        <v>472</v>
      </c>
      <c r="C324" s="81" t="s">
        <v>445</v>
      </c>
      <c r="D324" s="81"/>
      <c r="E324" s="81"/>
      <c r="F324" s="81"/>
      <c r="G324" s="116">
        <f>SUM(G325)</f>
        <v>540.4</v>
      </c>
      <c r="H324" s="116">
        <f aca="true" t="shared" si="69" ref="H324:I326">SUM(H325)</f>
        <v>556</v>
      </c>
      <c r="I324" s="116">
        <f t="shared" si="69"/>
        <v>571.9</v>
      </c>
    </row>
    <row r="325" spans="1:9" ht="87" customHeight="1">
      <c r="A325" s="83"/>
      <c r="B325" s="85" t="s">
        <v>473</v>
      </c>
      <c r="C325" s="38" t="s">
        <v>301</v>
      </c>
      <c r="D325" s="38"/>
      <c r="E325" s="38"/>
      <c r="F325" s="38"/>
      <c r="G325" s="117">
        <f>SUM(G326)</f>
        <v>540.4</v>
      </c>
      <c r="H325" s="117">
        <f t="shared" si="69"/>
        <v>556</v>
      </c>
      <c r="I325" s="117">
        <f t="shared" si="69"/>
        <v>571.9</v>
      </c>
    </row>
    <row r="326" spans="1:9" ht="48" customHeight="1">
      <c r="A326" s="83"/>
      <c r="B326" s="85" t="s">
        <v>230</v>
      </c>
      <c r="C326" s="38" t="s">
        <v>301</v>
      </c>
      <c r="D326" s="38" t="s">
        <v>231</v>
      </c>
      <c r="E326" s="38"/>
      <c r="F326" s="38"/>
      <c r="G326" s="117">
        <f>SUM(G327)</f>
        <v>540.4</v>
      </c>
      <c r="H326" s="117">
        <f t="shared" si="69"/>
        <v>556</v>
      </c>
      <c r="I326" s="117">
        <f t="shared" si="69"/>
        <v>571.9</v>
      </c>
    </row>
    <row r="327" spans="1:9" ht="21" customHeight="1">
      <c r="A327" s="83"/>
      <c r="B327" s="85" t="s">
        <v>198</v>
      </c>
      <c r="C327" s="38" t="s">
        <v>301</v>
      </c>
      <c r="D327" s="38" t="s">
        <v>231</v>
      </c>
      <c r="E327" s="38" t="s">
        <v>176</v>
      </c>
      <c r="F327" s="38" t="s">
        <v>182</v>
      </c>
      <c r="G327" s="117">
        <v>540.4</v>
      </c>
      <c r="H327" s="117">
        <v>556</v>
      </c>
      <c r="I327" s="117">
        <v>571.9</v>
      </c>
    </row>
    <row r="328" spans="1:9" ht="48" customHeight="1">
      <c r="A328" s="83"/>
      <c r="B328" s="105" t="s">
        <v>298</v>
      </c>
      <c r="C328" s="34" t="s">
        <v>299</v>
      </c>
      <c r="D328" s="34"/>
      <c r="E328" s="34"/>
      <c r="F328" s="34"/>
      <c r="G328" s="115">
        <f>SUM(G329)</f>
        <v>100</v>
      </c>
      <c r="H328" s="115">
        <f aca="true" t="shared" si="70" ref="H328:I331">SUM(H329)</f>
        <v>102.9</v>
      </c>
      <c r="I328" s="115">
        <f t="shared" si="70"/>
        <v>105.8</v>
      </c>
    </row>
    <row r="329" spans="1:9" ht="36" customHeight="1">
      <c r="A329" s="83"/>
      <c r="B329" s="85" t="s">
        <v>446</v>
      </c>
      <c r="C329" s="38" t="s">
        <v>448</v>
      </c>
      <c r="D329" s="38"/>
      <c r="E329" s="38"/>
      <c r="F329" s="38"/>
      <c r="G329" s="117">
        <f>SUM(G330)</f>
        <v>100</v>
      </c>
      <c r="H329" s="117">
        <f t="shared" si="70"/>
        <v>102.9</v>
      </c>
      <c r="I329" s="117">
        <f t="shared" si="70"/>
        <v>105.8</v>
      </c>
    </row>
    <row r="330" spans="1:9" ht="67.5" customHeight="1">
      <c r="A330" s="83"/>
      <c r="B330" s="85" t="s">
        <v>447</v>
      </c>
      <c r="C330" s="38" t="s">
        <v>449</v>
      </c>
      <c r="D330" s="38"/>
      <c r="E330" s="38"/>
      <c r="F330" s="38"/>
      <c r="G330" s="117">
        <f>SUM(G331)</f>
        <v>100</v>
      </c>
      <c r="H330" s="117">
        <f t="shared" si="70"/>
        <v>102.9</v>
      </c>
      <c r="I330" s="117">
        <f t="shared" si="70"/>
        <v>105.8</v>
      </c>
    </row>
    <row r="331" spans="1:9" ht="39" customHeight="1">
      <c r="A331" s="83"/>
      <c r="B331" s="85" t="s">
        <v>230</v>
      </c>
      <c r="C331" s="38" t="s">
        <v>449</v>
      </c>
      <c r="D331" s="38" t="s">
        <v>231</v>
      </c>
      <c r="E331" s="38"/>
      <c r="F331" s="38"/>
      <c r="G331" s="117">
        <f>SUM(G332)</f>
        <v>100</v>
      </c>
      <c r="H331" s="117">
        <f t="shared" si="70"/>
        <v>102.9</v>
      </c>
      <c r="I331" s="117">
        <f t="shared" si="70"/>
        <v>105.8</v>
      </c>
    </row>
    <row r="332" spans="1:9" ht="21" customHeight="1">
      <c r="A332" s="83"/>
      <c r="B332" s="85" t="s">
        <v>198</v>
      </c>
      <c r="C332" s="38" t="s">
        <v>449</v>
      </c>
      <c r="D332" s="38" t="s">
        <v>231</v>
      </c>
      <c r="E332" s="38" t="s">
        <v>176</v>
      </c>
      <c r="F332" s="38" t="s">
        <v>182</v>
      </c>
      <c r="G332" s="117">
        <v>100</v>
      </c>
      <c r="H332" s="117">
        <v>102.9</v>
      </c>
      <c r="I332" s="117">
        <v>105.8</v>
      </c>
    </row>
    <row r="333" spans="1:9" ht="60" customHeight="1">
      <c r="A333" s="83"/>
      <c r="B333" s="105" t="s">
        <v>450</v>
      </c>
      <c r="C333" s="34" t="s">
        <v>297</v>
      </c>
      <c r="D333" s="34"/>
      <c r="E333" s="34"/>
      <c r="F333" s="34"/>
      <c r="G333" s="115">
        <f>SUM(G334)</f>
        <v>50</v>
      </c>
      <c r="H333" s="115">
        <f aca="true" t="shared" si="71" ref="H333:I336">SUM(H334)</f>
        <v>51.4</v>
      </c>
      <c r="I333" s="115">
        <f t="shared" si="71"/>
        <v>52.9</v>
      </c>
    </row>
    <row r="334" spans="1:9" ht="55.5" customHeight="1">
      <c r="A334" s="83"/>
      <c r="B334" s="85" t="s">
        <v>451</v>
      </c>
      <c r="C334" s="38" t="s">
        <v>453</v>
      </c>
      <c r="D334" s="38"/>
      <c r="E334" s="38"/>
      <c r="F334" s="38"/>
      <c r="G334" s="117">
        <f>SUM(G335)</f>
        <v>50</v>
      </c>
      <c r="H334" s="117">
        <f t="shared" si="71"/>
        <v>51.4</v>
      </c>
      <c r="I334" s="117">
        <f t="shared" si="71"/>
        <v>52.9</v>
      </c>
    </row>
    <row r="335" spans="1:9" ht="93.75" customHeight="1">
      <c r="A335" s="83"/>
      <c r="B335" s="85" t="s">
        <v>452</v>
      </c>
      <c r="C335" s="38" t="s">
        <v>454</v>
      </c>
      <c r="D335" s="38"/>
      <c r="E335" s="38"/>
      <c r="F335" s="38"/>
      <c r="G335" s="117">
        <f>SUM(G336)</f>
        <v>50</v>
      </c>
      <c r="H335" s="117">
        <f t="shared" si="71"/>
        <v>51.4</v>
      </c>
      <c r="I335" s="117">
        <f t="shared" si="71"/>
        <v>52.9</v>
      </c>
    </row>
    <row r="336" spans="1:9" ht="39" customHeight="1">
      <c r="A336" s="83"/>
      <c r="B336" s="85" t="s">
        <v>230</v>
      </c>
      <c r="C336" s="38" t="s">
        <v>454</v>
      </c>
      <c r="D336" s="38" t="s">
        <v>231</v>
      </c>
      <c r="E336" s="38"/>
      <c r="F336" s="38"/>
      <c r="G336" s="117">
        <f>SUM(G337)</f>
        <v>50</v>
      </c>
      <c r="H336" s="117">
        <f t="shared" si="71"/>
        <v>51.4</v>
      </c>
      <c r="I336" s="117">
        <f t="shared" si="71"/>
        <v>52.9</v>
      </c>
    </row>
    <row r="337" spans="1:9" ht="21" customHeight="1">
      <c r="A337" s="83"/>
      <c r="B337" s="85" t="s">
        <v>198</v>
      </c>
      <c r="C337" s="38" t="s">
        <v>454</v>
      </c>
      <c r="D337" s="38" t="s">
        <v>231</v>
      </c>
      <c r="E337" s="38" t="s">
        <v>176</v>
      </c>
      <c r="F337" s="38" t="s">
        <v>182</v>
      </c>
      <c r="G337" s="117">
        <v>50</v>
      </c>
      <c r="H337" s="117">
        <v>51.4</v>
      </c>
      <c r="I337" s="117">
        <v>52.9</v>
      </c>
    </row>
    <row r="338" spans="1:9" ht="38.25" customHeight="1">
      <c r="A338" s="83"/>
      <c r="B338" s="105" t="s">
        <v>295</v>
      </c>
      <c r="C338" s="34" t="s">
        <v>296</v>
      </c>
      <c r="D338" s="34"/>
      <c r="E338" s="34"/>
      <c r="F338" s="34"/>
      <c r="G338" s="115">
        <f>SUM(G339)</f>
        <v>140</v>
      </c>
      <c r="H338" s="115">
        <f aca="true" t="shared" si="72" ref="H338:I341">SUM(H339)</f>
        <v>144</v>
      </c>
      <c r="I338" s="115">
        <f t="shared" si="72"/>
        <v>148.2</v>
      </c>
    </row>
    <row r="339" spans="1:9" ht="39" customHeight="1">
      <c r="A339" s="83"/>
      <c r="B339" s="85" t="s">
        <v>455</v>
      </c>
      <c r="C339" s="38" t="s">
        <v>457</v>
      </c>
      <c r="D339" s="38"/>
      <c r="E339" s="38"/>
      <c r="F339" s="38"/>
      <c r="G339" s="117">
        <f>SUM(G340)</f>
        <v>140</v>
      </c>
      <c r="H339" s="117">
        <f t="shared" si="72"/>
        <v>144</v>
      </c>
      <c r="I339" s="117">
        <f t="shared" si="72"/>
        <v>148.2</v>
      </c>
    </row>
    <row r="340" spans="1:9" ht="62.25" customHeight="1">
      <c r="A340" s="83"/>
      <c r="B340" s="85" t="s">
        <v>456</v>
      </c>
      <c r="C340" s="38" t="s">
        <v>458</v>
      </c>
      <c r="D340" s="38"/>
      <c r="E340" s="38"/>
      <c r="F340" s="38"/>
      <c r="G340" s="117">
        <f>SUM(G341)</f>
        <v>140</v>
      </c>
      <c r="H340" s="117">
        <f t="shared" si="72"/>
        <v>144</v>
      </c>
      <c r="I340" s="117">
        <f t="shared" si="72"/>
        <v>148.2</v>
      </c>
    </row>
    <row r="341" spans="1:9" ht="36" customHeight="1">
      <c r="A341" s="83"/>
      <c r="B341" s="85" t="s">
        <v>230</v>
      </c>
      <c r="C341" s="38" t="s">
        <v>458</v>
      </c>
      <c r="D341" s="38" t="s">
        <v>231</v>
      </c>
      <c r="E341" s="38"/>
      <c r="F341" s="38"/>
      <c r="G341" s="117">
        <f>SUM(G342)</f>
        <v>140</v>
      </c>
      <c r="H341" s="117">
        <f t="shared" si="72"/>
        <v>144</v>
      </c>
      <c r="I341" s="117">
        <f t="shared" si="72"/>
        <v>148.2</v>
      </c>
    </row>
    <row r="342" spans="1:9" ht="21" customHeight="1">
      <c r="A342" s="83"/>
      <c r="B342" s="85" t="s">
        <v>198</v>
      </c>
      <c r="C342" s="38" t="s">
        <v>458</v>
      </c>
      <c r="D342" s="38" t="s">
        <v>231</v>
      </c>
      <c r="E342" s="38" t="s">
        <v>176</v>
      </c>
      <c r="F342" s="38" t="s">
        <v>182</v>
      </c>
      <c r="G342" s="117">
        <v>140</v>
      </c>
      <c r="H342" s="117">
        <v>144</v>
      </c>
      <c r="I342" s="117">
        <v>148.2</v>
      </c>
    </row>
    <row r="343" spans="1:9" s="76" customFormat="1" ht="36" customHeight="1">
      <c r="A343" s="77"/>
      <c r="B343" s="139" t="s">
        <v>463</v>
      </c>
      <c r="C343" s="34" t="s">
        <v>459</v>
      </c>
      <c r="D343" s="34"/>
      <c r="E343" s="34"/>
      <c r="F343" s="34"/>
      <c r="G343" s="115">
        <f aca="true" t="shared" si="73" ref="G343:I344">SUM(G344)</f>
        <v>7108.5</v>
      </c>
      <c r="H343" s="115">
        <f t="shared" si="73"/>
        <v>7604.7</v>
      </c>
      <c r="I343" s="115">
        <f t="shared" si="73"/>
        <v>8186.9</v>
      </c>
    </row>
    <row r="344" spans="1:9" s="76" customFormat="1" ht="36" customHeight="1">
      <c r="A344" s="106"/>
      <c r="B344" s="111" t="s">
        <v>462</v>
      </c>
      <c r="C344" s="38" t="s">
        <v>460</v>
      </c>
      <c r="D344" s="38"/>
      <c r="E344" s="38"/>
      <c r="F344" s="38"/>
      <c r="G344" s="117">
        <f t="shared" si="73"/>
        <v>7108.5</v>
      </c>
      <c r="H344" s="117">
        <f t="shared" si="73"/>
        <v>7604.7</v>
      </c>
      <c r="I344" s="117">
        <f t="shared" si="73"/>
        <v>8186.9</v>
      </c>
    </row>
    <row r="345" spans="1:9" s="76" customFormat="1" ht="43.5" customHeight="1">
      <c r="A345" s="106"/>
      <c r="B345" s="111" t="s">
        <v>330</v>
      </c>
      <c r="C345" s="38" t="s">
        <v>461</v>
      </c>
      <c r="D345" s="38"/>
      <c r="E345" s="38"/>
      <c r="F345" s="38"/>
      <c r="G345" s="117">
        <f>SUM(G346+G352)</f>
        <v>7108.5</v>
      </c>
      <c r="H345" s="117">
        <f>SUM(H346+H352)</f>
        <v>7604.7</v>
      </c>
      <c r="I345" s="117">
        <f>SUM(I346+I352)</f>
        <v>8186.9</v>
      </c>
    </row>
    <row r="346" spans="1:9" s="76" customFormat="1" ht="30.75" customHeight="1">
      <c r="A346" s="106"/>
      <c r="B346" s="111" t="s">
        <v>331</v>
      </c>
      <c r="C346" s="38" t="s">
        <v>461</v>
      </c>
      <c r="D346" s="38" t="s">
        <v>332</v>
      </c>
      <c r="E346" s="38"/>
      <c r="F346" s="38"/>
      <c r="G346" s="117">
        <f>SUM(G347:G351)</f>
        <v>5922.3</v>
      </c>
      <c r="H346" s="117">
        <f>SUM(H347:H351)</f>
        <v>6348.7</v>
      </c>
      <c r="I346" s="117">
        <f>SUM(I347:I351)</f>
        <v>6850.299999999999</v>
      </c>
    </row>
    <row r="347" spans="1:9" s="76" customFormat="1" ht="29.25" customHeight="1">
      <c r="A347" s="106"/>
      <c r="B347" s="85" t="s">
        <v>198</v>
      </c>
      <c r="C347" s="38" t="s">
        <v>461</v>
      </c>
      <c r="D347" s="38" t="s">
        <v>332</v>
      </c>
      <c r="E347" s="38" t="s">
        <v>176</v>
      </c>
      <c r="F347" s="38" t="s">
        <v>182</v>
      </c>
      <c r="G347" s="117">
        <v>3828.6</v>
      </c>
      <c r="H347" s="117">
        <v>4104.3</v>
      </c>
      <c r="I347" s="117">
        <v>4428.5</v>
      </c>
    </row>
    <row r="348" spans="1:9" s="76" customFormat="1" ht="48.75" customHeight="1">
      <c r="A348" s="106"/>
      <c r="B348" s="85" t="s">
        <v>165</v>
      </c>
      <c r="C348" s="38" t="s">
        <v>461</v>
      </c>
      <c r="D348" s="38" t="s">
        <v>332</v>
      </c>
      <c r="E348" s="38" t="s">
        <v>178</v>
      </c>
      <c r="F348" s="38" t="s">
        <v>183</v>
      </c>
      <c r="G348" s="117">
        <v>604.2</v>
      </c>
      <c r="H348" s="117">
        <v>647.7</v>
      </c>
      <c r="I348" s="117">
        <v>698.9</v>
      </c>
    </row>
    <row r="349" spans="1:9" s="76" customFormat="1" ht="24" customHeight="1">
      <c r="A349" s="106"/>
      <c r="B349" s="85" t="s">
        <v>201</v>
      </c>
      <c r="C349" s="38" t="s">
        <v>461</v>
      </c>
      <c r="D349" s="38" t="s">
        <v>332</v>
      </c>
      <c r="E349" s="38" t="s">
        <v>179</v>
      </c>
      <c r="F349" s="38" t="s">
        <v>186</v>
      </c>
      <c r="G349" s="117">
        <v>299.5</v>
      </c>
      <c r="H349" s="117">
        <v>321</v>
      </c>
      <c r="I349" s="117">
        <v>346.5</v>
      </c>
    </row>
    <row r="350" spans="1:9" s="76" customFormat="1" ht="24.75" customHeight="1">
      <c r="A350" s="106"/>
      <c r="B350" s="109" t="s">
        <v>253</v>
      </c>
      <c r="C350" s="38" t="s">
        <v>461</v>
      </c>
      <c r="D350" s="38" t="s">
        <v>332</v>
      </c>
      <c r="E350" s="38" t="s">
        <v>187</v>
      </c>
      <c r="F350" s="38" t="s">
        <v>178</v>
      </c>
      <c r="G350" s="117">
        <v>653.6</v>
      </c>
      <c r="H350" s="117">
        <v>700.7</v>
      </c>
      <c r="I350" s="117">
        <v>756</v>
      </c>
    </row>
    <row r="351" spans="1:9" s="76" customFormat="1" ht="23.25" customHeight="1">
      <c r="A351" s="106"/>
      <c r="B351" s="109" t="s">
        <v>164</v>
      </c>
      <c r="C351" s="38" t="s">
        <v>461</v>
      </c>
      <c r="D351" s="38" t="s">
        <v>332</v>
      </c>
      <c r="E351" s="38" t="s">
        <v>186</v>
      </c>
      <c r="F351" s="38" t="s">
        <v>181</v>
      </c>
      <c r="G351" s="117">
        <v>536.4</v>
      </c>
      <c r="H351" s="117">
        <v>575</v>
      </c>
      <c r="I351" s="117">
        <v>620.4</v>
      </c>
    </row>
    <row r="352" spans="1:9" s="76" customFormat="1" ht="33" customHeight="1">
      <c r="A352" s="106"/>
      <c r="B352" s="85" t="s">
        <v>230</v>
      </c>
      <c r="C352" s="38" t="s">
        <v>461</v>
      </c>
      <c r="D352" s="38" t="s">
        <v>231</v>
      </c>
      <c r="E352" s="38"/>
      <c r="F352" s="38"/>
      <c r="G352" s="117">
        <f>SUM(G353:G357)</f>
        <v>1186.1999999999998</v>
      </c>
      <c r="H352" s="117">
        <f>SUM(H353:H357)</f>
        <v>1256</v>
      </c>
      <c r="I352" s="117">
        <f>SUM(I353:I357)</f>
        <v>1336.6</v>
      </c>
    </row>
    <row r="353" spans="1:9" s="76" customFormat="1" ht="25.5" customHeight="1">
      <c r="A353" s="106"/>
      <c r="B353" s="85" t="s">
        <v>198</v>
      </c>
      <c r="C353" s="38" t="s">
        <v>461</v>
      </c>
      <c r="D353" s="38" t="s">
        <v>231</v>
      </c>
      <c r="E353" s="38" t="s">
        <v>176</v>
      </c>
      <c r="F353" s="38" t="s">
        <v>182</v>
      </c>
      <c r="G353" s="117">
        <v>730.4</v>
      </c>
      <c r="H353" s="117">
        <v>767.4</v>
      </c>
      <c r="I353" s="117">
        <v>809.4</v>
      </c>
    </row>
    <row r="354" spans="1:9" s="76" customFormat="1" ht="48.75" customHeight="1">
      <c r="A354" s="106"/>
      <c r="B354" s="85" t="s">
        <v>165</v>
      </c>
      <c r="C354" s="38" t="s">
        <v>461</v>
      </c>
      <c r="D354" s="38" t="s">
        <v>231</v>
      </c>
      <c r="E354" s="38" t="s">
        <v>178</v>
      </c>
      <c r="F354" s="38" t="s">
        <v>183</v>
      </c>
      <c r="G354" s="117">
        <v>58.6</v>
      </c>
      <c r="H354" s="117">
        <v>62.8</v>
      </c>
      <c r="I354" s="117">
        <v>67.8</v>
      </c>
    </row>
    <row r="355" spans="1:9" s="76" customFormat="1" ht="24" customHeight="1">
      <c r="A355" s="106"/>
      <c r="B355" s="85" t="s">
        <v>201</v>
      </c>
      <c r="C355" s="38" t="s">
        <v>461</v>
      </c>
      <c r="D355" s="38" t="s">
        <v>231</v>
      </c>
      <c r="E355" s="38" t="s">
        <v>179</v>
      </c>
      <c r="F355" s="38" t="s">
        <v>186</v>
      </c>
      <c r="G355" s="117">
        <v>195.3</v>
      </c>
      <c r="H355" s="117">
        <v>209.4</v>
      </c>
      <c r="I355" s="117">
        <v>225.9</v>
      </c>
    </row>
    <row r="356" spans="1:9" s="76" customFormat="1" ht="24.75" customHeight="1">
      <c r="A356" s="106"/>
      <c r="B356" s="109" t="s">
        <v>253</v>
      </c>
      <c r="C356" s="38" t="s">
        <v>461</v>
      </c>
      <c r="D356" s="38" t="s">
        <v>231</v>
      </c>
      <c r="E356" s="38" t="s">
        <v>187</v>
      </c>
      <c r="F356" s="38" t="s">
        <v>178</v>
      </c>
      <c r="G356" s="117">
        <v>169.3</v>
      </c>
      <c r="H356" s="117">
        <v>181.5</v>
      </c>
      <c r="I356" s="117">
        <v>195.8</v>
      </c>
    </row>
    <row r="357" spans="1:9" s="76" customFormat="1" ht="23.25" customHeight="1">
      <c r="A357" s="106"/>
      <c r="B357" s="109" t="s">
        <v>164</v>
      </c>
      <c r="C357" s="38" t="s">
        <v>461</v>
      </c>
      <c r="D357" s="38" t="s">
        <v>231</v>
      </c>
      <c r="E357" s="38" t="s">
        <v>186</v>
      </c>
      <c r="F357" s="38" t="s">
        <v>181</v>
      </c>
      <c r="G357" s="117">
        <v>32.6</v>
      </c>
      <c r="H357" s="117">
        <v>34.9</v>
      </c>
      <c r="I357" s="117">
        <v>37.7</v>
      </c>
    </row>
    <row r="358" spans="1:9" s="76" customFormat="1" ht="33" customHeight="1">
      <c r="A358" s="77"/>
      <c r="B358" s="105" t="s">
        <v>227</v>
      </c>
      <c r="C358" s="34" t="s">
        <v>83</v>
      </c>
      <c r="D358" s="34"/>
      <c r="E358" s="34"/>
      <c r="F358" s="34"/>
      <c r="G358" s="115">
        <f>SUM(G359)</f>
        <v>18505.3</v>
      </c>
      <c r="H358" s="115">
        <f>SUM(H359)</f>
        <v>18217.799999999996</v>
      </c>
      <c r="I358" s="115">
        <f>SUM(I359)</f>
        <v>19411.2</v>
      </c>
    </row>
    <row r="359" spans="1:9" s="76" customFormat="1" ht="46.5" customHeight="1">
      <c r="A359" s="106"/>
      <c r="B359" s="85" t="s">
        <v>238</v>
      </c>
      <c r="C359" s="38" t="s">
        <v>84</v>
      </c>
      <c r="D359" s="38"/>
      <c r="E359" s="38"/>
      <c r="F359" s="38"/>
      <c r="G359" s="117">
        <f>SUM(G360+G363+G373+G376+G388+G391+G398+G403)</f>
        <v>18505.3</v>
      </c>
      <c r="H359" s="117">
        <f>SUM(H360+H363+H373+H376+H388+H391+H398+H403)</f>
        <v>18217.799999999996</v>
      </c>
      <c r="I359" s="117">
        <f>SUM(I360+I363+I373+I376+I388+I391+I398+I403)</f>
        <v>19411.2</v>
      </c>
    </row>
    <row r="360" spans="1:9" s="92" customFormat="1" ht="35.25" customHeight="1">
      <c r="A360" s="77"/>
      <c r="B360" s="85" t="s">
        <v>196</v>
      </c>
      <c r="C360" s="38" t="s">
        <v>85</v>
      </c>
      <c r="D360" s="38"/>
      <c r="E360" s="38"/>
      <c r="F360" s="38"/>
      <c r="G360" s="117">
        <f aca="true" t="shared" si="74" ref="G360:I361">SUM(G361)</f>
        <v>1368.8</v>
      </c>
      <c r="H360" s="117">
        <f t="shared" si="74"/>
        <v>1467.4</v>
      </c>
      <c r="I360" s="117">
        <f t="shared" si="74"/>
        <v>1583.3</v>
      </c>
    </row>
    <row r="361" spans="1:9" s="92" customFormat="1" ht="36.75" customHeight="1">
      <c r="A361" s="77"/>
      <c r="B361" s="85" t="s">
        <v>228</v>
      </c>
      <c r="C361" s="38" t="s">
        <v>85</v>
      </c>
      <c r="D361" s="38" t="s">
        <v>229</v>
      </c>
      <c r="E361" s="38"/>
      <c r="F361" s="38"/>
      <c r="G361" s="117">
        <f t="shared" si="74"/>
        <v>1368.8</v>
      </c>
      <c r="H361" s="117">
        <f t="shared" si="74"/>
        <v>1467.4</v>
      </c>
      <c r="I361" s="117">
        <f t="shared" si="74"/>
        <v>1583.3</v>
      </c>
    </row>
    <row r="362" spans="1:9" s="76" customFormat="1" ht="19.5" customHeight="1">
      <c r="A362" s="106"/>
      <c r="B362" s="85" t="s">
        <v>193</v>
      </c>
      <c r="C362" s="38" t="s">
        <v>85</v>
      </c>
      <c r="D362" s="38" t="s">
        <v>229</v>
      </c>
      <c r="E362" s="38" t="s">
        <v>176</v>
      </c>
      <c r="F362" s="38" t="s">
        <v>179</v>
      </c>
      <c r="G362" s="117">
        <v>1368.8</v>
      </c>
      <c r="H362" s="117">
        <v>1467.4</v>
      </c>
      <c r="I362" s="117">
        <v>1583.3</v>
      </c>
    </row>
    <row r="363" spans="1:9" s="92" customFormat="1" ht="30" customHeight="1">
      <c r="A363" s="77"/>
      <c r="B363" s="85" t="s">
        <v>194</v>
      </c>
      <c r="C363" s="38" t="s">
        <v>86</v>
      </c>
      <c r="D363" s="38"/>
      <c r="E363" s="38"/>
      <c r="F363" s="38"/>
      <c r="G363" s="117">
        <f>SUM(G364+G367+G370)</f>
        <v>13817.800000000001</v>
      </c>
      <c r="H363" s="117">
        <f>SUM(H364+H367+H370)</f>
        <v>14701.300000000001</v>
      </c>
      <c r="I363" s="117">
        <f>SUM(I364+I367+I370)</f>
        <v>15709.300000000001</v>
      </c>
    </row>
    <row r="364" spans="1:9" s="92" customFormat="1" ht="29.25" customHeight="1">
      <c r="A364" s="77"/>
      <c r="B364" s="85" t="s">
        <v>228</v>
      </c>
      <c r="C364" s="38" t="s">
        <v>86</v>
      </c>
      <c r="D364" s="38" t="s">
        <v>229</v>
      </c>
      <c r="E364" s="38"/>
      <c r="F364" s="38"/>
      <c r="G364" s="117">
        <f>SUM(G365+G366)</f>
        <v>10876.7</v>
      </c>
      <c r="H364" s="117">
        <f>SUM(H365+H366)</f>
        <v>11657.7</v>
      </c>
      <c r="I364" s="117">
        <f>SUM(I365+I366)</f>
        <v>12578.6</v>
      </c>
    </row>
    <row r="365" spans="1:9" s="92" customFormat="1" ht="29.25" customHeight="1" hidden="1">
      <c r="A365" s="77"/>
      <c r="B365" s="85" t="s">
        <v>194</v>
      </c>
      <c r="C365" s="38" t="s">
        <v>86</v>
      </c>
      <c r="D365" s="38" t="s">
        <v>229</v>
      </c>
      <c r="E365" s="38" t="s">
        <v>176</v>
      </c>
      <c r="F365" s="38" t="s">
        <v>178</v>
      </c>
      <c r="G365" s="117">
        <v>2</v>
      </c>
      <c r="H365" s="117"/>
      <c r="I365" s="117"/>
    </row>
    <row r="366" spans="1:9" s="76" customFormat="1" ht="23.25" customHeight="1">
      <c r="A366" s="106"/>
      <c r="B366" s="85" t="s">
        <v>193</v>
      </c>
      <c r="C366" s="38" t="s">
        <v>86</v>
      </c>
      <c r="D366" s="38" t="s">
        <v>229</v>
      </c>
      <c r="E366" s="38" t="s">
        <v>176</v>
      </c>
      <c r="F366" s="38" t="s">
        <v>179</v>
      </c>
      <c r="G366" s="117">
        <v>10874.7</v>
      </c>
      <c r="H366" s="117">
        <v>11657.7</v>
      </c>
      <c r="I366" s="117">
        <v>12578.6</v>
      </c>
    </row>
    <row r="367" spans="1:9" s="76" customFormat="1" ht="30.75" customHeight="1">
      <c r="A367" s="106"/>
      <c r="B367" s="85" t="s">
        <v>230</v>
      </c>
      <c r="C367" s="38" t="s">
        <v>86</v>
      </c>
      <c r="D367" s="38" t="s">
        <v>231</v>
      </c>
      <c r="E367" s="38"/>
      <c r="F367" s="38"/>
      <c r="G367" s="117">
        <f>SUM(G368+G369)</f>
        <v>2905</v>
      </c>
      <c r="H367" s="117">
        <f>SUM(H368+H369)</f>
        <v>3006.5</v>
      </c>
      <c r="I367" s="117">
        <f>SUM(I368+I369)</f>
        <v>3092.5</v>
      </c>
    </row>
    <row r="368" spans="1:9" s="76" customFormat="1" ht="51.75" customHeight="1">
      <c r="A368" s="106"/>
      <c r="B368" s="85" t="s">
        <v>258</v>
      </c>
      <c r="C368" s="38" t="s">
        <v>86</v>
      </c>
      <c r="D368" s="38" t="s">
        <v>231</v>
      </c>
      <c r="E368" s="38" t="s">
        <v>176</v>
      </c>
      <c r="F368" s="38" t="s">
        <v>178</v>
      </c>
      <c r="G368" s="117">
        <v>411.9</v>
      </c>
      <c r="H368" s="117">
        <v>441.6</v>
      </c>
      <c r="I368" s="117">
        <v>454.2</v>
      </c>
    </row>
    <row r="369" spans="1:9" s="92" customFormat="1" ht="18" customHeight="1">
      <c r="A369" s="77"/>
      <c r="B369" s="85" t="s">
        <v>193</v>
      </c>
      <c r="C369" s="38" t="s">
        <v>86</v>
      </c>
      <c r="D369" s="38" t="s">
        <v>231</v>
      </c>
      <c r="E369" s="38" t="s">
        <v>176</v>
      </c>
      <c r="F369" s="38" t="s">
        <v>179</v>
      </c>
      <c r="G369" s="117">
        <v>2493.1</v>
      </c>
      <c r="H369" s="117">
        <v>2564.9</v>
      </c>
      <c r="I369" s="117">
        <v>2638.3</v>
      </c>
    </row>
    <row r="370" spans="1:9" s="76" customFormat="1" ht="18" customHeight="1">
      <c r="A370" s="106"/>
      <c r="B370" s="85" t="s">
        <v>232</v>
      </c>
      <c r="C370" s="38" t="s">
        <v>86</v>
      </c>
      <c r="D370" s="38" t="s">
        <v>233</v>
      </c>
      <c r="E370" s="38"/>
      <c r="F370" s="38"/>
      <c r="G370" s="117">
        <f>SUM(G371+G372)</f>
        <v>36.1</v>
      </c>
      <c r="H370" s="117">
        <f>SUM(H371+H372)</f>
        <v>37.1</v>
      </c>
      <c r="I370" s="117">
        <f>SUM(I371+I372)</f>
        <v>38.2</v>
      </c>
    </row>
    <row r="371" spans="1:9" s="76" customFormat="1" ht="49.5" customHeight="1">
      <c r="A371" s="106"/>
      <c r="B371" s="85" t="s">
        <v>258</v>
      </c>
      <c r="C371" s="38" t="s">
        <v>86</v>
      </c>
      <c r="D371" s="38" t="s">
        <v>233</v>
      </c>
      <c r="E371" s="38" t="s">
        <v>176</v>
      </c>
      <c r="F371" s="38" t="s">
        <v>178</v>
      </c>
      <c r="G371" s="117">
        <v>20.6</v>
      </c>
      <c r="H371" s="117">
        <v>21.2</v>
      </c>
      <c r="I371" s="117">
        <v>21.8</v>
      </c>
    </row>
    <row r="372" spans="1:9" s="76" customFormat="1" ht="18" customHeight="1">
      <c r="A372" s="106"/>
      <c r="B372" s="85" t="s">
        <v>193</v>
      </c>
      <c r="C372" s="38" t="s">
        <v>86</v>
      </c>
      <c r="D372" s="38" t="s">
        <v>233</v>
      </c>
      <c r="E372" s="38" t="s">
        <v>176</v>
      </c>
      <c r="F372" s="38" t="s">
        <v>179</v>
      </c>
      <c r="G372" s="117">
        <v>15.5</v>
      </c>
      <c r="H372" s="117">
        <v>15.9</v>
      </c>
      <c r="I372" s="117">
        <v>16.4</v>
      </c>
    </row>
    <row r="373" spans="1:9" s="76" customFormat="1" ht="29.25" customHeight="1">
      <c r="A373" s="106"/>
      <c r="B373" s="107" t="s">
        <v>257</v>
      </c>
      <c r="C373" s="38" t="s">
        <v>87</v>
      </c>
      <c r="D373" s="38"/>
      <c r="E373" s="38"/>
      <c r="F373" s="38"/>
      <c r="G373" s="117">
        <f aca="true" t="shared" si="75" ref="G373:I374">SUM(G374)</f>
        <v>240</v>
      </c>
      <c r="H373" s="117">
        <f t="shared" si="75"/>
        <v>240</v>
      </c>
      <c r="I373" s="117">
        <f t="shared" si="75"/>
        <v>240</v>
      </c>
    </row>
    <row r="374" spans="1:9" s="76" customFormat="1" ht="30" customHeight="1">
      <c r="A374" s="106"/>
      <c r="B374" s="85" t="s">
        <v>230</v>
      </c>
      <c r="C374" s="38" t="s">
        <v>87</v>
      </c>
      <c r="D374" s="38" t="s">
        <v>231</v>
      </c>
      <c r="E374" s="38"/>
      <c r="F374" s="38"/>
      <c r="G374" s="117">
        <f t="shared" si="75"/>
        <v>240</v>
      </c>
      <c r="H374" s="117">
        <f t="shared" si="75"/>
        <v>240</v>
      </c>
      <c r="I374" s="117">
        <f t="shared" si="75"/>
        <v>240</v>
      </c>
    </row>
    <row r="375" spans="1:9" s="76" customFormat="1" ht="43.5" customHeight="1">
      <c r="A375" s="106"/>
      <c r="B375" s="85" t="s">
        <v>258</v>
      </c>
      <c r="C375" s="38" t="s">
        <v>87</v>
      </c>
      <c r="D375" s="38" t="s">
        <v>231</v>
      </c>
      <c r="E375" s="38" t="s">
        <v>176</v>
      </c>
      <c r="F375" s="38" t="s">
        <v>178</v>
      </c>
      <c r="G375" s="117">
        <v>240</v>
      </c>
      <c r="H375" s="117">
        <v>240</v>
      </c>
      <c r="I375" s="117">
        <v>240</v>
      </c>
    </row>
    <row r="376" spans="1:9" s="92" customFormat="1" ht="34.5" customHeight="1">
      <c r="A376" s="77"/>
      <c r="B376" s="85" t="s">
        <v>234</v>
      </c>
      <c r="C376" s="38" t="s">
        <v>88</v>
      </c>
      <c r="D376" s="34"/>
      <c r="E376" s="38"/>
      <c r="F376" s="38"/>
      <c r="G376" s="117">
        <f>SUM(G377+G384+G386)</f>
        <v>1358.9</v>
      </c>
      <c r="H376" s="117">
        <f>SUM(H377+H384+H386)</f>
        <v>267.6</v>
      </c>
      <c r="I376" s="117">
        <f>SUM(I377+I384+I386)</f>
        <v>271.9</v>
      </c>
    </row>
    <row r="377" spans="1:9" s="92" customFormat="1" ht="32.25" customHeight="1">
      <c r="A377" s="77"/>
      <c r="B377" s="85" t="s">
        <v>109</v>
      </c>
      <c r="C377" s="38" t="s">
        <v>88</v>
      </c>
      <c r="D377" s="38" t="s">
        <v>231</v>
      </c>
      <c r="E377" s="38"/>
      <c r="F377" s="38"/>
      <c r="G377" s="117">
        <f>SUM(G378+G379+G380+G381+G382+G383)</f>
        <v>1238.9</v>
      </c>
      <c r="H377" s="117">
        <f>SUM(H378+H379+H380+H381+H382+H383)</f>
        <v>147.6</v>
      </c>
      <c r="I377" s="117">
        <f>SUM(I378+I379+I380+I381+I382+I383)</f>
        <v>151.9</v>
      </c>
    </row>
    <row r="378" spans="1:9" s="76" customFormat="1" ht="19.5" customHeight="1" hidden="1">
      <c r="A378" s="106"/>
      <c r="B378" s="85" t="s">
        <v>210</v>
      </c>
      <c r="C378" s="38" t="s">
        <v>88</v>
      </c>
      <c r="D378" s="38" t="s">
        <v>231</v>
      </c>
      <c r="E378" s="38" t="s">
        <v>176</v>
      </c>
      <c r="F378" s="38" t="s">
        <v>188</v>
      </c>
      <c r="G378" s="117">
        <v>0</v>
      </c>
      <c r="H378" s="117">
        <v>0</v>
      </c>
      <c r="I378" s="117">
        <v>0</v>
      </c>
    </row>
    <row r="379" spans="1:9" s="92" customFormat="1" ht="19.5" customHeight="1">
      <c r="A379" s="77"/>
      <c r="B379" s="85" t="s">
        <v>198</v>
      </c>
      <c r="C379" s="38" t="s">
        <v>88</v>
      </c>
      <c r="D379" s="40" t="s">
        <v>231</v>
      </c>
      <c r="E379" s="38" t="s">
        <v>176</v>
      </c>
      <c r="F379" s="38" t="s">
        <v>182</v>
      </c>
      <c r="G379" s="117">
        <v>796.9</v>
      </c>
      <c r="H379" s="117">
        <v>147.6</v>
      </c>
      <c r="I379" s="117">
        <v>151.9</v>
      </c>
    </row>
    <row r="380" spans="1:9" ht="35.25" customHeight="1" hidden="1">
      <c r="A380" s="83"/>
      <c r="B380" s="85" t="s">
        <v>163</v>
      </c>
      <c r="C380" s="38" t="s">
        <v>88</v>
      </c>
      <c r="D380" s="38" t="s">
        <v>231</v>
      </c>
      <c r="E380" s="38" t="s">
        <v>178</v>
      </c>
      <c r="F380" s="38" t="s">
        <v>185</v>
      </c>
      <c r="G380" s="117">
        <v>23.1</v>
      </c>
      <c r="H380" s="117"/>
      <c r="I380" s="117"/>
    </row>
    <row r="381" spans="1:9" s="92" customFormat="1" ht="18.75" customHeight="1" hidden="1">
      <c r="A381" s="77"/>
      <c r="B381" s="85" t="s">
        <v>201</v>
      </c>
      <c r="C381" s="38" t="s">
        <v>88</v>
      </c>
      <c r="D381" s="38" t="s">
        <v>231</v>
      </c>
      <c r="E381" s="38" t="s">
        <v>179</v>
      </c>
      <c r="F381" s="38" t="s">
        <v>186</v>
      </c>
      <c r="G381" s="117">
        <v>100.3</v>
      </c>
      <c r="H381" s="117"/>
      <c r="I381" s="117"/>
    </row>
    <row r="382" spans="1:9" s="92" customFormat="1" ht="18.75" customHeight="1" hidden="1">
      <c r="A382" s="77"/>
      <c r="B382" s="85" t="s">
        <v>155</v>
      </c>
      <c r="C382" s="38" t="s">
        <v>88</v>
      </c>
      <c r="D382" s="38" t="s">
        <v>231</v>
      </c>
      <c r="E382" s="38" t="s">
        <v>187</v>
      </c>
      <c r="F382" s="38" t="s">
        <v>181</v>
      </c>
      <c r="G382" s="117">
        <v>0</v>
      </c>
      <c r="H382" s="117">
        <v>0</v>
      </c>
      <c r="I382" s="117">
        <v>0</v>
      </c>
    </row>
    <row r="383" spans="1:9" ht="18.75" customHeight="1" hidden="1" thickBot="1">
      <c r="A383" s="108"/>
      <c r="B383" s="109" t="s">
        <v>164</v>
      </c>
      <c r="C383" s="38" t="s">
        <v>88</v>
      </c>
      <c r="D383" s="38" t="s">
        <v>231</v>
      </c>
      <c r="E383" s="38" t="s">
        <v>186</v>
      </c>
      <c r="F383" s="38" t="s">
        <v>181</v>
      </c>
      <c r="G383" s="117">
        <v>318.6</v>
      </c>
      <c r="H383" s="117"/>
      <c r="I383" s="117"/>
    </row>
    <row r="384" spans="1:9" ht="20.25" customHeight="1">
      <c r="A384" s="91"/>
      <c r="B384" s="85" t="s">
        <v>207</v>
      </c>
      <c r="C384" s="38" t="s">
        <v>88</v>
      </c>
      <c r="D384" s="38" t="s">
        <v>208</v>
      </c>
      <c r="E384" s="38"/>
      <c r="F384" s="38"/>
      <c r="G384" s="117">
        <f>SUM(G385)</f>
        <v>20</v>
      </c>
      <c r="H384" s="117">
        <f>SUM(H385)</f>
        <v>20</v>
      </c>
      <c r="I384" s="117">
        <f>SUM(I385)</f>
        <v>20</v>
      </c>
    </row>
    <row r="385" spans="1:9" ht="33" customHeight="1">
      <c r="A385" s="91"/>
      <c r="B385" s="85" t="s">
        <v>218</v>
      </c>
      <c r="C385" s="38" t="s">
        <v>88</v>
      </c>
      <c r="D385" s="38" t="s">
        <v>208</v>
      </c>
      <c r="E385" s="38" t="s">
        <v>182</v>
      </c>
      <c r="F385" s="38" t="s">
        <v>176</v>
      </c>
      <c r="G385" s="117">
        <v>20</v>
      </c>
      <c r="H385" s="117">
        <v>20</v>
      </c>
      <c r="I385" s="117">
        <v>20</v>
      </c>
    </row>
    <row r="386" spans="1:9" s="92" customFormat="1" ht="27" customHeight="1">
      <c r="A386" s="77"/>
      <c r="B386" s="85" t="s">
        <v>204</v>
      </c>
      <c r="C386" s="38" t="s">
        <v>88</v>
      </c>
      <c r="D386" s="38" t="s">
        <v>205</v>
      </c>
      <c r="E386" s="38"/>
      <c r="F386" s="38"/>
      <c r="G386" s="117">
        <f>SUM(G387)</f>
        <v>100</v>
      </c>
      <c r="H386" s="117">
        <f>SUM(H387)</f>
        <v>100</v>
      </c>
      <c r="I386" s="117">
        <f>SUM(I387)</f>
        <v>100</v>
      </c>
    </row>
    <row r="387" spans="1:9" s="76" customFormat="1" ht="24" customHeight="1">
      <c r="A387" s="106"/>
      <c r="B387" s="85" t="s">
        <v>254</v>
      </c>
      <c r="C387" s="38" t="s">
        <v>88</v>
      </c>
      <c r="D387" s="38" t="s">
        <v>205</v>
      </c>
      <c r="E387" s="38" t="s">
        <v>176</v>
      </c>
      <c r="F387" s="38" t="s">
        <v>180</v>
      </c>
      <c r="G387" s="117">
        <v>100</v>
      </c>
      <c r="H387" s="117">
        <v>100</v>
      </c>
      <c r="I387" s="117">
        <v>100</v>
      </c>
    </row>
    <row r="388" spans="1:9" ht="19.5" customHeight="1">
      <c r="A388" s="83"/>
      <c r="B388" s="85" t="s">
        <v>244</v>
      </c>
      <c r="C388" s="38" t="s">
        <v>89</v>
      </c>
      <c r="D388" s="34"/>
      <c r="E388" s="38"/>
      <c r="F388" s="38"/>
      <c r="G388" s="117">
        <f aca="true" t="shared" si="76" ref="G388:I389">SUM(G389)</f>
        <v>769.7</v>
      </c>
      <c r="H388" s="117">
        <f t="shared" si="76"/>
        <v>825.1</v>
      </c>
      <c r="I388" s="117">
        <f t="shared" si="76"/>
        <v>890.3</v>
      </c>
    </row>
    <row r="389" spans="1:9" ht="32.25" customHeight="1">
      <c r="A389" s="83"/>
      <c r="B389" s="85" t="s">
        <v>242</v>
      </c>
      <c r="C389" s="38" t="s">
        <v>89</v>
      </c>
      <c r="D389" s="38" t="s">
        <v>243</v>
      </c>
      <c r="E389" s="38"/>
      <c r="F389" s="38"/>
      <c r="G389" s="117">
        <f t="shared" si="76"/>
        <v>769.7</v>
      </c>
      <c r="H389" s="117">
        <f t="shared" si="76"/>
        <v>825.1</v>
      </c>
      <c r="I389" s="117">
        <f t="shared" si="76"/>
        <v>890.3</v>
      </c>
    </row>
    <row r="390" spans="1:9" s="76" customFormat="1" ht="18" customHeight="1">
      <c r="A390" s="106"/>
      <c r="B390" s="85" t="s">
        <v>146</v>
      </c>
      <c r="C390" s="38" t="s">
        <v>89</v>
      </c>
      <c r="D390" s="38" t="s">
        <v>243</v>
      </c>
      <c r="E390" s="38" t="s">
        <v>184</v>
      </c>
      <c r="F390" s="38" t="s">
        <v>176</v>
      </c>
      <c r="G390" s="117">
        <v>769.7</v>
      </c>
      <c r="H390" s="117">
        <v>825.1</v>
      </c>
      <c r="I390" s="117">
        <v>890.3</v>
      </c>
    </row>
    <row r="391" spans="1:9" s="92" customFormat="1" ht="91.5" customHeight="1">
      <c r="A391" s="77"/>
      <c r="B391" s="101" t="s">
        <v>152</v>
      </c>
      <c r="C391" s="38" t="s">
        <v>90</v>
      </c>
      <c r="D391" s="40"/>
      <c r="E391" s="38"/>
      <c r="F391" s="38"/>
      <c r="G391" s="117">
        <f>SUM(G392+G395)</f>
        <v>155.6</v>
      </c>
      <c r="H391" s="117">
        <f>SUM(H392+H395)</f>
        <v>155.6</v>
      </c>
      <c r="I391" s="117">
        <f>SUM(I392+I395)</f>
        <v>155.6</v>
      </c>
    </row>
    <row r="392" spans="1:9" s="92" customFormat="1" ht="48" customHeight="1">
      <c r="A392" s="77"/>
      <c r="B392" s="101" t="s">
        <v>191</v>
      </c>
      <c r="C392" s="40" t="s">
        <v>91</v>
      </c>
      <c r="D392" s="40"/>
      <c r="E392" s="40"/>
      <c r="F392" s="40"/>
      <c r="G392" s="117">
        <f aca="true" t="shared" si="77" ref="G392:I393">SUM(G393)</f>
        <v>130</v>
      </c>
      <c r="H392" s="117">
        <f t="shared" si="77"/>
        <v>130</v>
      </c>
      <c r="I392" s="117">
        <f t="shared" si="77"/>
        <v>130</v>
      </c>
    </row>
    <row r="393" spans="1:9" s="92" customFormat="1" ht="21.75" customHeight="1">
      <c r="A393" s="77"/>
      <c r="B393" s="101" t="s">
        <v>151</v>
      </c>
      <c r="C393" s="40" t="s">
        <v>91</v>
      </c>
      <c r="D393" s="38" t="s">
        <v>173</v>
      </c>
      <c r="E393" s="38"/>
      <c r="F393" s="38"/>
      <c r="G393" s="117">
        <f t="shared" si="77"/>
        <v>130</v>
      </c>
      <c r="H393" s="117">
        <f t="shared" si="77"/>
        <v>130</v>
      </c>
      <c r="I393" s="117">
        <f t="shared" si="77"/>
        <v>130</v>
      </c>
    </row>
    <row r="394" spans="1:9" s="76" customFormat="1" ht="21" customHeight="1">
      <c r="A394" s="106"/>
      <c r="B394" s="85" t="s">
        <v>193</v>
      </c>
      <c r="C394" s="40" t="s">
        <v>91</v>
      </c>
      <c r="D394" s="38" t="s">
        <v>173</v>
      </c>
      <c r="E394" s="38" t="s">
        <v>176</v>
      </c>
      <c r="F394" s="38" t="s">
        <v>179</v>
      </c>
      <c r="G394" s="117">
        <v>130</v>
      </c>
      <c r="H394" s="117">
        <v>130</v>
      </c>
      <c r="I394" s="117">
        <v>130</v>
      </c>
    </row>
    <row r="395" spans="1:9" s="76" customFormat="1" ht="30" customHeight="1">
      <c r="A395" s="106"/>
      <c r="B395" s="101" t="s">
        <v>221</v>
      </c>
      <c r="C395" s="40" t="s">
        <v>92</v>
      </c>
      <c r="D395" s="40"/>
      <c r="E395" s="38"/>
      <c r="F395" s="38"/>
      <c r="G395" s="117">
        <f aca="true" t="shared" si="78" ref="G395:I396">SUM(G396)</f>
        <v>25.6</v>
      </c>
      <c r="H395" s="117">
        <f t="shared" si="78"/>
        <v>25.6</v>
      </c>
      <c r="I395" s="117">
        <f t="shared" si="78"/>
        <v>25.6</v>
      </c>
    </row>
    <row r="396" spans="1:9" s="76" customFormat="1" ht="19.5" customHeight="1">
      <c r="A396" s="106"/>
      <c r="B396" s="101" t="s">
        <v>151</v>
      </c>
      <c r="C396" s="40" t="s">
        <v>92</v>
      </c>
      <c r="D396" s="40" t="s">
        <v>173</v>
      </c>
      <c r="E396" s="38"/>
      <c r="F396" s="38"/>
      <c r="G396" s="117">
        <f t="shared" si="78"/>
        <v>25.6</v>
      </c>
      <c r="H396" s="117">
        <f t="shared" si="78"/>
        <v>25.6</v>
      </c>
      <c r="I396" s="117">
        <f t="shared" si="78"/>
        <v>25.6</v>
      </c>
    </row>
    <row r="397" spans="1:9" s="76" customFormat="1" ht="42" customHeight="1">
      <c r="A397" s="106"/>
      <c r="B397" s="85" t="s">
        <v>258</v>
      </c>
      <c r="C397" s="40" t="s">
        <v>92</v>
      </c>
      <c r="D397" s="40" t="s">
        <v>173</v>
      </c>
      <c r="E397" s="38" t="s">
        <v>176</v>
      </c>
      <c r="F397" s="38" t="s">
        <v>178</v>
      </c>
      <c r="G397" s="117">
        <v>25.6</v>
      </c>
      <c r="H397" s="117">
        <v>25.6</v>
      </c>
      <c r="I397" s="117">
        <v>25.6</v>
      </c>
    </row>
    <row r="398" spans="1:9" s="92" customFormat="1" ht="32.25" customHeight="1" hidden="1">
      <c r="A398" s="77"/>
      <c r="B398" s="85" t="s">
        <v>169</v>
      </c>
      <c r="C398" s="40" t="s">
        <v>93</v>
      </c>
      <c r="D398" s="40"/>
      <c r="E398" s="38"/>
      <c r="F398" s="38"/>
      <c r="G398" s="117">
        <f>SUM(G399+G401)</f>
        <v>233.7</v>
      </c>
      <c r="H398" s="117">
        <f>SUM(H399+H401)</f>
        <v>0</v>
      </c>
      <c r="I398" s="117">
        <f>SUM(I399+I401)</f>
        <v>0</v>
      </c>
    </row>
    <row r="399" spans="1:9" s="92" customFormat="1" ht="30" customHeight="1" hidden="1">
      <c r="A399" s="77"/>
      <c r="B399" s="85" t="s">
        <v>228</v>
      </c>
      <c r="C399" s="40" t="s">
        <v>93</v>
      </c>
      <c r="D399" s="40" t="s">
        <v>229</v>
      </c>
      <c r="E399" s="38"/>
      <c r="F399" s="38"/>
      <c r="G399" s="117">
        <f>SUM(G400)</f>
        <v>233.7</v>
      </c>
      <c r="H399" s="117">
        <f>SUM(H400)</f>
        <v>0</v>
      </c>
      <c r="I399" s="117">
        <f>SUM(I400)</f>
        <v>0</v>
      </c>
    </row>
    <row r="400" spans="1:9" s="92" customFormat="1" ht="24.75" customHeight="1" hidden="1">
      <c r="A400" s="77"/>
      <c r="B400" s="85" t="s">
        <v>167</v>
      </c>
      <c r="C400" s="40" t="s">
        <v>93</v>
      </c>
      <c r="D400" s="40" t="s">
        <v>229</v>
      </c>
      <c r="E400" s="38" t="s">
        <v>181</v>
      </c>
      <c r="F400" s="38" t="s">
        <v>178</v>
      </c>
      <c r="G400" s="117">
        <v>233.7</v>
      </c>
      <c r="H400" s="117"/>
      <c r="I400" s="117"/>
    </row>
    <row r="401" spans="1:9" s="92" customFormat="1" ht="37.5" customHeight="1" hidden="1">
      <c r="A401" s="77"/>
      <c r="B401" s="85" t="s">
        <v>230</v>
      </c>
      <c r="C401" s="40" t="s">
        <v>93</v>
      </c>
      <c r="D401" s="40" t="s">
        <v>231</v>
      </c>
      <c r="E401" s="38"/>
      <c r="F401" s="38"/>
      <c r="G401" s="117">
        <f>SUM(G402)</f>
        <v>0</v>
      </c>
      <c r="H401" s="117">
        <f>SUM(H402)</f>
        <v>0</v>
      </c>
      <c r="I401" s="117">
        <f>SUM(I402)</f>
        <v>0</v>
      </c>
    </row>
    <row r="402" spans="1:9" s="92" customFormat="1" ht="21" customHeight="1" hidden="1">
      <c r="A402" s="77"/>
      <c r="B402" s="85" t="s">
        <v>167</v>
      </c>
      <c r="C402" s="40" t="s">
        <v>93</v>
      </c>
      <c r="D402" s="40" t="s">
        <v>231</v>
      </c>
      <c r="E402" s="38" t="s">
        <v>181</v>
      </c>
      <c r="F402" s="38" t="s">
        <v>178</v>
      </c>
      <c r="G402" s="117"/>
      <c r="H402" s="117"/>
      <c r="I402" s="117"/>
    </row>
    <row r="403" spans="1:9" s="92" customFormat="1" ht="30" customHeight="1">
      <c r="A403" s="77"/>
      <c r="B403" s="85" t="s">
        <v>209</v>
      </c>
      <c r="C403" s="38" t="s">
        <v>94</v>
      </c>
      <c r="D403" s="38"/>
      <c r="E403" s="38"/>
      <c r="F403" s="38"/>
      <c r="G403" s="117">
        <f>SUM(G404+G406)</f>
        <v>560.8000000000001</v>
      </c>
      <c r="H403" s="117">
        <f>SUM(H404+H406)</f>
        <v>560.8000000000001</v>
      </c>
      <c r="I403" s="117">
        <f>SUM(I404+I406)</f>
        <v>560.8000000000001</v>
      </c>
    </row>
    <row r="404" spans="1:9" s="92" customFormat="1" ht="30" customHeight="1">
      <c r="A404" s="77"/>
      <c r="B404" s="85" t="s">
        <v>228</v>
      </c>
      <c r="C404" s="38" t="s">
        <v>94</v>
      </c>
      <c r="D404" s="38" t="s">
        <v>229</v>
      </c>
      <c r="E404" s="38"/>
      <c r="F404" s="38"/>
      <c r="G404" s="117">
        <f>SUM(G405)</f>
        <v>524.6</v>
      </c>
      <c r="H404" s="117">
        <f>SUM(H405)</f>
        <v>524.6</v>
      </c>
      <c r="I404" s="117">
        <f>SUM(I405)</f>
        <v>524.6</v>
      </c>
    </row>
    <row r="405" spans="1:9" s="92" customFormat="1" ht="21.75" customHeight="1">
      <c r="A405" s="77"/>
      <c r="B405" s="85" t="s">
        <v>193</v>
      </c>
      <c r="C405" s="38" t="s">
        <v>94</v>
      </c>
      <c r="D405" s="38" t="s">
        <v>229</v>
      </c>
      <c r="E405" s="38" t="s">
        <v>176</v>
      </c>
      <c r="F405" s="38" t="s">
        <v>182</v>
      </c>
      <c r="G405" s="117">
        <v>524.6</v>
      </c>
      <c r="H405" s="117">
        <v>524.6</v>
      </c>
      <c r="I405" s="117">
        <v>524.6</v>
      </c>
    </row>
    <row r="406" spans="1:9" s="92" customFormat="1" ht="31.5" customHeight="1">
      <c r="A406" s="77"/>
      <c r="B406" s="85" t="s">
        <v>109</v>
      </c>
      <c r="C406" s="38" t="s">
        <v>94</v>
      </c>
      <c r="D406" s="40" t="s">
        <v>231</v>
      </c>
      <c r="E406" s="38"/>
      <c r="F406" s="38"/>
      <c r="G406" s="117">
        <f>SUM(G407)</f>
        <v>36.2</v>
      </c>
      <c r="H406" s="117">
        <f>SUM(H407)</f>
        <v>36.2</v>
      </c>
      <c r="I406" s="117">
        <f>SUM(I407)</f>
        <v>36.2</v>
      </c>
    </row>
    <row r="407" spans="1:9" s="92" customFormat="1" ht="19.5" customHeight="1">
      <c r="A407" s="77"/>
      <c r="B407" s="85" t="s">
        <v>193</v>
      </c>
      <c r="C407" s="38" t="s">
        <v>94</v>
      </c>
      <c r="D407" s="40" t="s">
        <v>231</v>
      </c>
      <c r="E407" s="38" t="s">
        <v>176</v>
      </c>
      <c r="F407" s="38" t="s">
        <v>182</v>
      </c>
      <c r="G407" s="117">
        <v>36.2</v>
      </c>
      <c r="H407" s="117">
        <v>36.2</v>
      </c>
      <c r="I407" s="117">
        <v>36.2</v>
      </c>
    </row>
    <row r="408" spans="1:6" ht="19.5" customHeight="1">
      <c r="A408" s="91"/>
      <c r="B408" s="110"/>
      <c r="C408" s="63"/>
      <c r="D408" s="63"/>
      <c r="E408" s="63"/>
      <c r="F408" s="63"/>
    </row>
    <row r="409" spans="1:6" ht="19.5" customHeight="1">
      <c r="A409" s="91"/>
      <c r="B409" s="110"/>
      <c r="C409" s="63"/>
      <c r="D409" s="63"/>
      <c r="E409" s="63"/>
      <c r="F409" s="63"/>
    </row>
    <row r="410" spans="1:6" ht="19.5" customHeight="1">
      <c r="A410" s="91"/>
      <c r="B410" s="110"/>
      <c r="C410" s="63"/>
      <c r="D410" s="63"/>
      <c r="E410" s="63"/>
      <c r="F410" s="63"/>
    </row>
    <row r="411" spans="1:6" ht="19.5" customHeight="1">
      <c r="A411" s="91"/>
      <c r="B411" s="110"/>
      <c r="C411" s="63"/>
      <c r="D411" s="63"/>
      <c r="E411" s="63"/>
      <c r="F411" s="63"/>
    </row>
    <row r="412" spans="1:6" ht="19.5" customHeight="1">
      <c r="A412" s="91"/>
      <c r="B412" s="110"/>
      <c r="C412" s="63"/>
      <c r="D412" s="63"/>
      <c r="E412" s="63"/>
      <c r="F412" s="63"/>
    </row>
    <row r="413" spans="1:6" ht="19.5" customHeight="1">
      <c r="A413" s="91"/>
      <c r="B413" s="110"/>
      <c r="C413" s="63"/>
      <c r="D413" s="63"/>
      <c r="E413" s="63"/>
      <c r="F413" s="63"/>
    </row>
    <row r="414" spans="1:6" ht="19.5" customHeight="1">
      <c r="A414" s="91"/>
      <c r="B414" s="110"/>
      <c r="C414" s="63"/>
      <c r="D414" s="63"/>
      <c r="E414" s="63"/>
      <c r="F414" s="63"/>
    </row>
    <row r="415" spans="1:6" ht="19.5" customHeight="1">
      <c r="A415" s="91"/>
      <c r="B415" s="110"/>
      <c r="C415" s="63"/>
      <c r="D415" s="63"/>
      <c r="E415" s="63"/>
      <c r="F415" s="63"/>
    </row>
    <row r="416" spans="1:6" ht="19.5" customHeight="1">
      <c r="A416" s="91"/>
      <c r="B416" s="110"/>
      <c r="C416" s="63"/>
      <c r="D416" s="63"/>
      <c r="E416" s="63"/>
      <c r="F416" s="63"/>
    </row>
    <row r="417" spans="1:6" ht="19.5" customHeight="1">
      <c r="A417" s="91"/>
      <c r="B417" s="110"/>
      <c r="C417" s="63"/>
      <c r="D417" s="63"/>
      <c r="E417" s="63"/>
      <c r="F417" s="63"/>
    </row>
    <row r="418" spans="1:6" ht="19.5" customHeight="1">
      <c r="A418" s="91"/>
      <c r="B418" s="110"/>
      <c r="C418" s="63"/>
      <c r="D418" s="63"/>
      <c r="E418" s="63"/>
      <c r="F418" s="63"/>
    </row>
    <row r="419" spans="1:6" ht="19.5" customHeight="1">
      <c r="A419" s="91"/>
      <c r="B419" s="110"/>
      <c r="C419" s="63"/>
      <c r="D419" s="63"/>
      <c r="E419" s="63"/>
      <c r="F419" s="63"/>
    </row>
    <row r="420" spans="1:6" ht="19.5" customHeight="1">
      <c r="A420" s="91"/>
      <c r="B420" s="110"/>
      <c r="C420" s="63"/>
      <c r="D420" s="63"/>
      <c r="E420" s="63"/>
      <c r="F420" s="63"/>
    </row>
    <row r="421" spans="1:6" ht="19.5" customHeight="1">
      <c r="A421" s="91"/>
      <c r="B421" s="110"/>
      <c r="C421" s="63"/>
      <c r="D421" s="63"/>
      <c r="E421" s="63"/>
      <c r="F421" s="63"/>
    </row>
    <row r="422" spans="1:6" ht="19.5" customHeight="1">
      <c r="A422" s="91"/>
      <c r="B422" s="110"/>
      <c r="C422" s="63"/>
      <c r="D422" s="63"/>
      <c r="E422" s="63"/>
      <c r="F422" s="63"/>
    </row>
    <row r="423" spans="1:6" ht="19.5" customHeight="1">
      <c r="A423" s="91"/>
      <c r="B423" s="110"/>
      <c r="C423" s="63"/>
      <c r="D423" s="63"/>
      <c r="E423" s="63"/>
      <c r="F423" s="63"/>
    </row>
    <row r="424" spans="1:6" ht="19.5" customHeight="1">
      <c r="A424" s="91"/>
      <c r="B424" s="110"/>
      <c r="C424" s="63"/>
      <c r="D424" s="63"/>
      <c r="E424" s="63"/>
      <c r="F424" s="63"/>
    </row>
    <row r="425" spans="1:6" ht="19.5" customHeight="1">
      <c r="A425" s="91"/>
      <c r="B425" s="110"/>
      <c r="C425" s="63"/>
      <c r="D425" s="63"/>
      <c r="E425" s="63"/>
      <c r="F425" s="63"/>
    </row>
    <row r="426" spans="1:6" ht="19.5" customHeight="1">
      <c r="A426" s="91"/>
      <c r="B426" s="110"/>
      <c r="C426" s="63"/>
      <c r="D426" s="63"/>
      <c r="E426" s="63"/>
      <c r="F426" s="63"/>
    </row>
    <row r="427" spans="1:6" ht="19.5" customHeight="1">
      <c r="A427" s="91"/>
      <c r="B427" s="110"/>
      <c r="C427" s="63"/>
      <c r="D427" s="63"/>
      <c r="E427" s="63"/>
      <c r="F427" s="63"/>
    </row>
    <row r="428" spans="1:6" ht="19.5" customHeight="1">
      <c r="A428" s="91"/>
      <c r="B428" s="110"/>
      <c r="C428" s="63"/>
      <c r="D428" s="63"/>
      <c r="E428" s="63"/>
      <c r="F428" s="63"/>
    </row>
    <row r="429" spans="1:6" ht="19.5" customHeight="1">
      <c r="A429" s="91"/>
      <c r="B429" s="110"/>
      <c r="C429" s="63"/>
      <c r="D429" s="63"/>
      <c r="E429" s="63"/>
      <c r="F429" s="63"/>
    </row>
    <row r="430" spans="1:6" ht="19.5" customHeight="1">
      <c r="A430" s="91"/>
      <c r="B430" s="110"/>
      <c r="C430" s="63"/>
      <c r="D430" s="63"/>
      <c r="E430" s="63"/>
      <c r="F430" s="63"/>
    </row>
    <row r="431" spans="1:6" ht="19.5" customHeight="1">
      <c r="A431" s="91"/>
      <c r="B431" s="110"/>
      <c r="C431" s="63"/>
      <c r="D431" s="63"/>
      <c r="E431" s="63"/>
      <c r="F431" s="63"/>
    </row>
    <row r="432" spans="1:6" ht="19.5" customHeight="1">
      <c r="A432" s="91"/>
      <c r="B432" s="110"/>
      <c r="C432" s="63"/>
      <c r="D432" s="63"/>
      <c r="E432" s="63"/>
      <c r="F432" s="63"/>
    </row>
    <row r="433" spans="1:6" ht="19.5" customHeight="1">
      <c r="A433" s="91"/>
      <c r="B433" s="110"/>
      <c r="C433" s="63"/>
      <c r="D433" s="63"/>
      <c r="E433" s="63"/>
      <c r="F433" s="63"/>
    </row>
    <row r="434" spans="1:6" ht="19.5" customHeight="1">
      <c r="A434" s="91"/>
      <c r="B434" s="110"/>
      <c r="C434" s="63"/>
      <c r="D434" s="63"/>
      <c r="E434" s="63"/>
      <c r="F434" s="63"/>
    </row>
    <row r="435" spans="1:6" ht="19.5" customHeight="1">
      <c r="A435" s="91"/>
      <c r="B435" s="110"/>
      <c r="C435" s="63"/>
      <c r="D435" s="63"/>
      <c r="E435" s="63"/>
      <c r="F435" s="63"/>
    </row>
    <row r="436" spans="1:6" ht="19.5" customHeight="1">
      <c r="A436" s="91"/>
      <c r="B436" s="110"/>
      <c r="C436" s="63"/>
      <c r="D436" s="63"/>
      <c r="E436" s="63"/>
      <c r="F436" s="63"/>
    </row>
    <row r="437" spans="1:6" ht="19.5" customHeight="1">
      <c r="A437" s="91"/>
      <c r="B437" s="110"/>
      <c r="C437" s="63"/>
      <c r="D437" s="63"/>
      <c r="E437" s="63"/>
      <c r="F437" s="63"/>
    </row>
    <row r="438" spans="1:6" ht="19.5" customHeight="1">
      <c r="A438" s="91"/>
      <c r="B438" s="110"/>
      <c r="C438" s="63"/>
      <c r="D438" s="63"/>
      <c r="E438" s="63"/>
      <c r="F438" s="63"/>
    </row>
    <row r="439" spans="1:6" ht="19.5" customHeight="1">
      <c r="A439" s="91"/>
      <c r="B439" s="110"/>
      <c r="C439" s="63"/>
      <c r="D439" s="63"/>
      <c r="E439" s="63"/>
      <c r="F439" s="63"/>
    </row>
    <row r="440" spans="1:6" ht="19.5" customHeight="1">
      <c r="A440" s="91"/>
      <c r="B440" s="110"/>
      <c r="C440" s="63"/>
      <c r="D440" s="63"/>
      <c r="E440" s="63"/>
      <c r="F440" s="63"/>
    </row>
    <row r="441" spans="1:6" ht="19.5" customHeight="1">
      <c r="A441" s="91"/>
      <c r="B441" s="110"/>
      <c r="C441" s="63"/>
      <c r="D441" s="63"/>
      <c r="E441" s="63"/>
      <c r="F441" s="63"/>
    </row>
    <row r="442" spans="1:6" ht="19.5" customHeight="1">
      <c r="A442" s="91"/>
      <c r="B442" s="110"/>
      <c r="C442" s="63"/>
      <c r="D442" s="63"/>
      <c r="E442" s="63"/>
      <c r="F442" s="63"/>
    </row>
    <row r="443" spans="1:6" ht="19.5" customHeight="1">
      <c r="A443" s="91"/>
      <c r="B443" s="110"/>
      <c r="C443" s="63"/>
      <c r="D443" s="63"/>
      <c r="E443" s="63"/>
      <c r="F443" s="63"/>
    </row>
    <row r="444" spans="1:6" ht="19.5" customHeight="1">
      <c r="A444" s="91"/>
      <c r="B444" s="110"/>
      <c r="C444" s="63"/>
      <c r="D444" s="63"/>
      <c r="E444" s="63"/>
      <c r="F444" s="63"/>
    </row>
    <row r="445" spans="1:6" ht="19.5" customHeight="1">
      <c r="A445" s="91"/>
      <c r="B445" s="110"/>
      <c r="C445" s="63"/>
      <c r="D445" s="63"/>
      <c r="E445" s="63"/>
      <c r="F445" s="63"/>
    </row>
    <row r="446" spans="1:6" ht="19.5" customHeight="1">
      <c r="A446" s="91"/>
      <c r="B446" s="110"/>
      <c r="C446" s="63"/>
      <c r="D446" s="63"/>
      <c r="E446" s="63"/>
      <c r="F446" s="63"/>
    </row>
    <row r="447" spans="1:6" ht="19.5" customHeight="1">
      <c r="A447" s="91"/>
      <c r="B447" s="110"/>
      <c r="C447" s="63"/>
      <c r="D447" s="63"/>
      <c r="E447" s="63"/>
      <c r="F447" s="63"/>
    </row>
    <row r="448" spans="1:6" ht="19.5" customHeight="1">
      <c r="A448" s="91"/>
      <c r="B448" s="110"/>
      <c r="C448" s="63"/>
      <c r="D448" s="63"/>
      <c r="E448" s="63"/>
      <c r="F448" s="63"/>
    </row>
    <row r="449" spans="1:6" ht="19.5" customHeight="1">
      <c r="A449" s="91"/>
      <c r="B449" s="110"/>
      <c r="C449" s="63"/>
      <c r="D449" s="63"/>
      <c r="E449" s="63"/>
      <c r="F449" s="63"/>
    </row>
    <row r="450" spans="1:6" ht="19.5" customHeight="1">
      <c r="A450" s="91"/>
      <c r="B450" s="110"/>
      <c r="C450" s="63"/>
      <c r="D450" s="63"/>
      <c r="E450" s="63"/>
      <c r="F450" s="63"/>
    </row>
    <row r="451" spans="1:6" ht="19.5" customHeight="1">
      <c r="A451" s="91"/>
      <c r="B451" s="110"/>
      <c r="C451" s="63"/>
      <c r="D451" s="63"/>
      <c r="E451" s="63"/>
      <c r="F451" s="63"/>
    </row>
    <row r="452" spans="1:6" ht="19.5" customHeight="1">
      <c r="A452" s="91"/>
      <c r="B452" s="110"/>
      <c r="C452" s="63"/>
      <c r="D452" s="63"/>
      <c r="E452" s="63"/>
      <c r="F452" s="63"/>
    </row>
    <row r="453" spans="1:6" ht="19.5" customHeight="1">
      <c r="A453" s="91"/>
      <c r="B453" s="110"/>
      <c r="C453" s="63"/>
      <c r="D453" s="63"/>
      <c r="E453" s="63"/>
      <c r="F453" s="63"/>
    </row>
    <row r="454" spans="1:6" ht="19.5" customHeight="1">
      <c r="A454" s="91"/>
      <c r="B454" s="110"/>
      <c r="C454" s="63"/>
      <c r="D454" s="63"/>
      <c r="E454" s="63"/>
      <c r="F454" s="63"/>
    </row>
    <row r="455" spans="1:6" ht="19.5" customHeight="1">
      <c r="A455" s="91"/>
      <c r="B455" s="110"/>
      <c r="C455" s="63"/>
      <c r="D455" s="63"/>
      <c r="E455" s="63"/>
      <c r="F455" s="63"/>
    </row>
    <row r="456" spans="1:6" ht="19.5" customHeight="1">
      <c r="A456" s="91"/>
      <c r="B456" s="110"/>
      <c r="C456" s="63"/>
      <c r="D456" s="63"/>
      <c r="E456" s="63"/>
      <c r="F456" s="63"/>
    </row>
    <row r="457" spans="1:6" ht="19.5" customHeight="1">
      <c r="A457" s="91"/>
      <c r="B457" s="110"/>
      <c r="C457" s="63"/>
      <c r="D457" s="63"/>
      <c r="E457" s="63"/>
      <c r="F457" s="63"/>
    </row>
    <row r="458" spans="1:6" ht="19.5" customHeight="1">
      <c r="A458" s="91"/>
      <c r="B458" s="110"/>
      <c r="C458" s="63"/>
      <c r="D458" s="63"/>
      <c r="E458" s="63"/>
      <c r="F458" s="63"/>
    </row>
    <row r="459" spans="1:6" ht="19.5" customHeight="1">
      <c r="A459" s="91"/>
      <c r="B459" s="110"/>
      <c r="C459" s="63"/>
      <c r="D459" s="63"/>
      <c r="E459" s="63"/>
      <c r="F459" s="63"/>
    </row>
    <row r="460" spans="1:6" ht="19.5" customHeight="1">
      <c r="A460" s="91"/>
      <c r="B460" s="110"/>
      <c r="C460" s="63"/>
      <c r="D460" s="63"/>
      <c r="E460" s="63"/>
      <c r="F460" s="63"/>
    </row>
    <row r="461" spans="1:6" ht="19.5" customHeight="1">
      <c r="A461" s="91"/>
      <c r="B461" s="110"/>
      <c r="C461" s="63"/>
      <c r="D461" s="63"/>
      <c r="E461" s="63"/>
      <c r="F461" s="63"/>
    </row>
  </sheetData>
  <sheetProtection/>
  <mergeCells count="6">
    <mergeCell ref="C1:I1"/>
    <mergeCell ref="C2:I2"/>
    <mergeCell ref="C3:I3"/>
    <mergeCell ref="C4:I4"/>
    <mergeCell ref="C5:I5"/>
    <mergeCell ref="B7:I7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35"/>
  <sheetViews>
    <sheetView zoomScalePageLayoutView="0" workbookViewId="0" topLeftCell="B1">
      <selection activeCell="B409" sqref="B409"/>
    </sheetView>
  </sheetViews>
  <sheetFormatPr defaultColWidth="8.7109375" defaultRowHeight="19.5" customHeight="1"/>
  <cols>
    <col min="1" max="1" width="4.8515625" style="26" hidden="1" customWidth="1"/>
    <col min="2" max="2" width="53.421875" style="27" customWidth="1"/>
    <col min="3" max="4" width="6.28125" style="28" customWidth="1"/>
    <col min="5" max="5" width="12.28125" style="28" customWidth="1"/>
    <col min="6" max="6" width="6.7109375" style="28" customWidth="1"/>
    <col min="7" max="7" width="12.8515625" style="26" hidden="1" customWidth="1"/>
    <col min="8" max="8" width="10.7109375" style="26" customWidth="1"/>
    <col min="9" max="9" width="10.28125" style="26" customWidth="1"/>
    <col min="10" max="16384" width="8.7109375" style="26" customWidth="1"/>
  </cols>
  <sheetData>
    <row r="1" spans="2:9" s="114" customFormat="1" ht="19.5" customHeight="1">
      <c r="B1" s="113"/>
      <c r="E1" s="155" t="s">
        <v>484</v>
      </c>
      <c r="F1" s="156"/>
      <c r="G1" s="153"/>
      <c r="H1" s="150"/>
      <c r="I1" s="150"/>
    </row>
    <row r="2" spans="2:9" s="114" customFormat="1" ht="19.5" customHeight="1">
      <c r="B2" s="19" t="s">
        <v>153</v>
      </c>
      <c r="C2" s="157" t="s">
        <v>162</v>
      </c>
      <c r="D2" s="149"/>
      <c r="E2" s="149"/>
      <c r="F2" s="149"/>
      <c r="G2" s="149"/>
      <c r="H2" s="150"/>
      <c r="I2" s="150"/>
    </row>
    <row r="3" spans="2:9" s="114" customFormat="1" ht="17.25" customHeight="1">
      <c r="B3" s="19"/>
      <c r="C3" s="157" t="s">
        <v>190</v>
      </c>
      <c r="D3" s="149"/>
      <c r="E3" s="149"/>
      <c r="F3" s="149"/>
      <c r="G3" s="149"/>
      <c r="H3" s="150"/>
      <c r="I3" s="150"/>
    </row>
    <row r="4" spans="2:9" s="114" customFormat="1" ht="17.25" customHeight="1">
      <c r="B4" s="19"/>
      <c r="C4" s="143" t="s">
        <v>158</v>
      </c>
      <c r="D4" s="149"/>
      <c r="E4" s="149"/>
      <c r="F4" s="149"/>
      <c r="G4" s="149"/>
      <c r="H4" s="150"/>
      <c r="I4" s="150"/>
    </row>
    <row r="5" spans="2:9" s="114" customFormat="1" ht="17.25" customHeight="1">
      <c r="B5" s="19"/>
      <c r="C5" s="147" t="s">
        <v>338</v>
      </c>
      <c r="D5" s="147"/>
      <c r="E5" s="147"/>
      <c r="F5" s="147"/>
      <c r="G5" s="147"/>
      <c r="H5" s="150"/>
      <c r="I5" s="150"/>
    </row>
    <row r="6" spans="2:8" s="114" customFormat="1" ht="19.5" customHeight="1">
      <c r="B6" s="19"/>
      <c r="C6" s="20"/>
      <c r="D6" s="21"/>
      <c r="E6" s="22"/>
      <c r="F6" s="113"/>
      <c r="G6" s="23"/>
      <c r="H6" s="18"/>
    </row>
    <row r="7" spans="2:9" s="24" customFormat="1" ht="19.5" customHeight="1">
      <c r="B7" s="151" t="s">
        <v>226</v>
      </c>
      <c r="C7" s="149"/>
      <c r="D7" s="149"/>
      <c r="E7" s="149"/>
      <c r="F7" s="149"/>
      <c r="G7" s="149"/>
      <c r="H7" s="150"/>
      <c r="I7" s="150"/>
    </row>
    <row r="8" spans="2:9" s="24" customFormat="1" ht="72.75" customHeight="1">
      <c r="B8" s="152" t="s">
        <v>486</v>
      </c>
      <c r="C8" s="153"/>
      <c r="D8" s="153"/>
      <c r="E8" s="153"/>
      <c r="F8" s="153"/>
      <c r="G8" s="153"/>
      <c r="H8" s="154"/>
      <c r="I8" s="154"/>
    </row>
    <row r="9" spans="2:8" s="24" customFormat="1" ht="7.5" customHeight="1">
      <c r="B9" s="112"/>
      <c r="C9" s="113"/>
      <c r="D9" s="113"/>
      <c r="E9" s="113"/>
      <c r="F9" s="113"/>
      <c r="G9" s="113"/>
      <c r="H9" s="25"/>
    </row>
    <row r="10" ht="9" customHeight="1" thickBot="1"/>
    <row r="11" spans="1:9" ht="63.75" customHeight="1" thickBot="1">
      <c r="A11" s="29" t="s">
        <v>159</v>
      </c>
      <c r="B11" s="30" t="s">
        <v>143</v>
      </c>
      <c r="C11" s="31" t="s">
        <v>251</v>
      </c>
      <c r="D11" s="31" t="s">
        <v>236</v>
      </c>
      <c r="E11" s="31" t="s">
        <v>252</v>
      </c>
      <c r="F11" s="31" t="s">
        <v>237</v>
      </c>
      <c r="G11" s="32" t="s">
        <v>219</v>
      </c>
      <c r="H11" s="140" t="s">
        <v>482</v>
      </c>
      <c r="I11" s="140" t="s">
        <v>483</v>
      </c>
    </row>
    <row r="12" spans="1:9" s="35" customFormat="1" ht="19.5" customHeight="1" thickBot="1">
      <c r="A12" s="33">
        <v>1</v>
      </c>
      <c r="B12" s="39" t="s">
        <v>157</v>
      </c>
      <c r="C12" s="34"/>
      <c r="D12" s="34"/>
      <c r="E12" s="34"/>
      <c r="F12" s="34"/>
      <c r="G12" s="115">
        <f>SUM(G13+G93+G100+G129+G189+G310+G316+G346+G381+G391+G406)</f>
        <v>193052.8</v>
      </c>
      <c r="H12" s="115">
        <f>SUM(H13+H93+H100+H129+H189+H310+H316+H346+H381+H391+H406)</f>
        <v>125570.5</v>
      </c>
      <c r="I12" s="115">
        <f>SUM(I13+I93+I100+I129+I189+I310+I316+I346+I381+I391+I406)</f>
        <v>130023.6</v>
      </c>
    </row>
    <row r="13" spans="1:9" s="35" customFormat="1" ht="19.5" customHeight="1">
      <c r="A13" s="36"/>
      <c r="B13" s="125" t="s">
        <v>192</v>
      </c>
      <c r="C13" s="34" t="s">
        <v>176</v>
      </c>
      <c r="D13" s="34" t="s">
        <v>177</v>
      </c>
      <c r="E13" s="34"/>
      <c r="F13" s="34"/>
      <c r="G13" s="115">
        <f>SUM(G14+G26+G50+G55+G60)</f>
        <v>25041.899999999998</v>
      </c>
      <c r="H13" s="115">
        <f>SUM(H14+H26+H50+H55+H60)</f>
        <v>25851.4</v>
      </c>
      <c r="I13" s="115">
        <f>SUM(I14+I26+I50+I55+I60)</f>
        <v>27449</v>
      </c>
    </row>
    <row r="14" spans="1:9" s="35" customFormat="1" ht="66" customHeight="1">
      <c r="A14" s="36"/>
      <c r="B14" s="123" t="s">
        <v>258</v>
      </c>
      <c r="C14" s="34" t="s">
        <v>176</v>
      </c>
      <c r="D14" s="34" t="s">
        <v>178</v>
      </c>
      <c r="E14" s="34"/>
      <c r="F14" s="34"/>
      <c r="G14" s="115">
        <f aca="true" t="shared" si="0" ref="G14:I15">SUM(G15)</f>
        <v>700.1</v>
      </c>
      <c r="H14" s="115">
        <f t="shared" si="0"/>
        <v>728.4000000000001</v>
      </c>
      <c r="I14" s="115">
        <f t="shared" si="0"/>
        <v>741.6</v>
      </c>
    </row>
    <row r="15" spans="1:9" s="35" customFormat="1" ht="35.25" customHeight="1">
      <c r="A15" s="36"/>
      <c r="B15" s="37" t="s">
        <v>227</v>
      </c>
      <c r="C15" s="38" t="s">
        <v>176</v>
      </c>
      <c r="D15" s="38" t="s">
        <v>178</v>
      </c>
      <c r="E15" s="38" t="s">
        <v>83</v>
      </c>
      <c r="F15" s="38"/>
      <c r="G15" s="117">
        <f t="shared" si="0"/>
        <v>700.1</v>
      </c>
      <c r="H15" s="117">
        <f t="shared" si="0"/>
        <v>728.4000000000001</v>
      </c>
      <c r="I15" s="117">
        <f t="shared" si="0"/>
        <v>741.6</v>
      </c>
    </row>
    <row r="16" spans="1:9" s="35" customFormat="1" ht="46.5" customHeight="1">
      <c r="A16" s="36"/>
      <c r="B16" s="37" t="s">
        <v>238</v>
      </c>
      <c r="C16" s="38" t="s">
        <v>176</v>
      </c>
      <c r="D16" s="38" t="s">
        <v>178</v>
      </c>
      <c r="E16" s="38" t="s">
        <v>84</v>
      </c>
      <c r="F16" s="38"/>
      <c r="G16" s="117">
        <f>SUM(G17+G23+G21)</f>
        <v>700.1</v>
      </c>
      <c r="H16" s="117">
        <f>SUM(H17+H23+H21)</f>
        <v>728.4000000000001</v>
      </c>
      <c r="I16" s="117">
        <f>SUM(I17+I23+I21)</f>
        <v>741.6</v>
      </c>
    </row>
    <row r="17" spans="1:9" s="35" customFormat="1" ht="39.75" customHeight="1">
      <c r="A17" s="36"/>
      <c r="B17" s="37" t="s">
        <v>194</v>
      </c>
      <c r="C17" s="38" t="s">
        <v>176</v>
      </c>
      <c r="D17" s="38" t="s">
        <v>178</v>
      </c>
      <c r="E17" s="38" t="s">
        <v>86</v>
      </c>
      <c r="F17" s="38"/>
      <c r="G17" s="117">
        <f>SUM(G18:G20)</f>
        <v>434.5</v>
      </c>
      <c r="H17" s="117">
        <f>SUM(H18:H20)</f>
        <v>462.8</v>
      </c>
      <c r="I17" s="117">
        <f>SUM(I18:I20)</f>
        <v>476</v>
      </c>
    </row>
    <row r="18" spans="1:9" s="35" customFormat="1" ht="38.25" customHeight="1" hidden="1">
      <c r="A18" s="36"/>
      <c r="B18" s="37" t="s">
        <v>228</v>
      </c>
      <c r="C18" s="38" t="s">
        <v>176</v>
      </c>
      <c r="D18" s="38" t="s">
        <v>178</v>
      </c>
      <c r="E18" s="38" t="s">
        <v>86</v>
      </c>
      <c r="F18" s="38" t="s">
        <v>229</v>
      </c>
      <c r="G18" s="117">
        <v>2</v>
      </c>
      <c r="H18" s="117">
        <v>0</v>
      </c>
      <c r="I18" s="117">
        <v>0</v>
      </c>
    </row>
    <row r="19" spans="1:9" s="35" customFormat="1" ht="37.5" customHeight="1">
      <c r="A19" s="36"/>
      <c r="B19" s="37" t="s">
        <v>230</v>
      </c>
      <c r="C19" s="38" t="s">
        <v>176</v>
      </c>
      <c r="D19" s="38" t="s">
        <v>178</v>
      </c>
      <c r="E19" s="38" t="s">
        <v>86</v>
      </c>
      <c r="F19" s="38" t="s">
        <v>231</v>
      </c>
      <c r="G19" s="117">
        <v>411.9</v>
      </c>
      <c r="H19" s="117">
        <v>441.6</v>
      </c>
      <c r="I19" s="117">
        <v>454.2</v>
      </c>
    </row>
    <row r="20" spans="1:9" s="35" customFormat="1" ht="18" customHeight="1">
      <c r="A20" s="36"/>
      <c r="B20" s="37" t="s">
        <v>232</v>
      </c>
      <c r="C20" s="38" t="s">
        <v>176</v>
      </c>
      <c r="D20" s="38" t="s">
        <v>178</v>
      </c>
      <c r="E20" s="38" t="s">
        <v>86</v>
      </c>
      <c r="F20" s="38" t="s">
        <v>233</v>
      </c>
      <c r="G20" s="117">
        <v>20.6</v>
      </c>
      <c r="H20" s="117">
        <v>21.2</v>
      </c>
      <c r="I20" s="117">
        <v>21.8</v>
      </c>
    </row>
    <row r="21" spans="1:9" s="35" customFormat="1" ht="49.5" customHeight="1">
      <c r="A21" s="36"/>
      <c r="B21" s="126" t="s">
        <v>257</v>
      </c>
      <c r="C21" s="38" t="s">
        <v>176</v>
      </c>
      <c r="D21" s="38" t="s">
        <v>178</v>
      </c>
      <c r="E21" s="38" t="s">
        <v>87</v>
      </c>
      <c r="F21" s="38"/>
      <c r="G21" s="117">
        <f>SUM(G22)</f>
        <v>240</v>
      </c>
      <c r="H21" s="117">
        <f>SUM(H22)</f>
        <v>240</v>
      </c>
      <c r="I21" s="117">
        <f>SUM(I22)</f>
        <v>240</v>
      </c>
    </row>
    <row r="22" spans="1:9" s="35" customFormat="1" ht="32.25" customHeight="1">
      <c r="A22" s="36"/>
      <c r="B22" s="37" t="s">
        <v>230</v>
      </c>
      <c r="C22" s="38" t="s">
        <v>176</v>
      </c>
      <c r="D22" s="38" t="s">
        <v>178</v>
      </c>
      <c r="E22" s="38" t="s">
        <v>87</v>
      </c>
      <c r="F22" s="38" t="s">
        <v>231</v>
      </c>
      <c r="G22" s="117">
        <v>240</v>
      </c>
      <c r="H22" s="117">
        <v>240</v>
      </c>
      <c r="I22" s="117">
        <v>240</v>
      </c>
    </row>
    <row r="23" spans="1:9" s="35" customFormat="1" ht="114" customHeight="1">
      <c r="A23" s="36"/>
      <c r="B23" s="39" t="s">
        <v>152</v>
      </c>
      <c r="C23" s="38" t="s">
        <v>176</v>
      </c>
      <c r="D23" s="38" t="s">
        <v>178</v>
      </c>
      <c r="E23" s="40" t="s">
        <v>90</v>
      </c>
      <c r="F23" s="40"/>
      <c r="G23" s="117">
        <f aca="true" t="shared" si="1" ref="G23:I24">SUM(G24)</f>
        <v>25.6</v>
      </c>
      <c r="H23" s="117">
        <f t="shared" si="1"/>
        <v>25.6</v>
      </c>
      <c r="I23" s="117">
        <f t="shared" si="1"/>
        <v>25.6</v>
      </c>
    </row>
    <row r="24" spans="1:9" s="35" customFormat="1" ht="54" customHeight="1">
      <c r="A24" s="36"/>
      <c r="B24" s="39" t="s">
        <v>221</v>
      </c>
      <c r="C24" s="38" t="s">
        <v>176</v>
      </c>
      <c r="D24" s="38" t="s">
        <v>178</v>
      </c>
      <c r="E24" s="40" t="s">
        <v>92</v>
      </c>
      <c r="F24" s="40"/>
      <c r="G24" s="117">
        <f t="shared" si="1"/>
        <v>25.6</v>
      </c>
      <c r="H24" s="117">
        <f t="shared" si="1"/>
        <v>25.6</v>
      </c>
      <c r="I24" s="117">
        <f t="shared" si="1"/>
        <v>25.6</v>
      </c>
    </row>
    <row r="25" spans="1:9" s="35" customFormat="1" ht="19.5" customHeight="1">
      <c r="A25" s="36"/>
      <c r="B25" s="39" t="s">
        <v>151</v>
      </c>
      <c r="C25" s="38" t="s">
        <v>176</v>
      </c>
      <c r="D25" s="38" t="s">
        <v>178</v>
      </c>
      <c r="E25" s="40" t="s">
        <v>92</v>
      </c>
      <c r="F25" s="40" t="s">
        <v>173</v>
      </c>
      <c r="G25" s="117">
        <v>25.6</v>
      </c>
      <c r="H25" s="117">
        <v>25.6</v>
      </c>
      <c r="I25" s="117">
        <v>25.6</v>
      </c>
    </row>
    <row r="26" spans="1:9" s="42" customFormat="1" ht="19.5" customHeight="1">
      <c r="A26" s="41"/>
      <c r="B26" s="123" t="s">
        <v>193</v>
      </c>
      <c r="C26" s="34" t="s">
        <v>176</v>
      </c>
      <c r="D26" s="34" t="s">
        <v>179</v>
      </c>
      <c r="E26" s="34"/>
      <c r="F26" s="34"/>
      <c r="G26" s="115">
        <f>SUM(G27+G31+G35+G39)</f>
        <v>17537.7</v>
      </c>
      <c r="H26" s="115">
        <f>SUM(H27+H31+H35+H39)</f>
        <v>18568</v>
      </c>
      <c r="I26" s="115">
        <f>SUM(I27+I31+I35+I39)</f>
        <v>19756.800000000003</v>
      </c>
    </row>
    <row r="27" spans="1:9" s="46" customFormat="1" ht="42.75" customHeight="1">
      <c r="A27" s="43"/>
      <c r="B27" s="44" t="s">
        <v>304</v>
      </c>
      <c r="C27" s="38" t="s">
        <v>176</v>
      </c>
      <c r="D27" s="38" t="s">
        <v>179</v>
      </c>
      <c r="E27" s="38" t="s">
        <v>46</v>
      </c>
      <c r="F27" s="38"/>
      <c r="G27" s="117">
        <f>SUM(G28)</f>
        <v>938</v>
      </c>
      <c r="H27" s="117">
        <f aca="true" t="shared" si="2" ref="H27:I29">SUM(H28)</f>
        <v>965</v>
      </c>
      <c r="I27" s="117">
        <f t="shared" si="2"/>
        <v>992.6</v>
      </c>
    </row>
    <row r="28" spans="1:9" s="46" customFormat="1" ht="56.25" customHeight="1">
      <c r="A28" s="43"/>
      <c r="B28" s="44" t="s">
        <v>373</v>
      </c>
      <c r="C28" s="38" t="s">
        <v>176</v>
      </c>
      <c r="D28" s="38" t="s">
        <v>179</v>
      </c>
      <c r="E28" s="38" t="s">
        <v>375</v>
      </c>
      <c r="F28" s="38"/>
      <c r="G28" s="117">
        <f>SUM(G29)</f>
        <v>938</v>
      </c>
      <c r="H28" s="117">
        <f t="shared" si="2"/>
        <v>965</v>
      </c>
      <c r="I28" s="117">
        <f t="shared" si="2"/>
        <v>992.6</v>
      </c>
    </row>
    <row r="29" spans="1:9" s="46" customFormat="1" ht="90.75" customHeight="1">
      <c r="A29" s="43"/>
      <c r="B29" s="44" t="s">
        <v>374</v>
      </c>
      <c r="C29" s="38" t="s">
        <v>176</v>
      </c>
      <c r="D29" s="38" t="s">
        <v>179</v>
      </c>
      <c r="E29" s="38" t="s">
        <v>302</v>
      </c>
      <c r="F29" s="38"/>
      <c r="G29" s="117">
        <f>SUM(G30)</f>
        <v>938</v>
      </c>
      <c r="H29" s="117">
        <f t="shared" si="2"/>
        <v>965</v>
      </c>
      <c r="I29" s="117">
        <f t="shared" si="2"/>
        <v>992.6</v>
      </c>
    </row>
    <row r="30" spans="1:9" s="46" customFormat="1" ht="30.75" customHeight="1">
      <c r="A30" s="43"/>
      <c r="B30" s="37" t="s">
        <v>230</v>
      </c>
      <c r="C30" s="38" t="s">
        <v>176</v>
      </c>
      <c r="D30" s="38" t="s">
        <v>179</v>
      </c>
      <c r="E30" s="38" t="s">
        <v>302</v>
      </c>
      <c r="F30" s="38" t="s">
        <v>231</v>
      </c>
      <c r="G30" s="117">
        <v>938</v>
      </c>
      <c r="H30" s="117">
        <v>965</v>
      </c>
      <c r="I30" s="117">
        <v>992.6</v>
      </c>
    </row>
    <row r="31" spans="1:9" s="46" customFormat="1" ht="61.5" customHeight="1">
      <c r="A31" s="43"/>
      <c r="B31" s="37" t="s">
        <v>384</v>
      </c>
      <c r="C31" s="38" t="s">
        <v>176</v>
      </c>
      <c r="D31" s="38" t="s">
        <v>179</v>
      </c>
      <c r="E31" s="38" t="s">
        <v>80</v>
      </c>
      <c r="F31" s="38"/>
      <c r="G31" s="117">
        <f>SUM(G32)</f>
        <v>1687.6</v>
      </c>
      <c r="H31" s="117">
        <f aca="true" t="shared" si="3" ref="H31:I33">SUM(H32)</f>
        <v>1736.2</v>
      </c>
      <c r="I31" s="117">
        <f t="shared" si="3"/>
        <v>1785.9</v>
      </c>
    </row>
    <row r="32" spans="1:9" s="46" customFormat="1" ht="86.25" customHeight="1">
      <c r="A32" s="43"/>
      <c r="B32" s="37" t="s">
        <v>385</v>
      </c>
      <c r="C32" s="38" t="s">
        <v>176</v>
      </c>
      <c r="D32" s="38" t="s">
        <v>179</v>
      </c>
      <c r="E32" s="38" t="s">
        <v>81</v>
      </c>
      <c r="F32" s="38"/>
      <c r="G32" s="117">
        <f>SUM(G33)</f>
        <v>1687.6</v>
      </c>
      <c r="H32" s="117">
        <f t="shared" si="3"/>
        <v>1736.2</v>
      </c>
      <c r="I32" s="117">
        <f t="shared" si="3"/>
        <v>1785.9</v>
      </c>
    </row>
    <row r="33" spans="1:9" s="46" customFormat="1" ht="99" customHeight="1">
      <c r="A33" s="43"/>
      <c r="B33" s="37" t="s">
        <v>386</v>
      </c>
      <c r="C33" s="38" t="s">
        <v>176</v>
      </c>
      <c r="D33" s="38" t="s">
        <v>179</v>
      </c>
      <c r="E33" s="38" t="s">
        <v>82</v>
      </c>
      <c r="F33" s="38"/>
      <c r="G33" s="117">
        <f>SUM(G34)</f>
        <v>1687.6</v>
      </c>
      <c r="H33" s="117">
        <f t="shared" si="3"/>
        <v>1736.2</v>
      </c>
      <c r="I33" s="117">
        <f t="shared" si="3"/>
        <v>1785.9</v>
      </c>
    </row>
    <row r="34" spans="1:9" s="46" customFormat="1" ht="33" customHeight="1">
      <c r="A34" s="43"/>
      <c r="B34" s="37" t="s">
        <v>230</v>
      </c>
      <c r="C34" s="38" t="s">
        <v>176</v>
      </c>
      <c r="D34" s="38" t="s">
        <v>179</v>
      </c>
      <c r="E34" s="38" t="s">
        <v>82</v>
      </c>
      <c r="F34" s="38" t="s">
        <v>231</v>
      </c>
      <c r="G34" s="117">
        <v>1687.6</v>
      </c>
      <c r="H34" s="117">
        <v>1736.2</v>
      </c>
      <c r="I34" s="117">
        <v>1785.9</v>
      </c>
    </row>
    <row r="35" spans="1:9" s="46" customFormat="1" ht="36" customHeight="1">
      <c r="A35" s="43"/>
      <c r="B35" s="37" t="s">
        <v>398</v>
      </c>
      <c r="C35" s="38" t="s">
        <v>176</v>
      </c>
      <c r="D35" s="38" t="s">
        <v>179</v>
      </c>
      <c r="E35" s="38" t="s">
        <v>401</v>
      </c>
      <c r="F35" s="38"/>
      <c r="G35" s="117">
        <f>SUM(G36)</f>
        <v>30</v>
      </c>
      <c r="H35" s="117">
        <f aca="true" t="shared" si="4" ref="H35:I37">SUM(H36)</f>
        <v>30.9</v>
      </c>
      <c r="I35" s="117">
        <f t="shared" si="4"/>
        <v>31.7</v>
      </c>
    </row>
    <row r="36" spans="1:9" s="45" customFormat="1" ht="77.25" customHeight="1">
      <c r="A36" s="49"/>
      <c r="B36" s="37" t="s">
        <v>399</v>
      </c>
      <c r="C36" s="38" t="s">
        <v>176</v>
      </c>
      <c r="D36" s="38" t="s">
        <v>179</v>
      </c>
      <c r="E36" s="38" t="s">
        <v>402</v>
      </c>
      <c r="F36" s="38"/>
      <c r="G36" s="117">
        <f>SUM(G37)</f>
        <v>30</v>
      </c>
      <c r="H36" s="117">
        <f t="shared" si="4"/>
        <v>30.9</v>
      </c>
      <c r="I36" s="117">
        <f t="shared" si="4"/>
        <v>31.7</v>
      </c>
    </row>
    <row r="37" spans="1:9" s="46" customFormat="1" ht="132" customHeight="1">
      <c r="A37" s="43"/>
      <c r="B37" s="37" t="s">
        <v>400</v>
      </c>
      <c r="C37" s="38" t="s">
        <v>176</v>
      </c>
      <c r="D37" s="38" t="s">
        <v>179</v>
      </c>
      <c r="E37" s="38" t="s">
        <v>403</v>
      </c>
      <c r="F37" s="38"/>
      <c r="G37" s="117">
        <f>SUM(G38)</f>
        <v>30</v>
      </c>
      <c r="H37" s="117">
        <f t="shared" si="4"/>
        <v>30.9</v>
      </c>
      <c r="I37" s="117">
        <f t="shared" si="4"/>
        <v>31.7</v>
      </c>
    </row>
    <row r="38" spans="1:9" s="46" customFormat="1" ht="37.5" customHeight="1">
      <c r="A38" s="43"/>
      <c r="B38" s="37" t="s">
        <v>230</v>
      </c>
      <c r="C38" s="38" t="s">
        <v>176</v>
      </c>
      <c r="D38" s="38" t="s">
        <v>179</v>
      </c>
      <c r="E38" s="38" t="s">
        <v>403</v>
      </c>
      <c r="F38" s="38" t="s">
        <v>231</v>
      </c>
      <c r="G38" s="117">
        <v>30</v>
      </c>
      <c r="H38" s="117">
        <v>30.9</v>
      </c>
      <c r="I38" s="117">
        <v>31.7</v>
      </c>
    </row>
    <row r="39" spans="1:9" s="47" customFormat="1" ht="37.5" customHeight="1">
      <c r="A39" s="41"/>
      <c r="B39" s="37" t="s">
        <v>227</v>
      </c>
      <c r="C39" s="38" t="s">
        <v>176</v>
      </c>
      <c r="D39" s="38" t="s">
        <v>179</v>
      </c>
      <c r="E39" s="38" t="s">
        <v>83</v>
      </c>
      <c r="F39" s="38"/>
      <c r="G39" s="117">
        <f>SUM(G40)</f>
        <v>14882.1</v>
      </c>
      <c r="H39" s="117">
        <f>SUM(H40)</f>
        <v>15835.9</v>
      </c>
      <c r="I39" s="117">
        <f>SUM(I40)</f>
        <v>16946.600000000002</v>
      </c>
    </row>
    <row r="40" spans="1:9" s="46" customFormat="1" ht="47.25" customHeight="1">
      <c r="A40" s="43"/>
      <c r="B40" s="37" t="s">
        <v>238</v>
      </c>
      <c r="C40" s="38" t="s">
        <v>176</v>
      </c>
      <c r="D40" s="38" t="s">
        <v>179</v>
      </c>
      <c r="E40" s="38" t="s">
        <v>84</v>
      </c>
      <c r="F40" s="38"/>
      <c r="G40" s="117">
        <f>SUM(G41+G43+G47)</f>
        <v>14882.1</v>
      </c>
      <c r="H40" s="117">
        <f>SUM(H41+H43+H47)</f>
        <v>15835.9</v>
      </c>
      <c r="I40" s="117">
        <f>SUM(I41+I43+I47)</f>
        <v>16946.600000000002</v>
      </c>
    </row>
    <row r="41" spans="1:9" s="46" customFormat="1" ht="35.25" customHeight="1">
      <c r="A41" s="43"/>
      <c r="B41" s="37" t="s">
        <v>196</v>
      </c>
      <c r="C41" s="38" t="s">
        <v>176</v>
      </c>
      <c r="D41" s="38" t="s">
        <v>179</v>
      </c>
      <c r="E41" s="38" t="s">
        <v>85</v>
      </c>
      <c r="F41" s="38"/>
      <c r="G41" s="117">
        <f>SUM(G42)</f>
        <v>1368.8</v>
      </c>
      <c r="H41" s="117">
        <f>SUM(H42)</f>
        <v>1467.4</v>
      </c>
      <c r="I41" s="117">
        <f>SUM(I42)</f>
        <v>1583.3</v>
      </c>
    </row>
    <row r="42" spans="1:9" s="46" customFormat="1" ht="36.75" customHeight="1">
      <c r="A42" s="43"/>
      <c r="B42" s="37" t="s">
        <v>228</v>
      </c>
      <c r="C42" s="38" t="s">
        <v>176</v>
      </c>
      <c r="D42" s="38" t="s">
        <v>179</v>
      </c>
      <c r="E42" s="38" t="s">
        <v>85</v>
      </c>
      <c r="F42" s="38" t="s">
        <v>229</v>
      </c>
      <c r="G42" s="117">
        <v>1368.8</v>
      </c>
      <c r="H42" s="117">
        <v>1467.4</v>
      </c>
      <c r="I42" s="117">
        <v>1583.3</v>
      </c>
    </row>
    <row r="43" spans="1:9" s="46" customFormat="1" ht="30" customHeight="1">
      <c r="A43" s="43"/>
      <c r="B43" s="37" t="s">
        <v>194</v>
      </c>
      <c r="C43" s="38" t="s">
        <v>176</v>
      </c>
      <c r="D43" s="38" t="s">
        <v>179</v>
      </c>
      <c r="E43" s="38" t="s">
        <v>86</v>
      </c>
      <c r="F43" s="38"/>
      <c r="G43" s="117">
        <f>SUM(G44:G46)</f>
        <v>13383.300000000001</v>
      </c>
      <c r="H43" s="117">
        <f>SUM(H44:H46)</f>
        <v>14238.5</v>
      </c>
      <c r="I43" s="117">
        <f>SUM(I44:I46)</f>
        <v>15233.300000000001</v>
      </c>
    </row>
    <row r="44" spans="1:9" s="46" customFormat="1" ht="29.25" customHeight="1">
      <c r="A44" s="43"/>
      <c r="B44" s="37" t="s">
        <v>228</v>
      </c>
      <c r="C44" s="38" t="s">
        <v>176</v>
      </c>
      <c r="D44" s="38" t="s">
        <v>179</v>
      </c>
      <c r="E44" s="38" t="s">
        <v>86</v>
      </c>
      <c r="F44" s="38" t="s">
        <v>229</v>
      </c>
      <c r="G44" s="117">
        <v>10874.7</v>
      </c>
      <c r="H44" s="117">
        <v>11657.7</v>
      </c>
      <c r="I44" s="117">
        <v>12578.6</v>
      </c>
    </row>
    <row r="45" spans="1:9" s="46" customFormat="1" ht="36" customHeight="1">
      <c r="A45" s="43"/>
      <c r="B45" s="37" t="s">
        <v>230</v>
      </c>
      <c r="C45" s="38" t="s">
        <v>176</v>
      </c>
      <c r="D45" s="38" t="s">
        <v>179</v>
      </c>
      <c r="E45" s="38" t="s">
        <v>86</v>
      </c>
      <c r="F45" s="38" t="s">
        <v>231</v>
      </c>
      <c r="G45" s="117">
        <v>2493.1</v>
      </c>
      <c r="H45" s="117">
        <v>2564.9</v>
      </c>
      <c r="I45" s="117">
        <v>2638.3</v>
      </c>
    </row>
    <row r="46" spans="1:9" s="46" customFormat="1" ht="26.25" customHeight="1">
      <c r="A46" s="43"/>
      <c r="B46" s="37" t="s">
        <v>232</v>
      </c>
      <c r="C46" s="38" t="s">
        <v>176</v>
      </c>
      <c r="D46" s="38" t="s">
        <v>179</v>
      </c>
      <c r="E46" s="38" t="s">
        <v>86</v>
      </c>
      <c r="F46" s="38" t="s">
        <v>233</v>
      </c>
      <c r="G46" s="117">
        <v>15.5</v>
      </c>
      <c r="H46" s="117">
        <v>15.9</v>
      </c>
      <c r="I46" s="117">
        <v>16.4</v>
      </c>
    </row>
    <row r="47" spans="1:9" s="46" customFormat="1" ht="115.5" customHeight="1">
      <c r="A47" s="43"/>
      <c r="B47" s="39" t="s">
        <v>152</v>
      </c>
      <c r="C47" s="38" t="s">
        <v>176</v>
      </c>
      <c r="D47" s="38" t="s">
        <v>179</v>
      </c>
      <c r="E47" s="38" t="s">
        <v>90</v>
      </c>
      <c r="F47" s="40"/>
      <c r="G47" s="117">
        <f aca="true" t="shared" si="5" ref="G47:I48">SUM(G48)</f>
        <v>130</v>
      </c>
      <c r="H47" s="117">
        <f t="shared" si="5"/>
        <v>130</v>
      </c>
      <c r="I47" s="117">
        <f t="shared" si="5"/>
        <v>130</v>
      </c>
    </row>
    <row r="48" spans="1:9" s="46" customFormat="1" ht="49.5" customHeight="1">
      <c r="A48" s="43"/>
      <c r="B48" s="39" t="s">
        <v>191</v>
      </c>
      <c r="C48" s="40" t="s">
        <v>176</v>
      </c>
      <c r="D48" s="40" t="s">
        <v>179</v>
      </c>
      <c r="E48" s="40" t="s">
        <v>91</v>
      </c>
      <c r="F48" s="40"/>
      <c r="G48" s="117">
        <f t="shared" si="5"/>
        <v>130</v>
      </c>
      <c r="H48" s="117">
        <f t="shared" si="5"/>
        <v>130</v>
      </c>
      <c r="I48" s="117">
        <f t="shared" si="5"/>
        <v>130</v>
      </c>
    </row>
    <row r="49" spans="1:9" s="46" customFormat="1" ht="19.5" customHeight="1">
      <c r="A49" s="43"/>
      <c r="B49" s="39" t="s">
        <v>151</v>
      </c>
      <c r="C49" s="38" t="s">
        <v>176</v>
      </c>
      <c r="D49" s="38" t="s">
        <v>179</v>
      </c>
      <c r="E49" s="40" t="s">
        <v>91</v>
      </c>
      <c r="F49" s="38" t="s">
        <v>173</v>
      </c>
      <c r="G49" s="117">
        <v>130</v>
      </c>
      <c r="H49" s="117">
        <v>130</v>
      </c>
      <c r="I49" s="117">
        <v>130</v>
      </c>
    </row>
    <row r="50" spans="1:9" s="46" customFormat="1" ht="28.5" customHeight="1" hidden="1">
      <c r="A50" s="43"/>
      <c r="B50" s="37" t="s">
        <v>210</v>
      </c>
      <c r="C50" s="34" t="s">
        <v>176</v>
      </c>
      <c r="D50" s="34" t="s">
        <v>188</v>
      </c>
      <c r="E50" s="34"/>
      <c r="F50" s="34"/>
      <c r="G50" s="115">
        <f>SUM(G51)</f>
        <v>0</v>
      </c>
      <c r="H50" s="115">
        <f aca="true" t="shared" si="6" ref="H50:I53">SUM(H51)</f>
        <v>0</v>
      </c>
      <c r="I50" s="115">
        <f t="shared" si="6"/>
        <v>0</v>
      </c>
    </row>
    <row r="51" spans="1:9" s="46" customFormat="1" ht="33.75" customHeight="1" hidden="1">
      <c r="A51" s="43"/>
      <c r="B51" s="37" t="s">
        <v>227</v>
      </c>
      <c r="C51" s="38" t="s">
        <v>176</v>
      </c>
      <c r="D51" s="38" t="s">
        <v>188</v>
      </c>
      <c r="E51" s="38" t="s">
        <v>83</v>
      </c>
      <c r="F51" s="38"/>
      <c r="G51" s="117">
        <f>SUM(G52)</f>
        <v>0</v>
      </c>
      <c r="H51" s="117">
        <f t="shared" si="6"/>
        <v>0</v>
      </c>
      <c r="I51" s="117">
        <f t="shared" si="6"/>
        <v>0</v>
      </c>
    </row>
    <row r="52" spans="1:9" s="46" customFormat="1" ht="47.25" customHeight="1" hidden="1">
      <c r="A52" s="43"/>
      <c r="B52" s="37" t="s">
        <v>238</v>
      </c>
      <c r="C52" s="38" t="s">
        <v>176</v>
      </c>
      <c r="D52" s="38" t="s">
        <v>188</v>
      </c>
      <c r="E52" s="38" t="s">
        <v>84</v>
      </c>
      <c r="F52" s="38"/>
      <c r="G52" s="117">
        <f>SUM(G53)</f>
        <v>0</v>
      </c>
      <c r="H52" s="117">
        <f t="shared" si="6"/>
        <v>0</v>
      </c>
      <c r="I52" s="117">
        <f t="shared" si="6"/>
        <v>0</v>
      </c>
    </row>
    <row r="53" spans="1:9" s="46" customFormat="1" ht="34.5" customHeight="1" hidden="1">
      <c r="A53" s="43"/>
      <c r="B53" s="37" t="s">
        <v>234</v>
      </c>
      <c r="C53" s="38" t="s">
        <v>176</v>
      </c>
      <c r="D53" s="38" t="s">
        <v>188</v>
      </c>
      <c r="E53" s="38" t="s">
        <v>88</v>
      </c>
      <c r="F53" s="34"/>
      <c r="G53" s="117">
        <f>SUM(G54)</f>
        <v>0</v>
      </c>
      <c r="H53" s="117">
        <f t="shared" si="6"/>
        <v>0</v>
      </c>
      <c r="I53" s="117">
        <f t="shared" si="6"/>
        <v>0</v>
      </c>
    </row>
    <row r="54" spans="1:9" s="46" customFormat="1" ht="27.75" customHeight="1" hidden="1">
      <c r="A54" s="43"/>
      <c r="B54" s="37" t="s">
        <v>195</v>
      </c>
      <c r="C54" s="38" t="s">
        <v>176</v>
      </c>
      <c r="D54" s="38" t="s">
        <v>188</v>
      </c>
      <c r="E54" s="38" t="s">
        <v>88</v>
      </c>
      <c r="F54" s="38" t="s">
        <v>231</v>
      </c>
      <c r="G54" s="117"/>
      <c r="H54" s="117"/>
      <c r="I54" s="117"/>
    </row>
    <row r="55" spans="1:9" s="46" customFormat="1" ht="19.5" customHeight="1">
      <c r="A55" s="43"/>
      <c r="B55" s="123" t="s">
        <v>203</v>
      </c>
      <c r="C55" s="34" t="s">
        <v>176</v>
      </c>
      <c r="D55" s="34" t="s">
        <v>180</v>
      </c>
      <c r="E55" s="34"/>
      <c r="F55" s="34"/>
      <c r="G55" s="115">
        <f>SUM(G56)</f>
        <v>100</v>
      </c>
      <c r="H55" s="115">
        <f aca="true" t="shared" si="7" ref="H55:I58">SUM(H56)</f>
        <v>100</v>
      </c>
      <c r="I55" s="115">
        <f t="shared" si="7"/>
        <v>100</v>
      </c>
    </row>
    <row r="56" spans="1:9" s="46" customFormat="1" ht="36" customHeight="1">
      <c r="A56" s="43"/>
      <c r="B56" s="37" t="s">
        <v>227</v>
      </c>
      <c r="C56" s="38" t="s">
        <v>176</v>
      </c>
      <c r="D56" s="38" t="s">
        <v>180</v>
      </c>
      <c r="E56" s="38" t="s">
        <v>83</v>
      </c>
      <c r="F56" s="38"/>
      <c r="G56" s="117">
        <f>SUM(G57)</f>
        <v>100</v>
      </c>
      <c r="H56" s="117">
        <f t="shared" si="7"/>
        <v>100</v>
      </c>
      <c r="I56" s="117">
        <f t="shared" si="7"/>
        <v>100</v>
      </c>
    </row>
    <row r="57" spans="1:9" s="46" customFormat="1" ht="50.25" customHeight="1">
      <c r="A57" s="43"/>
      <c r="B57" s="37" t="s">
        <v>238</v>
      </c>
      <c r="C57" s="38" t="s">
        <v>176</v>
      </c>
      <c r="D57" s="38" t="s">
        <v>180</v>
      </c>
      <c r="E57" s="38" t="s">
        <v>84</v>
      </c>
      <c r="F57" s="38"/>
      <c r="G57" s="117">
        <f>SUM(G58)</f>
        <v>100</v>
      </c>
      <c r="H57" s="117">
        <f t="shared" si="7"/>
        <v>100</v>
      </c>
      <c r="I57" s="117">
        <f t="shared" si="7"/>
        <v>100</v>
      </c>
    </row>
    <row r="58" spans="1:9" s="46" customFormat="1" ht="36" customHeight="1">
      <c r="A58" s="43"/>
      <c r="B58" s="37" t="s">
        <v>234</v>
      </c>
      <c r="C58" s="38" t="s">
        <v>176</v>
      </c>
      <c r="D58" s="38" t="s">
        <v>180</v>
      </c>
      <c r="E58" s="38" t="s">
        <v>88</v>
      </c>
      <c r="F58" s="34"/>
      <c r="G58" s="117">
        <f>SUM(G59)</f>
        <v>100</v>
      </c>
      <c r="H58" s="117">
        <f t="shared" si="7"/>
        <v>100</v>
      </c>
      <c r="I58" s="117">
        <f t="shared" si="7"/>
        <v>100</v>
      </c>
    </row>
    <row r="59" spans="1:9" s="46" customFormat="1" ht="19.5" customHeight="1">
      <c r="A59" s="43"/>
      <c r="B59" s="37" t="s">
        <v>204</v>
      </c>
      <c r="C59" s="38" t="s">
        <v>176</v>
      </c>
      <c r="D59" s="38" t="s">
        <v>180</v>
      </c>
      <c r="E59" s="38" t="s">
        <v>88</v>
      </c>
      <c r="F59" s="38" t="s">
        <v>205</v>
      </c>
      <c r="G59" s="117">
        <v>100</v>
      </c>
      <c r="H59" s="117">
        <v>100</v>
      </c>
      <c r="I59" s="117">
        <v>100</v>
      </c>
    </row>
    <row r="60" spans="1:9" s="46" customFormat="1" ht="19.5" customHeight="1">
      <c r="A60" s="43"/>
      <c r="B60" s="123" t="s">
        <v>198</v>
      </c>
      <c r="C60" s="34" t="s">
        <v>176</v>
      </c>
      <c r="D60" s="34" t="s">
        <v>182</v>
      </c>
      <c r="E60" s="34"/>
      <c r="F60" s="34"/>
      <c r="G60" s="115">
        <f>SUM(G61+G65+G69+G73+G77+G81+G86)</f>
        <v>6704.099999999999</v>
      </c>
      <c r="H60" s="115">
        <f>SUM(H61+H65+H69+H73+H77+H81+H86)</f>
        <v>6455</v>
      </c>
      <c r="I60" s="115">
        <f>SUM(I61+I65+I69+I73+I77+I81+I86)</f>
        <v>6850.599999999999</v>
      </c>
    </row>
    <row r="61" spans="1:9" s="45" customFormat="1" ht="39" customHeight="1">
      <c r="A61" s="49"/>
      <c r="B61" s="37" t="s">
        <v>398</v>
      </c>
      <c r="C61" s="38" t="s">
        <v>176</v>
      </c>
      <c r="D61" s="38" t="s">
        <v>182</v>
      </c>
      <c r="E61" s="38" t="s">
        <v>401</v>
      </c>
      <c r="F61" s="38"/>
      <c r="G61" s="117">
        <f>SUM(G62)</f>
        <v>20</v>
      </c>
      <c r="H61" s="117">
        <f aca="true" t="shared" si="8" ref="H61:I63">SUM(H62)</f>
        <v>20.6</v>
      </c>
      <c r="I61" s="117">
        <f t="shared" si="8"/>
        <v>21.2</v>
      </c>
    </row>
    <row r="62" spans="1:9" s="45" customFormat="1" ht="69" customHeight="1">
      <c r="A62" s="49"/>
      <c r="B62" s="37" t="s">
        <v>399</v>
      </c>
      <c r="C62" s="38" t="s">
        <v>176</v>
      </c>
      <c r="D62" s="38" t="s">
        <v>182</v>
      </c>
      <c r="E62" s="38" t="s">
        <v>402</v>
      </c>
      <c r="F62" s="38"/>
      <c r="G62" s="117">
        <f>SUM(G63)</f>
        <v>20</v>
      </c>
      <c r="H62" s="117">
        <f t="shared" si="8"/>
        <v>20.6</v>
      </c>
      <c r="I62" s="117">
        <f t="shared" si="8"/>
        <v>21.2</v>
      </c>
    </row>
    <row r="63" spans="1:9" s="46" customFormat="1" ht="115.5" customHeight="1">
      <c r="A63" s="43"/>
      <c r="B63" s="37" t="s">
        <v>400</v>
      </c>
      <c r="C63" s="38" t="s">
        <v>176</v>
      </c>
      <c r="D63" s="38" t="s">
        <v>182</v>
      </c>
      <c r="E63" s="38" t="s">
        <v>403</v>
      </c>
      <c r="F63" s="38"/>
      <c r="G63" s="117">
        <f>SUM(G64)</f>
        <v>20</v>
      </c>
      <c r="H63" s="117">
        <f t="shared" si="8"/>
        <v>20.6</v>
      </c>
      <c r="I63" s="117">
        <f t="shared" si="8"/>
        <v>21.2</v>
      </c>
    </row>
    <row r="64" spans="1:9" s="46" customFormat="1" ht="37.5" customHeight="1">
      <c r="A64" s="43"/>
      <c r="B64" s="37" t="s">
        <v>230</v>
      </c>
      <c r="C64" s="38" t="s">
        <v>176</v>
      </c>
      <c r="D64" s="38" t="s">
        <v>182</v>
      </c>
      <c r="E64" s="38" t="s">
        <v>403</v>
      </c>
      <c r="F64" s="38" t="s">
        <v>231</v>
      </c>
      <c r="G64" s="117">
        <v>20</v>
      </c>
      <c r="H64" s="117">
        <v>20.6</v>
      </c>
      <c r="I64" s="117">
        <v>21.2</v>
      </c>
    </row>
    <row r="65" spans="1:9" s="45" customFormat="1" ht="51.75" customHeight="1">
      <c r="A65" s="49"/>
      <c r="B65" s="37" t="s">
        <v>474</v>
      </c>
      <c r="C65" s="38" t="s">
        <v>176</v>
      </c>
      <c r="D65" s="38" t="s">
        <v>182</v>
      </c>
      <c r="E65" s="38" t="s">
        <v>300</v>
      </c>
      <c r="F65" s="38"/>
      <c r="G65" s="117">
        <f>SUM(G66)</f>
        <v>540.4</v>
      </c>
      <c r="H65" s="117">
        <f aca="true" t="shared" si="9" ref="H65:I67">SUM(H66)</f>
        <v>556</v>
      </c>
      <c r="I65" s="117">
        <f t="shared" si="9"/>
        <v>571.9</v>
      </c>
    </row>
    <row r="66" spans="1:9" s="45" customFormat="1" ht="92.25" customHeight="1">
      <c r="A66" s="49"/>
      <c r="B66" s="37" t="s">
        <v>472</v>
      </c>
      <c r="C66" s="38" t="s">
        <v>176</v>
      </c>
      <c r="D66" s="38" t="s">
        <v>182</v>
      </c>
      <c r="E66" s="38" t="s">
        <v>445</v>
      </c>
      <c r="F66" s="38"/>
      <c r="G66" s="117">
        <f>SUM(G67)</f>
        <v>540.4</v>
      </c>
      <c r="H66" s="117">
        <f t="shared" si="9"/>
        <v>556</v>
      </c>
      <c r="I66" s="117">
        <f t="shared" si="9"/>
        <v>571.9</v>
      </c>
    </row>
    <row r="67" spans="1:9" s="46" customFormat="1" ht="116.25" customHeight="1">
      <c r="A67" s="43"/>
      <c r="B67" s="37" t="s">
        <v>473</v>
      </c>
      <c r="C67" s="38" t="s">
        <v>176</v>
      </c>
      <c r="D67" s="38" t="s">
        <v>182</v>
      </c>
      <c r="E67" s="38" t="s">
        <v>301</v>
      </c>
      <c r="F67" s="38"/>
      <c r="G67" s="117">
        <f>SUM(G68)</f>
        <v>540.4</v>
      </c>
      <c r="H67" s="117">
        <f t="shared" si="9"/>
        <v>556</v>
      </c>
      <c r="I67" s="117">
        <f t="shared" si="9"/>
        <v>571.9</v>
      </c>
    </row>
    <row r="68" spans="1:9" s="46" customFormat="1" ht="37.5" customHeight="1">
      <c r="A68" s="43"/>
      <c r="B68" s="37" t="s">
        <v>230</v>
      </c>
      <c r="C68" s="38" t="s">
        <v>176</v>
      </c>
      <c r="D68" s="38" t="s">
        <v>182</v>
      </c>
      <c r="E68" s="38" t="s">
        <v>301</v>
      </c>
      <c r="F68" s="38" t="s">
        <v>231</v>
      </c>
      <c r="G68" s="117">
        <v>540.4</v>
      </c>
      <c r="H68" s="117">
        <v>556</v>
      </c>
      <c r="I68" s="117">
        <v>571.9</v>
      </c>
    </row>
    <row r="69" spans="1:9" s="45" customFormat="1" ht="42" customHeight="1">
      <c r="A69" s="49"/>
      <c r="B69" s="37" t="s">
        <v>298</v>
      </c>
      <c r="C69" s="38" t="s">
        <v>176</v>
      </c>
      <c r="D69" s="38" t="s">
        <v>182</v>
      </c>
      <c r="E69" s="38" t="s">
        <v>299</v>
      </c>
      <c r="F69" s="38"/>
      <c r="G69" s="117">
        <f>SUM(G70)</f>
        <v>100</v>
      </c>
      <c r="H69" s="117">
        <f aca="true" t="shared" si="10" ref="H69:I71">SUM(H70)</f>
        <v>102.9</v>
      </c>
      <c r="I69" s="117">
        <f t="shared" si="10"/>
        <v>105.8</v>
      </c>
    </row>
    <row r="70" spans="1:9" s="46" customFormat="1" ht="42.75" customHeight="1">
      <c r="A70" s="43"/>
      <c r="B70" s="37" t="s">
        <v>446</v>
      </c>
      <c r="C70" s="38" t="s">
        <v>176</v>
      </c>
      <c r="D70" s="38" t="s">
        <v>182</v>
      </c>
      <c r="E70" s="38" t="s">
        <v>448</v>
      </c>
      <c r="F70" s="38"/>
      <c r="G70" s="117">
        <f>SUM(G71)</f>
        <v>100</v>
      </c>
      <c r="H70" s="117">
        <f t="shared" si="10"/>
        <v>102.9</v>
      </c>
      <c r="I70" s="117">
        <f t="shared" si="10"/>
        <v>105.8</v>
      </c>
    </row>
    <row r="71" spans="1:9" s="46" customFormat="1" ht="70.5" customHeight="1">
      <c r="A71" s="43"/>
      <c r="B71" s="37" t="s">
        <v>447</v>
      </c>
      <c r="C71" s="38" t="s">
        <v>176</v>
      </c>
      <c r="D71" s="38" t="s">
        <v>182</v>
      </c>
      <c r="E71" s="38" t="s">
        <v>449</v>
      </c>
      <c r="F71" s="38"/>
      <c r="G71" s="117">
        <f>SUM(G72)</f>
        <v>100</v>
      </c>
      <c r="H71" s="117">
        <f t="shared" si="10"/>
        <v>102.9</v>
      </c>
      <c r="I71" s="117">
        <f t="shared" si="10"/>
        <v>105.8</v>
      </c>
    </row>
    <row r="72" spans="1:9" s="46" customFormat="1" ht="37.5" customHeight="1">
      <c r="A72" s="43"/>
      <c r="B72" s="37" t="s">
        <v>230</v>
      </c>
      <c r="C72" s="38" t="s">
        <v>176</v>
      </c>
      <c r="D72" s="38" t="s">
        <v>182</v>
      </c>
      <c r="E72" s="38" t="s">
        <v>449</v>
      </c>
      <c r="F72" s="38" t="s">
        <v>231</v>
      </c>
      <c r="G72" s="117">
        <v>100</v>
      </c>
      <c r="H72" s="117">
        <v>102.9</v>
      </c>
      <c r="I72" s="117">
        <v>105.8</v>
      </c>
    </row>
    <row r="73" spans="1:9" s="45" customFormat="1" ht="73.5" customHeight="1">
      <c r="A73" s="49"/>
      <c r="B73" s="37" t="s">
        <v>450</v>
      </c>
      <c r="C73" s="38" t="s">
        <v>176</v>
      </c>
      <c r="D73" s="38" t="s">
        <v>182</v>
      </c>
      <c r="E73" s="38" t="s">
        <v>297</v>
      </c>
      <c r="F73" s="38"/>
      <c r="G73" s="117">
        <f>SUM(G74)</f>
        <v>50</v>
      </c>
      <c r="H73" s="117">
        <f aca="true" t="shared" si="11" ref="H73:I75">SUM(H74)</f>
        <v>51.4</v>
      </c>
      <c r="I73" s="117">
        <f t="shared" si="11"/>
        <v>52.9</v>
      </c>
    </row>
    <row r="74" spans="1:9" s="46" customFormat="1" ht="57" customHeight="1">
      <c r="A74" s="43"/>
      <c r="B74" s="37" t="s">
        <v>451</v>
      </c>
      <c r="C74" s="38" t="s">
        <v>176</v>
      </c>
      <c r="D74" s="38" t="s">
        <v>182</v>
      </c>
      <c r="E74" s="38" t="s">
        <v>453</v>
      </c>
      <c r="F74" s="38"/>
      <c r="G74" s="117">
        <f>SUM(G75)</f>
        <v>50</v>
      </c>
      <c r="H74" s="117">
        <f t="shared" si="11"/>
        <v>51.4</v>
      </c>
      <c r="I74" s="117">
        <f t="shared" si="11"/>
        <v>52.9</v>
      </c>
    </row>
    <row r="75" spans="1:9" s="46" customFormat="1" ht="120.75" customHeight="1">
      <c r="A75" s="43"/>
      <c r="B75" s="37" t="s">
        <v>452</v>
      </c>
      <c r="C75" s="38" t="s">
        <v>176</v>
      </c>
      <c r="D75" s="38" t="s">
        <v>182</v>
      </c>
      <c r="E75" s="38" t="s">
        <v>454</v>
      </c>
      <c r="F75" s="38"/>
      <c r="G75" s="117">
        <f>SUM(G76)</f>
        <v>50</v>
      </c>
      <c r="H75" s="117">
        <f t="shared" si="11"/>
        <v>51.4</v>
      </c>
      <c r="I75" s="117">
        <f t="shared" si="11"/>
        <v>52.9</v>
      </c>
    </row>
    <row r="76" spans="1:9" s="46" customFormat="1" ht="45" customHeight="1">
      <c r="A76" s="43"/>
      <c r="B76" s="37" t="s">
        <v>230</v>
      </c>
      <c r="C76" s="38" t="s">
        <v>176</v>
      </c>
      <c r="D76" s="38" t="s">
        <v>182</v>
      </c>
      <c r="E76" s="38" t="s">
        <v>454</v>
      </c>
      <c r="F76" s="38" t="s">
        <v>231</v>
      </c>
      <c r="G76" s="117">
        <v>50</v>
      </c>
      <c r="H76" s="117">
        <v>51.4</v>
      </c>
      <c r="I76" s="117">
        <v>52.9</v>
      </c>
    </row>
    <row r="77" spans="1:9" s="45" customFormat="1" ht="43.5" customHeight="1">
      <c r="A77" s="49"/>
      <c r="B77" s="37" t="s">
        <v>295</v>
      </c>
      <c r="C77" s="38" t="s">
        <v>176</v>
      </c>
      <c r="D77" s="38" t="s">
        <v>182</v>
      </c>
      <c r="E77" s="38" t="s">
        <v>296</v>
      </c>
      <c r="F77" s="38"/>
      <c r="G77" s="117">
        <f>SUM(G78)</f>
        <v>140</v>
      </c>
      <c r="H77" s="117">
        <f aca="true" t="shared" si="12" ref="H77:I79">SUM(H78)</f>
        <v>144</v>
      </c>
      <c r="I77" s="117">
        <f t="shared" si="12"/>
        <v>148.2</v>
      </c>
    </row>
    <row r="78" spans="1:9" s="46" customFormat="1" ht="47.25" customHeight="1">
      <c r="A78" s="43"/>
      <c r="B78" s="37" t="s">
        <v>455</v>
      </c>
      <c r="C78" s="38" t="s">
        <v>176</v>
      </c>
      <c r="D78" s="38" t="s">
        <v>182</v>
      </c>
      <c r="E78" s="38" t="s">
        <v>457</v>
      </c>
      <c r="F78" s="38"/>
      <c r="G78" s="117">
        <f>SUM(G79)</f>
        <v>140</v>
      </c>
      <c r="H78" s="117">
        <f t="shared" si="12"/>
        <v>144</v>
      </c>
      <c r="I78" s="117">
        <f t="shared" si="12"/>
        <v>148.2</v>
      </c>
    </row>
    <row r="79" spans="1:9" s="46" customFormat="1" ht="75" customHeight="1">
      <c r="A79" s="43"/>
      <c r="B79" s="37" t="s">
        <v>456</v>
      </c>
      <c r="C79" s="38" t="s">
        <v>176</v>
      </c>
      <c r="D79" s="38" t="s">
        <v>182</v>
      </c>
      <c r="E79" s="38" t="s">
        <v>458</v>
      </c>
      <c r="F79" s="38"/>
      <c r="G79" s="117">
        <f>SUM(G80)</f>
        <v>140</v>
      </c>
      <c r="H79" s="117">
        <f t="shared" si="12"/>
        <v>144</v>
      </c>
      <c r="I79" s="117">
        <f t="shared" si="12"/>
        <v>148.2</v>
      </c>
    </row>
    <row r="80" spans="1:9" s="46" customFormat="1" ht="37.5" customHeight="1">
      <c r="A80" s="43"/>
      <c r="B80" s="37" t="s">
        <v>230</v>
      </c>
      <c r="C80" s="38" t="s">
        <v>176</v>
      </c>
      <c r="D80" s="38" t="s">
        <v>182</v>
      </c>
      <c r="E80" s="38" t="s">
        <v>458</v>
      </c>
      <c r="F80" s="38" t="s">
        <v>231</v>
      </c>
      <c r="G80" s="117">
        <v>140</v>
      </c>
      <c r="H80" s="117">
        <v>144</v>
      </c>
      <c r="I80" s="117">
        <v>148.2</v>
      </c>
    </row>
    <row r="81" spans="1:9" s="45" customFormat="1" ht="48.75" customHeight="1">
      <c r="A81" s="49"/>
      <c r="B81" s="124" t="s">
        <v>463</v>
      </c>
      <c r="C81" s="38" t="s">
        <v>176</v>
      </c>
      <c r="D81" s="38" t="s">
        <v>182</v>
      </c>
      <c r="E81" s="38" t="s">
        <v>459</v>
      </c>
      <c r="F81" s="38"/>
      <c r="G81" s="117">
        <f aca="true" t="shared" si="13" ref="G81:I82">SUM(G82)</f>
        <v>4559</v>
      </c>
      <c r="H81" s="117">
        <f t="shared" si="13"/>
        <v>4871.7</v>
      </c>
      <c r="I81" s="117">
        <f t="shared" si="13"/>
        <v>5237.9</v>
      </c>
    </row>
    <row r="82" spans="1:9" s="46" customFormat="1" ht="37.5" customHeight="1">
      <c r="A82" s="43"/>
      <c r="B82" s="124" t="s">
        <v>462</v>
      </c>
      <c r="C82" s="38" t="s">
        <v>176</v>
      </c>
      <c r="D82" s="38" t="s">
        <v>182</v>
      </c>
      <c r="E82" s="38" t="s">
        <v>460</v>
      </c>
      <c r="F82" s="38"/>
      <c r="G82" s="117">
        <f t="shared" si="13"/>
        <v>4559</v>
      </c>
      <c r="H82" s="117">
        <f t="shared" si="13"/>
        <v>4871.7</v>
      </c>
      <c r="I82" s="117">
        <f t="shared" si="13"/>
        <v>5237.9</v>
      </c>
    </row>
    <row r="83" spans="1:9" s="46" customFormat="1" ht="54" customHeight="1">
      <c r="A83" s="43"/>
      <c r="B83" s="124" t="s">
        <v>330</v>
      </c>
      <c r="C83" s="38" t="s">
        <v>176</v>
      </c>
      <c r="D83" s="38" t="s">
        <v>182</v>
      </c>
      <c r="E83" s="38" t="s">
        <v>461</v>
      </c>
      <c r="F83" s="38"/>
      <c r="G83" s="117">
        <f>SUM(G84+G85)</f>
        <v>4559</v>
      </c>
      <c r="H83" s="117">
        <f>SUM(H84+H85)</f>
        <v>4871.7</v>
      </c>
      <c r="I83" s="117">
        <f>SUM(I84+I85)</f>
        <v>5237.9</v>
      </c>
    </row>
    <row r="84" spans="1:9" s="46" customFormat="1" ht="26.25" customHeight="1">
      <c r="A84" s="43"/>
      <c r="B84" s="124" t="s">
        <v>331</v>
      </c>
      <c r="C84" s="38" t="s">
        <v>176</v>
      </c>
      <c r="D84" s="38" t="s">
        <v>182</v>
      </c>
      <c r="E84" s="38" t="s">
        <v>461</v>
      </c>
      <c r="F84" s="38" t="s">
        <v>332</v>
      </c>
      <c r="G84" s="117">
        <v>3828.6</v>
      </c>
      <c r="H84" s="117">
        <v>4104.3</v>
      </c>
      <c r="I84" s="117">
        <v>4428.5</v>
      </c>
    </row>
    <row r="85" spans="1:9" s="46" customFormat="1" ht="37.5" customHeight="1">
      <c r="A85" s="43"/>
      <c r="B85" s="37" t="s">
        <v>230</v>
      </c>
      <c r="C85" s="38" t="s">
        <v>176</v>
      </c>
      <c r="D85" s="38" t="s">
        <v>182</v>
      </c>
      <c r="E85" s="38" t="s">
        <v>461</v>
      </c>
      <c r="F85" s="38" t="s">
        <v>231</v>
      </c>
      <c r="G85" s="117">
        <v>730.4</v>
      </c>
      <c r="H85" s="117">
        <v>767.4</v>
      </c>
      <c r="I85" s="117">
        <v>809.4</v>
      </c>
    </row>
    <row r="86" spans="1:9" s="46" customFormat="1" ht="38.25" customHeight="1">
      <c r="A86" s="43"/>
      <c r="B86" s="37" t="s">
        <v>227</v>
      </c>
      <c r="C86" s="38" t="s">
        <v>176</v>
      </c>
      <c r="D86" s="38" t="s">
        <v>182</v>
      </c>
      <c r="E86" s="38" t="s">
        <v>83</v>
      </c>
      <c r="F86" s="38"/>
      <c r="G86" s="117">
        <f>SUM(G87)</f>
        <v>1294.7</v>
      </c>
      <c r="H86" s="117">
        <f>SUM(H87)</f>
        <v>708.4000000000001</v>
      </c>
      <c r="I86" s="117">
        <f>SUM(I87)</f>
        <v>712.7</v>
      </c>
    </row>
    <row r="87" spans="1:9" s="46" customFormat="1" ht="48.75" customHeight="1">
      <c r="A87" s="43"/>
      <c r="B87" s="37" t="s">
        <v>238</v>
      </c>
      <c r="C87" s="38" t="s">
        <v>176</v>
      </c>
      <c r="D87" s="38" t="s">
        <v>182</v>
      </c>
      <c r="E87" s="38" t="s">
        <v>84</v>
      </c>
      <c r="F87" s="38"/>
      <c r="G87" s="117">
        <f>SUM(G88+G90)</f>
        <v>1294.7</v>
      </c>
      <c r="H87" s="117">
        <f>SUM(H88+H90)</f>
        <v>708.4000000000001</v>
      </c>
      <c r="I87" s="117">
        <f>SUM(I88+I90)</f>
        <v>712.7</v>
      </c>
    </row>
    <row r="88" spans="1:9" s="46" customFormat="1" ht="34.5" customHeight="1">
      <c r="A88" s="43"/>
      <c r="B88" s="37" t="s">
        <v>234</v>
      </c>
      <c r="C88" s="38" t="s">
        <v>176</v>
      </c>
      <c r="D88" s="38" t="s">
        <v>182</v>
      </c>
      <c r="E88" s="38" t="s">
        <v>88</v>
      </c>
      <c r="F88" s="38"/>
      <c r="G88" s="117">
        <f>SUM(G89)</f>
        <v>733.9</v>
      </c>
      <c r="H88" s="117">
        <f>SUM(H89)</f>
        <v>147.6</v>
      </c>
      <c r="I88" s="117">
        <f>SUM(I89)</f>
        <v>151.9</v>
      </c>
    </row>
    <row r="89" spans="1:9" s="46" customFormat="1" ht="34.5" customHeight="1">
      <c r="A89" s="43"/>
      <c r="B89" s="37" t="s">
        <v>230</v>
      </c>
      <c r="C89" s="38" t="s">
        <v>176</v>
      </c>
      <c r="D89" s="38" t="s">
        <v>182</v>
      </c>
      <c r="E89" s="38" t="s">
        <v>88</v>
      </c>
      <c r="F89" s="40" t="s">
        <v>231</v>
      </c>
      <c r="G89" s="117">
        <v>733.9</v>
      </c>
      <c r="H89" s="117">
        <v>147.6</v>
      </c>
      <c r="I89" s="117">
        <v>151.9</v>
      </c>
    </row>
    <row r="90" spans="1:9" s="46" customFormat="1" ht="48.75" customHeight="1">
      <c r="A90" s="43"/>
      <c r="B90" s="37" t="s">
        <v>209</v>
      </c>
      <c r="C90" s="38" t="s">
        <v>176</v>
      </c>
      <c r="D90" s="38" t="s">
        <v>182</v>
      </c>
      <c r="E90" s="38" t="s">
        <v>94</v>
      </c>
      <c r="F90" s="38"/>
      <c r="G90" s="117">
        <f>SUM(G91+G92)</f>
        <v>560.8000000000001</v>
      </c>
      <c r="H90" s="117">
        <f>SUM(H91+H92)</f>
        <v>560.8000000000001</v>
      </c>
      <c r="I90" s="117">
        <f>SUM(I91+I92)</f>
        <v>560.8000000000001</v>
      </c>
    </row>
    <row r="91" spans="1:9" s="46" customFormat="1" ht="34.5" customHeight="1">
      <c r="A91" s="43"/>
      <c r="B91" s="37" t="s">
        <v>228</v>
      </c>
      <c r="C91" s="38" t="s">
        <v>176</v>
      </c>
      <c r="D91" s="38" t="s">
        <v>182</v>
      </c>
      <c r="E91" s="38" t="s">
        <v>94</v>
      </c>
      <c r="F91" s="38" t="s">
        <v>229</v>
      </c>
      <c r="G91" s="117">
        <v>524.6</v>
      </c>
      <c r="H91" s="117">
        <v>524.6</v>
      </c>
      <c r="I91" s="117">
        <v>524.6</v>
      </c>
    </row>
    <row r="92" spans="1:9" s="46" customFormat="1" ht="34.5" customHeight="1">
      <c r="A92" s="43"/>
      <c r="B92" s="37" t="s">
        <v>230</v>
      </c>
      <c r="C92" s="38" t="s">
        <v>176</v>
      </c>
      <c r="D92" s="38" t="s">
        <v>182</v>
      </c>
      <c r="E92" s="38" t="s">
        <v>94</v>
      </c>
      <c r="F92" s="40" t="s">
        <v>231</v>
      </c>
      <c r="G92" s="117">
        <v>36.2</v>
      </c>
      <c r="H92" s="117">
        <v>36.2</v>
      </c>
      <c r="I92" s="117">
        <v>36.2</v>
      </c>
    </row>
    <row r="93" spans="1:9" s="46" customFormat="1" ht="19.5" customHeight="1" hidden="1">
      <c r="A93" s="43"/>
      <c r="B93" s="123" t="s">
        <v>168</v>
      </c>
      <c r="C93" s="34" t="s">
        <v>181</v>
      </c>
      <c r="D93" s="34" t="s">
        <v>177</v>
      </c>
      <c r="E93" s="34"/>
      <c r="F93" s="31"/>
      <c r="G93" s="115">
        <f>SUM(G94)</f>
        <v>233.7</v>
      </c>
      <c r="H93" s="115">
        <f aca="true" t="shared" si="14" ref="H93:I96">SUM(H94)</f>
        <v>0</v>
      </c>
      <c r="I93" s="115">
        <f t="shared" si="14"/>
        <v>0</v>
      </c>
    </row>
    <row r="94" spans="1:9" s="46" customFormat="1" ht="19.5" customHeight="1" hidden="1">
      <c r="A94" s="43"/>
      <c r="B94" s="123" t="s">
        <v>167</v>
      </c>
      <c r="C94" s="34" t="s">
        <v>181</v>
      </c>
      <c r="D94" s="34" t="s">
        <v>178</v>
      </c>
      <c r="E94" s="31"/>
      <c r="F94" s="31"/>
      <c r="G94" s="115">
        <f>SUM(G95)</f>
        <v>233.7</v>
      </c>
      <c r="H94" s="115">
        <f t="shared" si="14"/>
        <v>0</v>
      </c>
      <c r="I94" s="115">
        <f t="shared" si="14"/>
        <v>0</v>
      </c>
    </row>
    <row r="95" spans="1:9" s="46" customFormat="1" ht="32.25" customHeight="1" hidden="1">
      <c r="A95" s="43"/>
      <c r="B95" s="37" t="s">
        <v>227</v>
      </c>
      <c r="C95" s="38" t="s">
        <v>181</v>
      </c>
      <c r="D95" s="38" t="s">
        <v>178</v>
      </c>
      <c r="E95" s="40" t="s">
        <v>83</v>
      </c>
      <c r="F95" s="40"/>
      <c r="G95" s="117">
        <f>SUM(G96)</f>
        <v>233.7</v>
      </c>
      <c r="H95" s="117">
        <f t="shared" si="14"/>
        <v>0</v>
      </c>
      <c r="I95" s="117">
        <f t="shared" si="14"/>
        <v>0</v>
      </c>
    </row>
    <row r="96" spans="1:9" s="46" customFormat="1" ht="48.75" customHeight="1" hidden="1">
      <c r="A96" s="43"/>
      <c r="B96" s="37" t="s">
        <v>238</v>
      </c>
      <c r="C96" s="38" t="s">
        <v>181</v>
      </c>
      <c r="D96" s="38" t="s">
        <v>178</v>
      </c>
      <c r="E96" s="40" t="s">
        <v>84</v>
      </c>
      <c r="F96" s="40"/>
      <c r="G96" s="117">
        <f>SUM(G97)</f>
        <v>233.7</v>
      </c>
      <c r="H96" s="117">
        <f t="shared" si="14"/>
        <v>0</v>
      </c>
      <c r="I96" s="117">
        <f t="shared" si="14"/>
        <v>0</v>
      </c>
    </row>
    <row r="97" spans="1:9" s="46" customFormat="1" ht="35.25" customHeight="1" hidden="1">
      <c r="A97" s="43"/>
      <c r="B97" s="37" t="s">
        <v>169</v>
      </c>
      <c r="C97" s="38" t="s">
        <v>181</v>
      </c>
      <c r="D97" s="38" t="s">
        <v>178</v>
      </c>
      <c r="E97" s="40" t="s">
        <v>93</v>
      </c>
      <c r="F97" s="40"/>
      <c r="G97" s="117">
        <f>SUM(G98:G99)</f>
        <v>233.7</v>
      </c>
      <c r="H97" s="117">
        <f>SUM(H98:H99)</f>
        <v>0</v>
      </c>
      <c r="I97" s="117">
        <f>SUM(I98:I99)</f>
        <v>0</v>
      </c>
    </row>
    <row r="98" spans="1:9" s="46" customFormat="1" ht="39" customHeight="1" hidden="1">
      <c r="A98" s="43"/>
      <c r="B98" s="37" t="s">
        <v>228</v>
      </c>
      <c r="C98" s="38" t="s">
        <v>181</v>
      </c>
      <c r="D98" s="38" t="s">
        <v>178</v>
      </c>
      <c r="E98" s="40" t="s">
        <v>93</v>
      </c>
      <c r="F98" s="40" t="s">
        <v>229</v>
      </c>
      <c r="G98" s="117">
        <v>233.7</v>
      </c>
      <c r="H98" s="117"/>
      <c r="I98" s="117"/>
    </row>
    <row r="99" spans="1:9" s="46" customFormat="1" ht="37.5" customHeight="1" hidden="1">
      <c r="A99" s="43"/>
      <c r="B99" s="37" t="s">
        <v>230</v>
      </c>
      <c r="C99" s="38" t="s">
        <v>181</v>
      </c>
      <c r="D99" s="38" t="s">
        <v>178</v>
      </c>
      <c r="E99" s="40" t="s">
        <v>93</v>
      </c>
      <c r="F99" s="40" t="s">
        <v>231</v>
      </c>
      <c r="G99" s="117"/>
      <c r="H99" s="117"/>
      <c r="I99" s="117"/>
    </row>
    <row r="100" spans="1:9" s="46" customFormat="1" ht="36.75" customHeight="1">
      <c r="A100" s="43"/>
      <c r="B100" s="123" t="s">
        <v>149</v>
      </c>
      <c r="C100" s="34" t="s">
        <v>178</v>
      </c>
      <c r="D100" s="34" t="s">
        <v>177</v>
      </c>
      <c r="E100" s="34"/>
      <c r="F100" s="34"/>
      <c r="G100" s="115">
        <f>SUM(G101+G124)</f>
        <v>2223.1</v>
      </c>
      <c r="H100" s="115">
        <f>SUM(H101+H124)</f>
        <v>2139.9000000000005</v>
      </c>
      <c r="I100" s="115">
        <f>SUM(I101+I124)</f>
        <v>2236.8999999999996</v>
      </c>
    </row>
    <row r="101" spans="1:9" s="35" customFormat="1" ht="55.5" customHeight="1">
      <c r="A101" s="43"/>
      <c r="B101" s="123" t="s">
        <v>165</v>
      </c>
      <c r="C101" s="34" t="s">
        <v>178</v>
      </c>
      <c r="D101" s="34" t="s">
        <v>183</v>
      </c>
      <c r="E101" s="34"/>
      <c r="F101" s="34"/>
      <c r="G101" s="115">
        <f>SUM(G102+G112+G119)</f>
        <v>2200</v>
      </c>
      <c r="H101" s="115">
        <f>SUM(H102+H112+H119)</f>
        <v>2139.9000000000005</v>
      </c>
      <c r="I101" s="115">
        <f>SUM(I102+I112+I119)</f>
        <v>2236.8999999999996</v>
      </c>
    </row>
    <row r="102" spans="1:9" s="47" customFormat="1" ht="19.5" customHeight="1">
      <c r="A102" s="48"/>
      <c r="B102" s="127" t="s">
        <v>235</v>
      </c>
      <c r="C102" s="38" t="s">
        <v>178</v>
      </c>
      <c r="D102" s="38" t="s">
        <v>183</v>
      </c>
      <c r="E102" s="38" t="s">
        <v>30</v>
      </c>
      <c r="F102" s="38"/>
      <c r="G102" s="117">
        <f>SUM(G103+G106+G109)</f>
        <v>1374.5</v>
      </c>
      <c r="H102" s="117">
        <f>SUM(H103+H106+H109)</f>
        <v>1414.2000000000003</v>
      </c>
      <c r="I102" s="117">
        <f>SUM(I103+I106+I109)</f>
        <v>1454.4999999999998</v>
      </c>
    </row>
    <row r="103" spans="1:9" ht="69.75" customHeight="1">
      <c r="A103" s="49"/>
      <c r="B103" s="44" t="s">
        <v>339</v>
      </c>
      <c r="C103" s="38" t="s">
        <v>178</v>
      </c>
      <c r="D103" s="38" t="s">
        <v>183</v>
      </c>
      <c r="E103" s="38" t="s">
        <v>31</v>
      </c>
      <c r="F103" s="38"/>
      <c r="G103" s="117">
        <f aca="true" t="shared" si="15" ref="G103:I104">SUM(G104)</f>
        <v>488.5</v>
      </c>
      <c r="H103" s="117">
        <f t="shared" si="15"/>
        <v>502.6</v>
      </c>
      <c r="I103" s="117">
        <f t="shared" si="15"/>
        <v>516.9</v>
      </c>
    </row>
    <row r="104" spans="1:9" ht="98.25" customHeight="1">
      <c r="A104" s="45"/>
      <c r="B104" s="37" t="s">
        <v>340</v>
      </c>
      <c r="C104" s="38" t="s">
        <v>178</v>
      </c>
      <c r="D104" s="38" t="s">
        <v>183</v>
      </c>
      <c r="E104" s="38" t="s">
        <v>32</v>
      </c>
      <c r="F104" s="38"/>
      <c r="G104" s="117">
        <f t="shared" si="15"/>
        <v>488.5</v>
      </c>
      <c r="H104" s="117">
        <f t="shared" si="15"/>
        <v>502.6</v>
      </c>
      <c r="I104" s="117">
        <f t="shared" si="15"/>
        <v>516.9</v>
      </c>
    </row>
    <row r="105" spans="1:9" ht="39" customHeight="1">
      <c r="A105" s="45"/>
      <c r="B105" s="37" t="s">
        <v>230</v>
      </c>
      <c r="C105" s="38" t="s">
        <v>178</v>
      </c>
      <c r="D105" s="38" t="s">
        <v>183</v>
      </c>
      <c r="E105" s="38" t="s">
        <v>32</v>
      </c>
      <c r="F105" s="38" t="s">
        <v>231</v>
      </c>
      <c r="G105" s="117">
        <v>488.5</v>
      </c>
      <c r="H105" s="117">
        <v>502.6</v>
      </c>
      <c r="I105" s="117">
        <v>516.9</v>
      </c>
    </row>
    <row r="106" spans="1:9" ht="55.5" customHeight="1">
      <c r="A106" s="45"/>
      <c r="B106" s="44" t="s">
        <v>333</v>
      </c>
      <c r="C106" s="38" t="s">
        <v>178</v>
      </c>
      <c r="D106" s="38" t="s">
        <v>183</v>
      </c>
      <c r="E106" s="38" t="s">
        <v>35</v>
      </c>
      <c r="F106" s="38"/>
      <c r="G106" s="117">
        <f aca="true" t="shared" si="16" ref="G106:I107">SUM(G107)</f>
        <v>700</v>
      </c>
      <c r="H106" s="117">
        <f t="shared" si="16"/>
        <v>720.2</v>
      </c>
      <c r="I106" s="117">
        <f t="shared" si="16"/>
        <v>740.8</v>
      </c>
    </row>
    <row r="107" spans="1:9" ht="69" customHeight="1">
      <c r="A107" s="45"/>
      <c r="B107" s="37" t="s">
        <v>334</v>
      </c>
      <c r="C107" s="38" t="s">
        <v>178</v>
      </c>
      <c r="D107" s="38" t="s">
        <v>183</v>
      </c>
      <c r="E107" s="38" t="s">
        <v>36</v>
      </c>
      <c r="F107" s="38"/>
      <c r="G107" s="117">
        <f t="shared" si="16"/>
        <v>700</v>
      </c>
      <c r="H107" s="117">
        <f t="shared" si="16"/>
        <v>720.2</v>
      </c>
      <c r="I107" s="117">
        <f t="shared" si="16"/>
        <v>740.8</v>
      </c>
    </row>
    <row r="108" spans="1:9" ht="34.5" customHeight="1">
      <c r="A108" s="45"/>
      <c r="B108" s="37" t="s">
        <v>230</v>
      </c>
      <c r="C108" s="38" t="s">
        <v>178</v>
      </c>
      <c r="D108" s="38" t="s">
        <v>183</v>
      </c>
      <c r="E108" s="38" t="s">
        <v>36</v>
      </c>
      <c r="F108" s="38" t="s">
        <v>231</v>
      </c>
      <c r="G108" s="117">
        <v>700</v>
      </c>
      <c r="H108" s="117">
        <v>720.2</v>
      </c>
      <c r="I108" s="117">
        <v>740.8</v>
      </c>
    </row>
    <row r="109" spans="1:9" ht="85.5" customHeight="1">
      <c r="A109" s="45"/>
      <c r="B109" s="44" t="s">
        <v>341</v>
      </c>
      <c r="C109" s="38" t="s">
        <v>178</v>
      </c>
      <c r="D109" s="38" t="s">
        <v>183</v>
      </c>
      <c r="E109" s="38" t="s">
        <v>37</v>
      </c>
      <c r="F109" s="38"/>
      <c r="G109" s="117">
        <f aca="true" t="shared" si="17" ref="G109:I110">SUM(G110)</f>
        <v>186</v>
      </c>
      <c r="H109" s="117">
        <f t="shared" si="17"/>
        <v>191.4</v>
      </c>
      <c r="I109" s="117">
        <f t="shared" si="17"/>
        <v>196.8</v>
      </c>
    </row>
    <row r="110" spans="1:9" ht="111" customHeight="1">
      <c r="A110" s="45"/>
      <c r="B110" s="37" t="s">
        <v>342</v>
      </c>
      <c r="C110" s="38" t="s">
        <v>178</v>
      </c>
      <c r="D110" s="38" t="s">
        <v>183</v>
      </c>
      <c r="E110" s="38" t="s">
        <v>38</v>
      </c>
      <c r="F110" s="38"/>
      <c r="G110" s="117">
        <f t="shared" si="17"/>
        <v>186</v>
      </c>
      <c r="H110" s="117">
        <f t="shared" si="17"/>
        <v>191.4</v>
      </c>
      <c r="I110" s="117">
        <f t="shared" si="17"/>
        <v>196.8</v>
      </c>
    </row>
    <row r="111" spans="1:9" ht="34.5" customHeight="1">
      <c r="A111" s="45"/>
      <c r="B111" s="37" t="s">
        <v>230</v>
      </c>
      <c r="C111" s="38" t="s">
        <v>178</v>
      </c>
      <c r="D111" s="38" t="s">
        <v>183</v>
      </c>
      <c r="E111" s="38" t="s">
        <v>38</v>
      </c>
      <c r="F111" s="38" t="s">
        <v>231</v>
      </c>
      <c r="G111" s="117">
        <v>186</v>
      </c>
      <c r="H111" s="117">
        <v>191.4</v>
      </c>
      <c r="I111" s="117">
        <v>196.8</v>
      </c>
    </row>
    <row r="112" spans="1:9" ht="47.25" customHeight="1">
      <c r="A112" s="45"/>
      <c r="B112" s="44" t="s">
        <v>365</v>
      </c>
      <c r="C112" s="38" t="s">
        <v>178</v>
      </c>
      <c r="D112" s="38" t="s">
        <v>183</v>
      </c>
      <c r="E112" s="38" t="s">
        <v>39</v>
      </c>
      <c r="F112" s="38"/>
      <c r="G112" s="117">
        <f>SUM(G113)</f>
        <v>162.70000000000002</v>
      </c>
      <c r="H112" s="117">
        <f>SUM(H113)</f>
        <v>15.2</v>
      </c>
      <c r="I112" s="117">
        <f>SUM(I113)</f>
        <v>15.7</v>
      </c>
    </row>
    <row r="113" spans="1:9" ht="33" customHeight="1">
      <c r="A113" s="45"/>
      <c r="B113" s="37" t="s">
        <v>279</v>
      </c>
      <c r="C113" s="38" t="s">
        <v>178</v>
      </c>
      <c r="D113" s="38" t="s">
        <v>183</v>
      </c>
      <c r="E113" s="38" t="s">
        <v>280</v>
      </c>
      <c r="F113" s="38"/>
      <c r="G113" s="117">
        <f>SUM(G114+G116)</f>
        <v>162.70000000000002</v>
      </c>
      <c r="H113" s="117">
        <f>SUM(H114+H116)</f>
        <v>15.2</v>
      </c>
      <c r="I113" s="117">
        <f>SUM(I114+I116)</f>
        <v>15.7</v>
      </c>
    </row>
    <row r="114" spans="1:9" ht="135" customHeight="1" hidden="1">
      <c r="A114" s="45"/>
      <c r="B114" s="50" t="s">
        <v>289</v>
      </c>
      <c r="C114" s="38" t="s">
        <v>178</v>
      </c>
      <c r="D114" s="38" t="s">
        <v>183</v>
      </c>
      <c r="E114" s="38" t="s">
        <v>281</v>
      </c>
      <c r="F114" s="38"/>
      <c r="G114" s="117">
        <f>SUM(G115)</f>
        <v>147.9</v>
      </c>
      <c r="H114" s="117">
        <f>SUM(H115)</f>
        <v>0</v>
      </c>
      <c r="I114" s="117">
        <f>SUM(I115)</f>
        <v>0</v>
      </c>
    </row>
    <row r="115" spans="1:9" ht="40.5" customHeight="1" hidden="1">
      <c r="A115" s="45"/>
      <c r="B115" s="37" t="s">
        <v>230</v>
      </c>
      <c r="C115" s="38" t="s">
        <v>178</v>
      </c>
      <c r="D115" s="38" t="s">
        <v>183</v>
      </c>
      <c r="E115" s="38" t="s">
        <v>281</v>
      </c>
      <c r="F115" s="38" t="s">
        <v>231</v>
      </c>
      <c r="G115" s="117">
        <v>147.9</v>
      </c>
      <c r="H115" s="117"/>
      <c r="I115" s="117"/>
    </row>
    <row r="116" spans="1:9" ht="52.5" customHeight="1">
      <c r="A116" s="45"/>
      <c r="B116" s="37" t="s">
        <v>102</v>
      </c>
      <c r="C116" s="38" t="s">
        <v>178</v>
      </c>
      <c r="D116" s="38" t="s">
        <v>183</v>
      </c>
      <c r="E116" s="38" t="s">
        <v>282</v>
      </c>
      <c r="F116" s="38"/>
      <c r="G116" s="117">
        <f aca="true" t="shared" si="18" ref="G116:I117">SUM(G117)</f>
        <v>14.8</v>
      </c>
      <c r="H116" s="117">
        <f t="shared" si="18"/>
        <v>15.2</v>
      </c>
      <c r="I116" s="117">
        <f t="shared" si="18"/>
        <v>15.7</v>
      </c>
    </row>
    <row r="117" spans="1:9" ht="90" customHeight="1">
      <c r="A117" s="45"/>
      <c r="B117" s="50" t="s">
        <v>370</v>
      </c>
      <c r="C117" s="38" t="s">
        <v>178</v>
      </c>
      <c r="D117" s="38" t="s">
        <v>183</v>
      </c>
      <c r="E117" s="38" t="s">
        <v>283</v>
      </c>
      <c r="F117" s="38"/>
      <c r="G117" s="117">
        <f t="shared" si="18"/>
        <v>14.8</v>
      </c>
      <c r="H117" s="117">
        <f t="shared" si="18"/>
        <v>15.2</v>
      </c>
      <c r="I117" s="117">
        <f t="shared" si="18"/>
        <v>15.7</v>
      </c>
    </row>
    <row r="118" spans="1:9" ht="37.5" customHeight="1">
      <c r="A118" s="45"/>
      <c r="B118" s="37" t="s">
        <v>230</v>
      </c>
      <c r="C118" s="38" t="s">
        <v>178</v>
      </c>
      <c r="D118" s="38" t="s">
        <v>183</v>
      </c>
      <c r="E118" s="38" t="s">
        <v>283</v>
      </c>
      <c r="F118" s="38" t="s">
        <v>231</v>
      </c>
      <c r="G118" s="117">
        <v>14.8</v>
      </c>
      <c r="H118" s="117">
        <v>15.2</v>
      </c>
      <c r="I118" s="117">
        <v>15.7</v>
      </c>
    </row>
    <row r="119" spans="1:9" ht="37.5" customHeight="1">
      <c r="A119" s="45"/>
      <c r="B119" s="124" t="s">
        <v>463</v>
      </c>
      <c r="C119" s="38" t="s">
        <v>178</v>
      </c>
      <c r="D119" s="38" t="s">
        <v>183</v>
      </c>
      <c r="E119" s="38" t="s">
        <v>459</v>
      </c>
      <c r="F119" s="38"/>
      <c r="G119" s="117">
        <f aca="true" t="shared" si="19" ref="G119:I120">SUM(G120)</f>
        <v>662.8000000000001</v>
      </c>
      <c r="H119" s="117">
        <f t="shared" si="19"/>
        <v>710.5</v>
      </c>
      <c r="I119" s="117">
        <f t="shared" si="19"/>
        <v>766.6999999999999</v>
      </c>
    </row>
    <row r="120" spans="1:9" ht="37.5" customHeight="1">
      <c r="A120" s="45"/>
      <c r="B120" s="124" t="s">
        <v>462</v>
      </c>
      <c r="C120" s="38" t="s">
        <v>178</v>
      </c>
      <c r="D120" s="38" t="s">
        <v>183</v>
      </c>
      <c r="E120" s="38" t="s">
        <v>460</v>
      </c>
      <c r="F120" s="38"/>
      <c r="G120" s="117">
        <f t="shared" si="19"/>
        <v>662.8000000000001</v>
      </c>
      <c r="H120" s="117">
        <f t="shared" si="19"/>
        <v>710.5</v>
      </c>
      <c r="I120" s="117">
        <f t="shared" si="19"/>
        <v>766.6999999999999</v>
      </c>
    </row>
    <row r="121" spans="1:9" ht="51.75" customHeight="1">
      <c r="A121" s="45"/>
      <c r="B121" s="124" t="s">
        <v>330</v>
      </c>
      <c r="C121" s="38" t="s">
        <v>178</v>
      </c>
      <c r="D121" s="38" t="s">
        <v>183</v>
      </c>
      <c r="E121" s="38" t="s">
        <v>461</v>
      </c>
      <c r="F121" s="38"/>
      <c r="G121" s="117">
        <f>SUM(G122:G123)</f>
        <v>662.8000000000001</v>
      </c>
      <c r="H121" s="117">
        <f>SUM(H122:H123)</f>
        <v>710.5</v>
      </c>
      <c r="I121" s="117">
        <f>SUM(I122:I123)</f>
        <v>766.6999999999999</v>
      </c>
    </row>
    <row r="122" spans="1:9" ht="30" customHeight="1">
      <c r="A122" s="45"/>
      <c r="B122" s="124" t="s">
        <v>331</v>
      </c>
      <c r="C122" s="38" t="s">
        <v>178</v>
      </c>
      <c r="D122" s="38" t="s">
        <v>183</v>
      </c>
      <c r="E122" s="38" t="s">
        <v>461</v>
      </c>
      <c r="F122" s="38" t="s">
        <v>332</v>
      </c>
      <c r="G122" s="117">
        <v>604.2</v>
      </c>
      <c r="H122" s="117">
        <v>647.7</v>
      </c>
      <c r="I122" s="117">
        <v>698.9</v>
      </c>
    </row>
    <row r="123" spans="1:9" ht="35.25" customHeight="1">
      <c r="A123" s="49"/>
      <c r="B123" s="37" t="s">
        <v>230</v>
      </c>
      <c r="C123" s="38" t="s">
        <v>178</v>
      </c>
      <c r="D123" s="38" t="s">
        <v>183</v>
      </c>
      <c r="E123" s="38" t="s">
        <v>461</v>
      </c>
      <c r="F123" s="38" t="s">
        <v>231</v>
      </c>
      <c r="G123" s="117">
        <v>58.6</v>
      </c>
      <c r="H123" s="117">
        <v>62.8</v>
      </c>
      <c r="I123" s="117">
        <v>67.8</v>
      </c>
    </row>
    <row r="124" spans="1:9" s="35" customFormat="1" ht="34.5" customHeight="1" hidden="1">
      <c r="A124" s="43"/>
      <c r="B124" s="123" t="s">
        <v>163</v>
      </c>
      <c r="C124" s="34" t="s">
        <v>178</v>
      </c>
      <c r="D124" s="34" t="s">
        <v>185</v>
      </c>
      <c r="E124" s="34"/>
      <c r="F124" s="51"/>
      <c r="G124" s="115">
        <f>SUM(G125)</f>
        <v>23.1</v>
      </c>
      <c r="H124" s="115">
        <f aca="true" t="shared" si="20" ref="H124:I127">SUM(H125)</f>
        <v>0</v>
      </c>
      <c r="I124" s="115">
        <f t="shared" si="20"/>
        <v>0</v>
      </c>
    </row>
    <row r="125" spans="1:9" s="35" customFormat="1" ht="34.5" customHeight="1" hidden="1">
      <c r="A125" s="43"/>
      <c r="B125" s="37" t="s">
        <v>227</v>
      </c>
      <c r="C125" s="38" t="s">
        <v>178</v>
      </c>
      <c r="D125" s="38" t="s">
        <v>185</v>
      </c>
      <c r="E125" s="38" t="s">
        <v>83</v>
      </c>
      <c r="F125" s="51"/>
      <c r="G125" s="117">
        <f>SUM(G126)</f>
        <v>23.1</v>
      </c>
      <c r="H125" s="117">
        <f t="shared" si="20"/>
        <v>0</v>
      </c>
      <c r="I125" s="117">
        <f t="shared" si="20"/>
        <v>0</v>
      </c>
    </row>
    <row r="126" spans="1:9" ht="48.75" customHeight="1" hidden="1">
      <c r="A126" s="49"/>
      <c r="B126" s="37" t="s">
        <v>238</v>
      </c>
      <c r="C126" s="38" t="s">
        <v>178</v>
      </c>
      <c r="D126" s="38" t="s">
        <v>185</v>
      </c>
      <c r="E126" s="38" t="s">
        <v>84</v>
      </c>
      <c r="F126" s="38"/>
      <c r="G126" s="117">
        <f>SUM(G127)</f>
        <v>23.1</v>
      </c>
      <c r="H126" s="117">
        <f t="shared" si="20"/>
        <v>0</v>
      </c>
      <c r="I126" s="117">
        <f t="shared" si="20"/>
        <v>0</v>
      </c>
    </row>
    <row r="127" spans="1:9" ht="33.75" customHeight="1" hidden="1">
      <c r="A127" s="49"/>
      <c r="B127" s="44" t="s">
        <v>234</v>
      </c>
      <c r="C127" s="38" t="s">
        <v>178</v>
      </c>
      <c r="D127" s="38" t="s">
        <v>185</v>
      </c>
      <c r="E127" s="38" t="s">
        <v>88</v>
      </c>
      <c r="F127" s="38"/>
      <c r="G127" s="117">
        <f>SUM(G128)</f>
        <v>23.1</v>
      </c>
      <c r="H127" s="117">
        <f t="shared" si="20"/>
        <v>0</v>
      </c>
      <c r="I127" s="117">
        <f t="shared" si="20"/>
        <v>0</v>
      </c>
    </row>
    <row r="128" spans="1:9" ht="35.25" customHeight="1" hidden="1">
      <c r="A128" s="49"/>
      <c r="B128" s="37" t="s">
        <v>230</v>
      </c>
      <c r="C128" s="38" t="s">
        <v>178</v>
      </c>
      <c r="D128" s="38" t="s">
        <v>185</v>
      </c>
      <c r="E128" s="38" t="s">
        <v>88</v>
      </c>
      <c r="F128" s="38" t="s">
        <v>231</v>
      </c>
      <c r="G128" s="117">
        <v>23.1</v>
      </c>
      <c r="H128" s="117">
        <v>0</v>
      </c>
      <c r="I128" s="117">
        <v>0</v>
      </c>
    </row>
    <row r="129" spans="1:9" s="46" customFormat="1" ht="19.5" customHeight="1">
      <c r="A129" s="43"/>
      <c r="B129" s="123" t="s">
        <v>150</v>
      </c>
      <c r="C129" s="34" t="s">
        <v>179</v>
      </c>
      <c r="D129" s="34" t="s">
        <v>177</v>
      </c>
      <c r="E129" s="34"/>
      <c r="F129" s="34"/>
      <c r="G129" s="115">
        <f>SUM(G130+G134+G168)</f>
        <v>84547</v>
      </c>
      <c r="H129" s="115">
        <f>SUM(H130+H134+H168)</f>
        <v>11416.699999999999</v>
      </c>
      <c r="I129" s="115">
        <f>SUM(I130+I134+I168)</f>
        <v>11770.2</v>
      </c>
    </row>
    <row r="130" spans="1:9" s="46" customFormat="1" ht="19.5" customHeight="1">
      <c r="A130" s="43"/>
      <c r="B130" s="123" t="s">
        <v>269</v>
      </c>
      <c r="C130" s="34" t="s">
        <v>179</v>
      </c>
      <c r="D130" s="34" t="s">
        <v>181</v>
      </c>
      <c r="E130" s="34"/>
      <c r="F130" s="34"/>
      <c r="G130" s="115">
        <f>SUM(G131)</f>
        <v>50</v>
      </c>
      <c r="H130" s="115">
        <f aca="true" t="shared" si="21" ref="H130:I132">SUM(H131)</f>
        <v>51.4</v>
      </c>
      <c r="I130" s="115">
        <f t="shared" si="21"/>
        <v>52.9</v>
      </c>
    </row>
    <row r="131" spans="1:9" s="46" customFormat="1" ht="24" customHeight="1">
      <c r="A131" s="43"/>
      <c r="B131" s="44" t="s">
        <v>248</v>
      </c>
      <c r="C131" s="38" t="s">
        <v>179</v>
      </c>
      <c r="D131" s="38" t="s">
        <v>181</v>
      </c>
      <c r="E131" s="38" t="s">
        <v>7</v>
      </c>
      <c r="F131" s="38"/>
      <c r="G131" s="117">
        <f>SUM(G132)</f>
        <v>50</v>
      </c>
      <c r="H131" s="117">
        <f t="shared" si="21"/>
        <v>51.4</v>
      </c>
      <c r="I131" s="117">
        <f t="shared" si="21"/>
        <v>52.9</v>
      </c>
    </row>
    <row r="132" spans="1:9" s="46" customFormat="1" ht="64.5" customHeight="1">
      <c r="A132" s="43"/>
      <c r="B132" s="44" t="s">
        <v>480</v>
      </c>
      <c r="C132" s="38" t="s">
        <v>179</v>
      </c>
      <c r="D132" s="38" t="s">
        <v>181</v>
      </c>
      <c r="E132" s="38" t="s">
        <v>95</v>
      </c>
      <c r="F132" s="38"/>
      <c r="G132" s="117">
        <f>SUM(G133)</f>
        <v>50</v>
      </c>
      <c r="H132" s="117">
        <f t="shared" si="21"/>
        <v>51.4</v>
      </c>
      <c r="I132" s="117">
        <f t="shared" si="21"/>
        <v>52.9</v>
      </c>
    </row>
    <row r="133" spans="1:9" s="46" customFormat="1" ht="51" customHeight="1">
      <c r="A133" s="43"/>
      <c r="B133" s="37" t="s">
        <v>220</v>
      </c>
      <c r="C133" s="38" t="s">
        <v>179</v>
      </c>
      <c r="D133" s="38" t="s">
        <v>181</v>
      </c>
      <c r="E133" s="38" t="s">
        <v>95</v>
      </c>
      <c r="F133" s="38" t="s">
        <v>200</v>
      </c>
      <c r="G133" s="117">
        <v>50</v>
      </c>
      <c r="H133" s="117">
        <v>51.4</v>
      </c>
      <c r="I133" s="117">
        <v>52.9</v>
      </c>
    </row>
    <row r="134" spans="1:9" s="52" customFormat="1" ht="19.5" customHeight="1">
      <c r="A134" s="41"/>
      <c r="B134" s="123" t="s">
        <v>211</v>
      </c>
      <c r="C134" s="34" t="s">
        <v>179</v>
      </c>
      <c r="D134" s="34" t="s">
        <v>183</v>
      </c>
      <c r="E134" s="34"/>
      <c r="F134" s="34"/>
      <c r="G134" s="115">
        <f>SUM(G135+G139+G146)</f>
        <v>83151.9</v>
      </c>
      <c r="H134" s="115">
        <f>SUM(H135+H139+H146)</f>
        <v>10063.3</v>
      </c>
      <c r="I134" s="115">
        <f>SUM(I135+I139+I146)</f>
        <v>10351.1</v>
      </c>
    </row>
    <row r="135" spans="1:9" s="47" customFormat="1" ht="19.5" customHeight="1">
      <c r="A135" s="48"/>
      <c r="B135" s="127" t="s">
        <v>235</v>
      </c>
      <c r="C135" s="38" t="s">
        <v>179</v>
      </c>
      <c r="D135" s="38" t="s">
        <v>183</v>
      </c>
      <c r="E135" s="38" t="s">
        <v>30</v>
      </c>
      <c r="F135" s="38"/>
      <c r="G135" s="117">
        <f>SUM(G136)</f>
        <v>1220.4</v>
      </c>
      <c r="H135" s="117">
        <f aca="true" t="shared" si="22" ref="H135:I137">SUM(H136)</f>
        <v>1255.5</v>
      </c>
      <c r="I135" s="117">
        <f t="shared" si="22"/>
        <v>1291.5</v>
      </c>
    </row>
    <row r="136" spans="1:9" ht="45" customHeight="1">
      <c r="A136" s="45"/>
      <c r="B136" s="44" t="s">
        <v>293</v>
      </c>
      <c r="C136" s="38" t="s">
        <v>179</v>
      </c>
      <c r="D136" s="38" t="s">
        <v>183</v>
      </c>
      <c r="E136" s="38" t="s">
        <v>33</v>
      </c>
      <c r="F136" s="38"/>
      <c r="G136" s="117">
        <f>SUM(G137)</f>
        <v>1220.4</v>
      </c>
      <c r="H136" s="117">
        <f t="shared" si="22"/>
        <v>1255.5</v>
      </c>
      <c r="I136" s="117">
        <f t="shared" si="22"/>
        <v>1291.5</v>
      </c>
    </row>
    <row r="137" spans="1:9" ht="79.5" customHeight="1">
      <c r="A137" s="45"/>
      <c r="B137" s="37" t="s">
        <v>335</v>
      </c>
      <c r="C137" s="38" t="s">
        <v>179</v>
      </c>
      <c r="D137" s="38" t="s">
        <v>183</v>
      </c>
      <c r="E137" s="38" t="s">
        <v>34</v>
      </c>
      <c r="F137" s="38"/>
      <c r="G137" s="117">
        <f>SUM(G138)</f>
        <v>1220.4</v>
      </c>
      <c r="H137" s="117">
        <f t="shared" si="22"/>
        <v>1255.5</v>
      </c>
      <c r="I137" s="117">
        <f t="shared" si="22"/>
        <v>1291.5</v>
      </c>
    </row>
    <row r="138" spans="1:9" ht="35.25" customHeight="1">
      <c r="A138" s="45"/>
      <c r="B138" s="37" t="s">
        <v>230</v>
      </c>
      <c r="C138" s="38" t="s">
        <v>179</v>
      </c>
      <c r="D138" s="38" t="s">
        <v>183</v>
      </c>
      <c r="E138" s="38" t="s">
        <v>34</v>
      </c>
      <c r="F138" s="38" t="s">
        <v>231</v>
      </c>
      <c r="G138" s="117">
        <v>1220.4</v>
      </c>
      <c r="H138" s="117">
        <v>1255.5</v>
      </c>
      <c r="I138" s="117">
        <v>1291.5</v>
      </c>
    </row>
    <row r="139" spans="1:9" s="46" customFormat="1" ht="51.75" customHeight="1">
      <c r="A139" s="43"/>
      <c r="B139" s="44" t="s">
        <v>365</v>
      </c>
      <c r="C139" s="38" t="s">
        <v>179</v>
      </c>
      <c r="D139" s="38" t="s">
        <v>183</v>
      </c>
      <c r="E139" s="38" t="s">
        <v>39</v>
      </c>
      <c r="F139" s="38"/>
      <c r="G139" s="117">
        <f>SUM(G140)</f>
        <v>926.1</v>
      </c>
      <c r="H139" s="117">
        <f>SUM(H140)</f>
        <v>86.6</v>
      </c>
      <c r="I139" s="117">
        <f>SUM(I140)</f>
        <v>89.1</v>
      </c>
    </row>
    <row r="140" spans="1:9" s="46" customFormat="1" ht="51" customHeight="1">
      <c r="A140" s="43"/>
      <c r="B140" s="37" t="s">
        <v>212</v>
      </c>
      <c r="C140" s="38" t="s">
        <v>179</v>
      </c>
      <c r="D140" s="38" t="s">
        <v>183</v>
      </c>
      <c r="E140" s="38" t="s">
        <v>40</v>
      </c>
      <c r="F140" s="38"/>
      <c r="G140" s="117">
        <f>SUM(G141+G143)</f>
        <v>926.1</v>
      </c>
      <c r="H140" s="117">
        <f>SUM(H141+H143)</f>
        <v>86.6</v>
      </c>
      <c r="I140" s="117">
        <f>SUM(I141+I143)</f>
        <v>89.1</v>
      </c>
    </row>
    <row r="141" spans="1:9" s="46" customFormat="1" ht="144" customHeight="1" hidden="1">
      <c r="A141" s="43"/>
      <c r="B141" s="50" t="s">
        <v>284</v>
      </c>
      <c r="C141" s="38" t="s">
        <v>179</v>
      </c>
      <c r="D141" s="38" t="s">
        <v>183</v>
      </c>
      <c r="E141" s="38" t="s">
        <v>41</v>
      </c>
      <c r="F141" s="38"/>
      <c r="G141" s="117">
        <f>SUM(G142)</f>
        <v>841.9</v>
      </c>
      <c r="H141" s="117">
        <f>SUM(H142)</f>
        <v>0</v>
      </c>
      <c r="I141" s="117">
        <f>SUM(I142)</f>
        <v>0</v>
      </c>
    </row>
    <row r="142" spans="1:9" s="46" customFormat="1" ht="36.75" customHeight="1" hidden="1">
      <c r="A142" s="43"/>
      <c r="B142" s="37" t="s">
        <v>230</v>
      </c>
      <c r="C142" s="38" t="s">
        <v>179</v>
      </c>
      <c r="D142" s="38" t="s">
        <v>183</v>
      </c>
      <c r="E142" s="38" t="s">
        <v>41</v>
      </c>
      <c r="F142" s="38" t="s">
        <v>231</v>
      </c>
      <c r="G142" s="117">
        <v>841.9</v>
      </c>
      <c r="H142" s="117"/>
      <c r="I142" s="117"/>
    </row>
    <row r="143" spans="1:9" s="46" customFormat="1" ht="54" customHeight="1">
      <c r="A143" s="43"/>
      <c r="B143" s="37" t="s">
        <v>102</v>
      </c>
      <c r="C143" s="38" t="s">
        <v>179</v>
      </c>
      <c r="D143" s="38" t="s">
        <v>183</v>
      </c>
      <c r="E143" s="38" t="s">
        <v>129</v>
      </c>
      <c r="F143" s="53"/>
      <c r="G143" s="117">
        <f aca="true" t="shared" si="23" ref="G143:I144">SUM(G144)</f>
        <v>84.2</v>
      </c>
      <c r="H143" s="117">
        <f t="shared" si="23"/>
        <v>86.6</v>
      </c>
      <c r="I143" s="117">
        <f t="shared" si="23"/>
        <v>89.1</v>
      </c>
    </row>
    <row r="144" spans="1:9" s="46" customFormat="1" ht="98.25" customHeight="1">
      <c r="A144" s="43"/>
      <c r="B144" s="50" t="s">
        <v>366</v>
      </c>
      <c r="C144" s="38" t="s">
        <v>179</v>
      </c>
      <c r="D144" s="38" t="s">
        <v>183</v>
      </c>
      <c r="E144" s="38" t="s">
        <v>130</v>
      </c>
      <c r="F144" s="53"/>
      <c r="G144" s="117">
        <f t="shared" si="23"/>
        <v>84.2</v>
      </c>
      <c r="H144" s="117">
        <f t="shared" si="23"/>
        <v>86.6</v>
      </c>
      <c r="I144" s="117">
        <f t="shared" si="23"/>
        <v>89.1</v>
      </c>
    </row>
    <row r="145" spans="1:9" s="46" customFormat="1" ht="39.75" customHeight="1">
      <c r="A145" s="43"/>
      <c r="B145" s="37" t="s">
        <v>230</v>
      </c>
      <c r="C145" s="38" t="s">
        <v>179</v>
      </c>
      <c r="D145" s="38" t="s">
        <v>183</v>
      </c>
      <c r="E145" s="38" t="s">
        <v>130</v>
      </c>
      <c r="F145" s="53">
        <v>240</v>
      </c>
      <c r="G145" s="117">
        <v>84.2</v>
      </c>
      <c r="H145" s="117">
        <v>86.6</v>
      </c>
      <c r="I145" s="117">
        <v>89.1</v>
      </c>
    </row>
    <row r="146" spans="1:9" s="52" customFormat="1" ht="45.75" customHeight="1">
      <c r="A146" s="41"/>
      <c r="B146" s="44" t="s">
        <v>343</v>
      </c>
      <c r="C146" s="38" t="s">
        <v>179</v>
      </c>
      <c r="D146" s="38" t="s">
        <v>183</v>
      </c>
      <c r="E146" s="38" t="s">
        <v>49</v>
      </c>
      <c r="F146" s="38"/>
      <c r="G146" s="117">
        <f>SUM(G147+G163)</f>
        <v>81005.4</v>
      </c>
      <c r="H146" s="117">
        <f>SUM(H147+H163)</f>
        <v>8721.199999999999</v>
      </c>
      <c r="I146" s="117">
        <f>SUM(I147+I163)</f>
        <v>8970.5</v>
      </c>
    </row>
    <row r="147" spans="1:9" s="46" customFormat="1" ht="123.75" customHeight="1">
      <c r="A147" s="43"/>
      <c r="B147" s="37" t="s">
        <v>344</v>
      </c>
      <c r="C147" s="38" t="s">
        <v>179</v>
      </c>
      <c r="D147" s="38" t="s">
        <v>183</v>
      </c>
      <c r="E147" s="38" t="s">
        <v>50</v>
      </c>
      <c r="F147" s="38"/>
      <c r="G147" s="117">
        <f>SUM(G148+G150+G152+G154+G157+G159+G161)</f>
        <v>23135.4</v>
      </c>
      <c r="H147" s="117">
        <f>SUM(H148+H150+H152+H154+H157+H159+H161)</f>
        <v>8721.199999999999</v>
      </c>
      <c r="I147" s="117">
        <f>SUM(I148+I150+I152+I154+I157+I159+I161)</f>
        <v>8970.5</v>
      </c>
    </row>
    <row r="148" spans="1:9" s="46" customFormat="1" ht="97.5" customHeight="1">
      <c r="A148" s="43"/>
      <c r="B148" s="44" t="s">
        <v>345</v>
      </c>
      <c r="C148" s="38" t="s">
        <v>179</v>
      </c>
      <c r="D148" s="38" t="s">
        <v>183</v>
      </c>
      <c r="E148" s="38" t="s">
        <v>51</v>
      </c>
      <c r="F148" s="38"/>
      <c r="G148" s="117">
        <f>SUM(G149)</f>
        <v>22735.4</v>
      </c>
      <c r="H148" s="117">
        <f>SUM(H149)</f>
        <v>8309.6</v>
      </c>
      <c r="I148" s="117">
        <f>SUM(I149)</f>
        <v>8547.3</v>
      </c>
    </row>
    <row r="149" spans="1:9" s="46" customFormat="1" ht="38.25" customHeight="1">
      <c r="A149" s="43"/>
      <c r="B149" s="37" t="s">
        <v>230</v>
      </c>
      <c r="C149" s="38" t="s">
        <v>179</v>
      </c>
      <c r="D149" s="38" t="s">
        <v>183</v>
      </c>
      <c r="E149" s="38" t="s">
        <v>51</v>
      </c>
      <c r="F149" s="38" t="s">
        <v>231</v>
      </c>
      <c r="G149" s="117">
        <v>22735.4</v>
      </c>
      <c r="H149" s="117">
        <v>8309.6</v>
      </c>
      <c r="I149" s="117">
        <v>8547.3</v>
      </c>
    </row>
    <row r="150" spans="1:9" s="46" customFormat="1" ht="52.5" customHeight="1">
      <c r="A150" s="43"/>
      <c r="B150" s="37" t="s">
        <v>346</v>
      </c>
      <c r="C150" s="38" t="s">
        <v>179</v>
      </c>
      <c r="D150" s="38" t="s">
        <v>183</v>
      </c>
      <c r="E150" s="38" t="s">
        <v>99</v>
      </c>
      <c r="F150" s="38"/>
      <c r="G150" s="117">
        <f>SUM(G151)</f>
        <v>200</v>
      </c>
      <c r="H150" s="117">
        <f>SUM(H151)</f>
        <v>205.8</v>
      </c>
      <c r="I150" s="117">
        <f>SUM(I151)</f>
        <v>211.6</v>
      </c>
    </row>
    <row r="151" spans="1:9" s="46" customFormat="1" ht="38.25" customHeight="1">
      <c r="A151" s="43"/>
      <c r="B151" s="37" t="s">
        <v>230</v>
      </c>
      <c r="C151" s="38" t="s">
        <v>179</v>
      </c>
      <c r="D151" s="38" t="s">
        <v>183</v>
      </c>
      <c r="E151" s="38" t="s">
        <v>99</v>
      </c>
      <c r="F151" s="38" t="s">
        <v>231</v>
      </c>
      <c r="G151" s="117">
        <v>200</v>
      </c>
      <c r="H151" s="117">
        <v>205.8</v>
      </c>
      <c r="I151" s="117">
        <v>211.6</v>
      </c>
    </row>
    <row r="152" spans="1:9" s="46" customFormat="1" ht="143.25" customHeight="1" hidden="1">
      <c r="A152" s="43"/>
      <c r="B152" s="50" t="s">
        <v>225</v>
      </c>
      <c r="C152" s="38" t="s">
        <v>179</v>
      </c>
      <c r="D152" s="38" t="s">
        <v>183</v>
      </c>
      <c r="E152" s="38" t="s">
        <v>52</v>
      </c>
      <c r="F152" s="38"/>
      <c r="G152" s="117">
        <f>G153</f>
        <v>0</v>
      </c>
      <c r="H152" s="117">
        <f>H153</f>
        <v>0</v>
      </c>
      <c r="I152" s="117">
        <f>I153</f>
        <v>0</v>
      </c>
    </row>
    <row r="153" spans="1:9" s="46" customFormat="1" ht="39" customHeight="1" hidden="1">
      <c r="A153" s="43"/>
      <c r="B153" s="37" t="s">
        <v>230</v>
      </c>
      <c r="C153" s="38" t="s">
        <v>179</v>
      </c>
      <c r="D153" s="38" t="s">
        <v>183</v>
      </c>
      <c r="E153" s="38" t="s">
        <v>52</v>
      </c>
      <c r="F153" s="38" t="s">
        <v>231</v>
      </c>
      <c r="G153" s="117"/>
      <c r="H153" s="117"/>
      <c r="I153" s="117"/>
    </row>
    <row r="154" spans="1:9" s="46" customFormat="1" ht="118.5" customHeight="1" hidden="1">
      <c r="A154" s="43"/>
      <c r="B154" s="44" t="s">
        <v>107</v>
      </c>
      <c r="C154" s="38" t="s">
        <v>179</v>
      </c>
      <c r="D154" s="38" t="s">
        <v>183</v>
      </c>
      <c r="E154" s="38" t="s">
        <v>53</v>
      </c>
      <c r="F154" s="38"/>
      <c r="G154" s="117">
        <f>G155</f>
        <v>0</v>
      </c>
      <c r="H154" s="117">
        <f>H155</f>
        <v>0</v>
      </c>
      <c r="I154" s="117">
        <f>I155</f>
        <v>0</v>
      </c>
    </row>
    <row r="155" spans="1:9" s="46" customFormat="1" ht="38.25" customHeight="1" hidden="1">
      <c r="A155" s="43"/>
      <c r="B155" s="37" t="s">
        <v>230</v>
      </c>
      <c r="C155" s="38" t="s">
        <v>179</v>
      </c>
      <c r="D155" s="38" t="s">
        <v>183</v>
      </c>
      <c r="E155" s="38" t="s">
        <v>53</v>
      </c>
      <c r="F155" s="38" t="s">
        <v>231</v>
      </c>
      <c r="G155" s="117"/>
      <c r="H155" s="117"/>
      <c r="I155" s="117"/>
    </row>
    <row r="156" spans="1:9" s="46" customFormat="1" ht="50.25" customHeight="1">
      <c r="A156" s="43"/>
      <c r="B156" s="37" t="s">
        <v>102</v>
      </c>
      <c r="C156" s="38" t="s">
        <v>179</v>
      </c>
      <c r="D156" s="38" t="s">
        <v>183</v>
      </c>
      <c r="E156" s="38" t="s">
        <v>135</v>
      </c>
      <c r="F156" s="38"/>
      <c r="G156" s="117">
        <f>G157+G159</f>
        <v>200</v>
      </c>
      <c r="H156" s="117">
        <f>H157+H159</f>
        <v>205.8</v>
      </c>
      <c r="I156" s="117">
        <f>I157+I159</f>
        <v>211.6</v>
      </c>
    </row>
    <row r="157" spans="1:9" s="46" customFormat="1" ht="149.25" customHeight="1" hidden="1">
      <c r="A157" s="43"/>
      <c r="B157" s="128" t="s">
        <v>1</v>
      </c>
      <c r="C157" s="38" t="s">
        <v>179</v>
      </c>
      <c r="D157" s="38" t="s">
        <v>183</v>
      </c>
      <c r="E157" s="38" t="s">
        <v>137</v>
      </c>
      <c r="F157" s="38"/>
      <c r="G157" s="117">
        <f>G158</f>
        <v>0</v>
      </c>
      <c r="H157" s="117">
        <f>H158</f>
        <v>0</v>
      </c>
      <c r="I157" s="117">
        <f>I158</f>
        <v>0</v>
      </c>
    </row>
    <row r="158" spans="1:9" s="46" customFormat="1" ht="35.25" customHeight="1" hidden="1">
      <c r="A158" s="43"/>
      <c r="B158" s="37" t="s">
        <v>230</v>
      </c>
      <c r="C158" s="38" t="s">
        <v>179</v>
      </c>
      <c r="D158" s="38" t="s">
        <v>183</v>
      </c>
      <c r="E158" s="38" t="s">
        <v>137</v>
      </c>
      <c r="F158" s="38" t="s">
        <v>231</v>
      </c>
      <c r="G158" s="117"/>
      <c r="H158" s="117"/>
      <c r="I158" s="117"/>
    </row>
    <row r="159" spans="1:9" s="46" customFormat="1" ht="72" customHeight="1">
      <c r="A159" s="43"/>
      <c r="B159" s="44" t="s">
        <v>348</v>
      </c>
      <c r="C159" s="38" t="s">
        <v>179</v>
      </c>
      <c r="D159" s="38" t="s">
        <v>183</v>
      </c>
      <c r="E159" s="38" t="s">
        <v>136</v>
      </c>
      <c r="F159" s="38"/>
      <c r="G159" s="117">
        <f>SUM(G160)</f>
        <v>200</v>
      </c>
      <c r="H159" s="117">
        <f>SUM(H160)</f>
        <v>205.8</v>
      </c>
      <c r="I159" s="117">
        <f>SUM(I160)</f>
        <v>211.6</v>
      </c>
    </row>
    <row r="160" spans="1:9" s="46" customFormat="1" ht="32.25" customHeight="1">
      <c r="A160" s="43"/>
      <c r="B160" s="37" t="s">
        <v>230</v>
      </c>
      <c r="C160" s="38" t="s">
        <v>179</v>
      </c>
      <c r="D160" s="38" t="s">
        <v>183</v>
      </c>
      <c r="E160" s="38" t="s">
        <v>136</v>
      </c>
      <c r="F160" s="38" t="s">
        <v>231</v>
      </c>
      <c r="G160" s="117">
        <v>200</v>
      </c>
      <c r="H160" s="117">
        <v>205.8</v>
      </c>
      <c r="I160" s="117">
        <v>211.6</v>
      </c>
    </row>
    <row r="161" spans="1:9" s="46" customFormat="1" ht="131.25" customHeight="1" hidden="1">
      <c r="A161" s="43"/>
      <c r="B161" s="37" t="s">
        <v>267</v>
      </c>
      <c r="C161" s="38" t="s">
        <v>179</v>
      </c>
      <c r="D161" s="38" t="s">
        <v>183</v>
      </c>
      <c r="E161" s="38" t="s">
        <v>268</v>
      </c>
      <c r="F161" s="38"/>
      <c r="G161" s="117">
        <f>SUM(G162)</f>
        <v>0</v>
      </c>
      <c r="H161" s="117">
        <f>SUM(H162)</f>
        <v>0</v>
      </c>
      <c r="I161" s="117">
        <f>SUM(I162)</f>
        <v>0</v>
      </c>
    </row>
    <row r="162" spans="1:9" s="46" customFormat="1" ht="32.25" customHeight="1" hidden="1">
      <c r="A162" s="43"/>
      <c r="B162" s="37" t="s">
        <v>230</v>
      </c>
      <c r="C162" s="38" t="s">
        <v>179</v>
      </c>
      <c r="D162" s="38" t="s">
        <v>183</v>
      </c>
      <c r="E162" s="38" t="s">
        <v>268</v>
      </c>
      <c r="F162" s="38" t="s">
        <v>231</v>
      </c>
      <c r="G162" s="117"/>
      <c r="H162" s="117"/>
      <c r="I162" s="117"/>
    </row>
    <row r="163" spans="1:9" s="46" customFormat="1" ht="72.75" customHeight="1" hidden="1">
      <c r="A163" s="43"/>
      <c r="B163" s="37" t="s">
        <v>349</v>
      </c>
      <c r="C163" s="38" t="s">
        <v>179</v>
      </c>
      <c r="D163" s="38" t="s">
        <v>183</v>
      </c>
      <c r="E163" s="38" t="s">
        <v>54</v>
      </c>
      <c r="F163" s="38"/>
      <c r="G163" s="117">
        <f>SUM(G164+G166)</f>
        <v>57870</v>
      </c>
      <c r="H163" s="117">
        <f>SUM(H164+H166)</f>
        <v>0</v>
      </c>
      <c r="I163" s="117">
        <f>SUM(I164+I166)</f>
        <v>0</v>
      </c>
    </row>
    <row r="164" spans="1:9" s="46" customFormat="1" ht="91.5" customHeight="1" hidden="1">
      <c r="A164" s="43"/>
      <c r="B164" s="54" t="s">
        <v>350</v>
      </c>
      <c r="C164" s="38" t="s">
        <v>179</v>
      </c>
      <c r="D164" s="38" t="s">
        <v>183</v>
      </c>
      <c r="E164" s="38" t="s">
        <v>55</v>
      </c>
      <c r="F164" s="38"/>
      <c r="G164" s="117">
        <f>SUM(G165)</f>
        <v>57870</v>
      </c>
      <c r="H164" s="117">
        <f>SUM(H165)</f>
        <v>0</v>
      </c>
      <c r="I164" s="117">
        <f>SUM(I165)</f>
        <v>0</v>
      </c>
    </row>
    <row r="165" spans="1:9" s="46" customFormat="1" ht="24" customHeight="1" hidden="1">
      <c r="A165" s="43"/>
      <c r="B165" s="37" t="s">
        <v>161</v>
      </c>
      <c r="C165" s="38" t="s">
        <v>179</v>
      </c>
      <c r="D165" s="38" t="s">
        <v>183</v>
      </c>
      <c r="E165" s="38" t="s">
        <v>55</v>
      </c>
      <c r="F165" s="38" t="s">
        <v>239</v>
      </c>
      <c r="G165" s="117">
        <v>57870</v>
      </c>
      <c r="H165" s="117"/>
      <c r="I165" s="117"/>
    </row>
    <row r="166" spans="1:9" s="46" customFormat="1" ht="132.75" customHeight="1" hidden="1">
      <c r="A166" s="43"/>
      <c r="B166" s="54" t="s">
        <v>2</v>
      </c>
      <c r="C166" s="38" t="s">
        <v>179</v>
      </c>
      <c r="D166" s="38" t="s">
        <v>183</v>
      </c>
      <c r="E166" s="38" t="s">
        <v>56</v>
      </c>
      <c r="F166" s="38"/>
      <c r="G166" s="117">
        <f>SUM(G167)</f>
        <v>0</v>
      </c>
      <c r="H166" s="117">
        <f>SUM(H167)</f>
        <v>0</v>
      </c>
      <c r="I166" s="117">
        <f>SUM(I167)</f>
        <v>0</v>
      </c>
    </row>
    <row r="167" spans="1:9" s="46" customFormat="1" ht="24" customHeight="1" hidden="1">
      <c r="A167" s="43"/>
      <c r="B167" s="37" t="s">
        <v>161</v>
      </c>
      <c r="C167" s="38" t="s">
        <v>179</v>
      </c>
      <c r="D167" s="38" t="s">
        <v>183</v>
      </c>
      <c r="E167" s="38" t="s">
        <v>56</v>
      </c>
      <c r="F167" s="38" t="s">
        <v>239</v>
      </c>
      <c r="G167" s="117"/>
      <c r="H167" s="117"/>
      <c r="I167" s="117"/>
    </row>
    <row r="168" spans="1:9" s="46" customFormat="1" ht="36" customHeight="1">
      <c r="A168" s="43"/>
      <c r="B168" s="123" t="s">
        <v>201</v>
      </c>
      <c r="C168" s="34" t="s">
        <v>179</v>
      </c>
      <c r="D168" s="34" t="s">
        <v>186</v>
      </c>
      <c r="E168" s="34"/>
      <c r="F168" s="34"/>
      <c r="G168" s="115">
        <f>SUM(G169+G176+G180+G185)</f>
        <v>1345.1</v>
      </c>
      <c r="H168" s="115">
        <f>SUM(H169+H176+H180+H185)</f>
        <v>1302</v>
      </c>
      <c r="I168" s="115">
        <f>SUM(I169+I176+I180+I185)</f>
        <v>1366.2</v>
      </c>
    </row>
    <row r="169" spans="1:9" s="45" customFormat="1" ht="39" customHeight="1">
      <c r="A169" s="49"/>
      <c r="B169" s="37" t="s">
        <v>419</v>
      </c>
      <c r="C169" s="38" t="s">
        <v>179</v>
      </c>
      <c r="D169" s="38" t="s">
        <v>186</v>
      </c>
      <c r="E169" s="38" t="s">
        <v>305</v>
      </c>
      <c r="F169" s="38"/>
      <c r="G169" s="117">
        <f>SUM(G170+G173)</f>
        <v>500</v>
      </c>
      <c r="H169" s="117">
        <f>SUM(H170+H173)</f>
        <v>514.4</v>
      </c>
      <c r="I169" s="117">
        <f>SUM(I170+I173)</f>
        <v>529.2</v>
      </c>
    </row>
    <row r="170" spans="1:9" s="45" customFormat="1" ht="72" customHeight="1">
      <c r="A170" s="49"/>
      <c r="B170" s="37" t="s">
        <v>420</v>
      </c>
      <c r="C170" s="38" t="s">
        <v>179</v>
      </c>
      <c r="D170" s="38" t="s">
        <v>186</v>
      </c>
      <c r="E170" s="38" t="s">
        <v>421</v>
      </c>
      <c r="F170" s="38"/>
      <c r="G170" s="117">
        <f aca="true" t="shared" si="24" ref="G170:I171">SUM(G171)</f>
        <v>250</v>
      </c>
      <c r="H170" s="117">
        <f t="shared" si="24"/>
        <v>257.2</v>
      </c>
      <c r="I170" s="117">
        <f t="shared" si="24"/>
        <v>264.6</v>
      </c>
    </row>
    <row r="171" spans="1:9" s="46" customFormat="1" ht="111.75" customHeight="1">
      <c r="A171" s="43"/>
      <c r="B171" s="37" t="s">
        <v>422</v>
      </c>
      <c r="C171" s="38" t="s">
        <v>179</v>
      </c>
      <c r="D171" s="38" t="s">
        <v>186</v>
      </c>
      <c r="E171" s="38" t="s">
        <v>306</v>
      </c>
      <c r="F171" s="38"/>
      <c r="G171" s="117">
        <f t="shared" si="24"/>
        <v>250</v>
      </c>
      <c r="H171" s="117">
        <f t="shared" si="24"/>
        <v>257.2</v>
      </c>
      <c r="I171" s="117">
        <f t="shared" si="24"/>
        <v>264.6</v>
      </c>
    </row>
    <row r="172" spans="1:9" s="46" customFormat="1" ht="39" customHeight="1">
      <c r="A172" s="43"/>
      <c r="B172" s="37" t="s">
        <v>230</v>
      </c>
      <c r="C172" s="38" t="s">
        <v>179</v>
      </c>
      <c r="D172" s="38" t="s">
        <v>186</v>
      </c>
      <c r="E172" s="38" t="s">
        <v>306</v>
      </c>
      <c r="F172" s="38" t="s">
        <v>231</v>
      </c>
      <c r="G172" s="117">
        <v>250</v>
      </c>
      <c r="H172" s="117">
        <v>257.2</v>
      </c>
      <c r="I172" s="117">
        <v>264.6</v>
      </c>
    </row>
    <row r="173" spans="1:9" s="45" customFormat="1" ht="69" customHeight="1">
      <c r="A173" s="49"/>
      <c r="B173" s="37" t="s">
        <v>436</v>
      </c>
      <c r="C173" s="38" t="s">
        <v>179</v>
      </c>
      <c r="D173" s="38" t="s">
        <v>186</v>
      </c>
      <c r="E173" s="38" t="s">
        <v>438</v>
      </c>
      <c r="F173" s="38"/>
      <c r="G173" s="117">
        <f aca="true" t="shared" si="25" ref="G173:I174">SUM(G174)</f>
        <v>250</v>
      </c>
      <c r="H173" s="117">
        <f t="shared" si="25"/>
        <v>257.2</v>
      </c>
      <c r="I173" s="117">
        <f t="shared" si="25"/>
        <v>264.6</v>
      </c>
    </row>
    <row r="174" spans="1:9" s="46" customFormat="1" ht="105" customHeight="1">
      <c r="A174" s="43"/>
      <c r="B174" s="37" t="s">
        <v>437</v>
      </c>
      <c r="C174" s="38" t="s">
        <v>179</v>
      </c>
      <c r="D174" s="38" t="s">
        <v>186</v>
      </c>
      <c r="E174" s="38" t="s">
        <v>439</v>
      </c>
      <c r="F174" s="38"/>
      <c r="G174" s="117">
        <f t="shared" si="25"/>
        <v>250</v>
      </c>
      <c r="H174" s="117">
        <f t="shared" si="25"/>
        <v>257.2</v>
      </c>
      <c r="I174" s="117">
        <f t="shared" si="25"/>
        <v>264.6</v>
      </c>
    </row>
    <row r="175" spans="1:9" s="46" customFormat="1" ht="39" customHeight="1">
      <c r="A175" s="43"/>
      <c r="B175" s="37" t="s">
        <v>230</v>
      </c>
      <c r="C175" s="38" t="s">
        <v>179</v>
      </c>
      <c r="D175" s="38" t="s">
        <v>186</v>
      </c>
      <c r="E175" s="38" t="s">
        <v>439</v>
      </c>
      <c r="F175" s="38" t="s">
        <v>231</v>
      </c>
      <c r="G175" s="117">
        <v>250</v>
      </c>
      <c r="H175" s="117">
        <v>257.2</v>
      </c>
      <c r="I175" s="117">
        <v>264.6</v>
      </c>
    </row>
    <row r="176" spans="1:9" s="46" customFormat="1" ht="94.5" customHeight="1">
      <c r="A176" s="43"/>
      <c r="B176" s="37" t="s">
        <v>476</v>
      </c>
      <c r="C176" s="38" t="s">
        <v>179</v>
      </c>
      <c r="D176" s="38" t="s">
        <v>186</v>
      </c>
      <c r="E176" s="38" t="s">
        <v>440</v>
      </c>
      <c r="F176" s="34"/>
      <c r="G176" s="117">
        <f>SUM(G177)</f>
        <v>250</v>
      </c>
      <c r="H176" s="117">
        <f aca="true" t="shared" si="26" ref="H176:I178">SUM(H177)</f>
        <v>257.2</v>
      </c>
      <c r="I176" s="117">
        <f t="shared" si="26"/>
        <v>264.6</v>
      </c>
    </row>
    <row r="177" spans="1:9" s="46" customFormat="1" ht="89.25" customHeight="1">
      <c r="A177" s="43"/>
      <c r="B177" s="37" t="s">
        <v>478</v>
      </c>
      <c r="C177" s="38" t="s">
        <v>179</v>
      </c>
      <c r="D177" s="38" t="s">
        <v>186</v>
      </c>
      <c r="E177" s="38" t="s">
        <v>441</v>
      </c>
      <c r="F177" s="38"/>
      <c r="G177" s="117">
        <f>SUM(G178)</f>
        <v>250</v>
      </c>
      <c r="H177" s="117">
        <f t="shared" si="26"/>
        <v>257.2</v>
      </c>
      <c r="I177" s="117">
        <f t="shared" si="26"/>
        <v>264.6</v>
      </c>
    </row>
    <row r="178" spans="1:9" s="46" customFormat="1" ht="108" customHeight="1">
      <c r="A178" s="43"/>
      <c r="B178" s="37" t="s">
        <v>477</v>
      </c>
      <c r="C178" s="38" t="s">
        <v>179</v>
      </c>
      <c r="D178" s="38" t="s">
        <v>186</v>
      </c>
      <c r="E178" s="38" t="s">
        <v>442</v>
      </c>
      <c r="F178" s="38"/>
      <c r="G178" s="117">
        <f>SUM(G179)</f>
        <v>250</v>
      </c>
      <c r="H178" s="117">
        <f t="shared" si="26"/>
        <v>257.2</v>
      </c>
      <c r="I178" s="117">
        <f t="shared" si="26"/>
        <v>264.6</v>
      </c>
    </row>
    <row r="179" spans="1:9" s="46" customFormat="1" ht="39" customHeight="1">
      <c r="A179" s="43"/>
      <c r="B179" s="37" t="s">
        <v>230</v>
      </c>
      <c r="C179" s="38" t="s">
        <v>179</v>
      </c>
      <c r="D179" s="38" t="s">
        <v>186</v>
      </c>
      <c r="E179" s="38" t="s">
        <v>442</v>
      </c>
      <c r="F179" s="38" t="s">
        <v>231</v>
      </c>
      <c r="G179" s="117">
        <v>250</v>
      </c>
      <c r="H179" s="117">
        <v>257.2</v>
      </c>
      <c r="I179" s="117">
        <v>264.6</v>
      </c>
    </row>
    <row r="180" spans="1:9" s="45" customFormat="1" ht="39" customHeight="1">
      <c r="A180" s="49"/>
      <c r="B180" s="124" t="s">
        <v>463</v>
      </c>
      <c r="C180" s="38" t="s">
        <v>179</v>
      </c>
      <c r="D180" s="38" t="s">
        <v>186</v>
      </c>
      <c r="E180" s="38" t="s">
        <v>459</v>
      </c>
      <c r="F180" s="38"/>
      <c r="G180" s="117">
        <f aca="true" t="shared" si="27" ref="G180:I181">SUM(G181)</f>
        <v>494.8</v>
      </c>
      <c r="H180" s="117">
        <f t="shared" si="27"/>
        <v>530.4</v>
      </c>
      <c r="I180" s="117">
        <f t="shared" si="27"/>
        <v>572.4</v>
      </c>
    </row>
    <row r="181" spans="1:9" s="46" customFormat="1" ht="39" customHeight="1">
      <c r="A181" s="43"/>
      <c r="B181" s="124" t="s">
        <v>462</v>
      </c>
      <c r="C181" s="38" t="s">
        <v>179</v>
      </c>
      <c r="D181" s="38" t="s">
        <v>186</v>
      </c>
      <c r="E181" s="38" t="s">
        <v>460</v>
      </c>
      <c r="F181" s="38"/>
      <c r="G181" s="117">
        <f t="shared" si="27"/>
        <v>494.8</v>
      </c>
      <c r="H181" s="117">
        <f t="shared" si="27"/>
        <v>530.4</v>
      </c>
      <c r="I181" s="117">
        <f t="shared" si="27"/>
        <v>572.4</v>
      </c>
    </row>
    <row r="182" spans="1:9" s="46" customFormat="1" ht="52.5" customHeight="1">
      <c r="A182" s="43"/>
      <c r="B182" s="124" t="s">
        <v>330</v>
      </c>
      <c r="C182" s="38" t="s">
        <v>179</v>
      </c>
      <c r="D182" s="38" t="s">
        <v>186</v>
      </c>
      <c r="E182" s="38" t="s">
        <v>461</v>
      </c>
      <c r="F182" s="38"/>
      <c r="G182" s="117">
        <f>SUM(G183:G184)</f>
        <v>494.8</v>
      </c>
      <c r="H182" s="117">
        <f>SUM(H183:H184)</f>
        <v>530.4</v>
      </c>
      <c r="I182" s="117">
        <f>SUM(I183:I184)</f>
        <v>572.4</v>
      </c>
    </row>
    <row r="183" spans="1:9" s="46" customFormat="1" ht="25.5" customHeight="1">
      <c r="A183" s="43"/>
      <c r="B183" s="124" t="s">
        <v>331</v>
      </c>
      <c r="C183" s="38" t="s">
        <v>179</v>
      </c>
      <c r="D183" s="38" t="s">
        <v>186</v>
      </c>
      <c r="E183" s="38" t="s">
        <v>461</v>
      </c>
      <c r="F183" s="38" t="s">
        <v>332</v>
      </c>
      <c r="G183" s="117">
        <v>299.5</v>
      </c>
      <c r="H183" s="117">
        <v>321</v>
      </c>
      <c r="I183" s="117">
        <v>346.5</v>
      </c>
    </row>
    <row r="184" spans="1:9" s="46" customFormat="1" ht="39" customHeight="1">
      <c r="A184" s="43"/>
      <c r="B184" s="37" t="s">
        <v>230</v>
      </c>
      <c r="C184" s="38" t="s">
        <v>179</v>
      </c>
      <c r="D184" s="38" t="s">
        <v>186</v>
      </c>
      <c r="E184" s="38" t="s">
        <v>461</v>
      </c>
      <c r="F184" s="38" t="s">
        <v>231</v>
      </c>
      <c r="G184" s="117">
        <v>195.3</v>
      </c>
      <c r="H184" s="117">
        <v>209.4</v>
      </c>
      <c r="I184" s="117">
        <v>225.9</v>
      </c>
    </row>
    <row r="185" spans="1:9" s="46" customFormat="1" ht="37.5" customHeight="1" hidden="1">
      <c r="A185" s="43"/>
      <c r="B185" s="37" t="s">
        <v>227</v>
      </c>
      <c r="C185" s="38" t="s">
        <v>179</v>
      </c>
      <c r="D185" s="38" t="s">
        <v>186</v>
      </c>
      <c r="E185" s="38" t="s">
        <v>83</v>
      </c>
      <c r="F185" s="38"/>
      <c r="G185" s="117">
        <f>SUM(G186)</f>
        <v>100.3</v>
      </c>
      <c r="H185" s="117">
        <f aca="true" t="shared" si="28" ref="H185:I187">SUM(H186)</f>
        <v>0</v>
      </c>
      <c r="I185" s="117">
        <f t="shared" si="28"/>
        <v>0</v>
      </c>
    </row>
    <row r="186" spans="1:9" s="46" customFormat="1" ht="51.75" customHeight="1" hidden="1">
      <c r="A186" s="43"/>
      <c r="B186" s="37" t="s">
        <v>238</v>
      </c>
      <c r="C186" s="38" t="s">
        <v>179</v>
      </c>
      <c r="D186" s="38" t="s">
        <v>186</v>
      </c>
      <c r="E186" s="38" t="s">
        <v>84</v>
      </c>
      <c r="F186" s="38"/>
      <c r="G186" s="117">
        <f>SUM(G187)</f>
        <v>100.3</v>
      </c>
      <c r="H186" s="117">
        <f t="shared" si="28"/>
        <v>0</v>
      </c>
      <c r="I186" s="117">
        <f t="shared" si="28"/>
        <v>0</v>
      </c>
    </row>
    <row r="187" spans="1:9" s="46" customFormat="1" ht="36.75" customHeight="1" hidden="1">
      <c r="A187" s="43"/>
      <c r="B187" s="44" t="s">
        <v>234</v>
      </c>
      <c r="C187" s="38" t="s">
        <v>179</v>
      </c>
      <c r="D187" s="38" t="s">
        <v>186</v>
      </c>
      <c r="E187" s="38" t="s">
        <v>88</v>
      </c>
      <c r="F187" s="38"/>
      <c r="G187" s="117">
        <f>SUM(G188)</f>
        <v>100.3</v>
      </c>
      <c r="H187" s="117">
        <f t="shared" si="28"/>
        <v>0</v>
      </c>
      <c r="I187" s="117">
        <f t="shared" si="28"/>
        <v>0</v>
      </c>
    </row>
    <row r="188" spans="1:9" s="46" customFormat="1" ht="39" customHeight="1" hidden="1">
      <c r="A188" s="43"/>
      <c r="B188" s="37" t="s">
        <v>230</v>
      </c>
      <c r="C188" s="38" t="s">
        <v>179</v>
      </c>
      <c r="D188" s="38" t="s">
        <v>186</v>
      </c>
      <c r="E188" s="38" t="s">
        <v>88</v>
      </c>
      <c r="F188" s="38" t="s">
        <v>231</v>
      </c>
      <c r="G188" s="117">
        <v>100.3</v>
      </c>
      <c r="H188" s="117"/>
      <c r="I188" s="117"/>
    </row>
    <row r="189" spans="1:9" s="46" customFormat="1" ht="19.5" customHeight="1">
      <c r="A189" s="43"/>
      <c r="B189" s="131" t="s">
        <v>145</v>
      </c>
      <c r="C189" s="34" t="s">
        <v>187</v>
      </c>
      <c r="D189" s="34" t="s">
        <v>177</v>
      </c>
      <c r="E189" s="34"/>
      <c r="F189" s="34"/>
      <c r="G189" s="115">
        <f>SUM(G190+G230+G250)</f>
        <v>41305.600000000006</v>
      </c>
      <c r="H189" s="115">
        <f>SUM(H190+H230+H250)</f>
        <v>46963.1</v>
      </c>
      <c r="I189" s="115">
        <f>SUM(I190+I230+I250)</f>
        <v>48207.600000000006</v>
      </c>
    </row>
    <row r="190" spans="1:9" s="46" customFormat="1" ht="19.5" customHeight="1">
      <c r="A190" s="43"/>
      <c r="B190" s="131" t="s">
        <v>154</v>
      </c>
      <c r="C190" s="34" t="s">
        <v>187</v>
      </c>
      <c r="D190" s="34" t="s">
        <v>176</v>
      </c>
      <c r="E190" s="34"/>
      <c r="F190" s="34"/>
      <c r="G190" s="115">
        <f>SUM(G210+G219+G226)</f>
        <v>6325</v>
      </c>
      <c r="H190" s="115">
        <f>SUM(H210+H219+H226)</f>
        <v>11491.8</v>
      </c>
      <c r="I190" s="115">
        <f>SUM(I210+I219+I226)</f>
        <v>11677.3</v>
      </c>
    </row>
    <row r="191" spans="1:9" s="46" customFormat="1" ht="85.5" customHeight="1" hidden="1">
      <c r="A191" s="43"/>
      <c r="B191" s="44" t="s">
        <v>105</v>
      </c>
      <c r="C191" s="38" t="s">
        <v>187</v>
      </c>
      <c r="D191" s="38" t="s">
        <v>176</v>
      </c>
      <c r="E191" s="38" t="s">
        <v>13</v>
      </c>
      <c r="F191" s="38"/>
      <c r="G191" s="117">
        <f>SUM(G192+G198)</f>
        <v>0</v>
      </c>
      <c r="H191" s="117">
        <f>SUM(H192+H198)</f>
        <v>0</v>
      </c>
      <c r="I191" s="117">
        <f>SUM(I192+I198)</f>
        <v>0</v>
      </c>
    </row>
    <row r="192" spans="1:9" s="46" customFormat="1" ht="117" customHeight="1" hidden="1">
      <c r="A192" s="43"/>
      <c r="B192" s="44" t="s">
        <v>106</v>
      </c>
      <c r="C192" s="38" t="s">
        <v>187</v>
      </c>
      <c r="D192" s="38" t="s">
        <v>176</v>
      </c>
      <c r="E192" s="38" t="s">
        <v>25</v>
      </c>
      <c r="F192" s="38"/>
      <c r="G192" s="117">
        <f>SUM(G193+G195)</f>
        <v>0</v>
      </c>
      <c r="H192" s="117">
        <f>SUM(H193+H195)</f>
        <v>0</v>
      </c>
      <c r="I192" s="117">
        <f>SUM(I193+I195)</f>
        <v>0</v>
      </c>
    </row>
    <row r="193" spans="1:9" s="45" customFormat="1" ht="134.25" customHeight="1" hidden="1">
      <c r="A193" s="49"/>
      <c r="B193" s="44" t="s">
        <v>138</v>
      </c>
      <c r="C193" s="38" t="s">
        <v>187</v>
      </c>
      <c r="D193" s="38" t="s">
        <v>176</v>
      </c>
      <c r="E193" s="38" t="s">
        <v>139</v>
      </c>
      <c r="F193" s="38"/>
      <c r="G193" s="117">
        <f>SUM(G194)</f>
        <v>0</v>
      </c>
      <c r="H193" s="117">
        <f>SUM(H194)</f>
        <v>0</v>
      </c>
      <c r="I193" s="117">
        <f>SUM(I194)</f>
        <v>0</v>
      </c>
    </row>
    <row r="194" spans="1:9" s="46" customFormat="1" ht="24.75" customHeight="1" hidden="1">
      <c r="A194" s="43"/>
      <c r="B194" s="37" t="s">
        <v>249</v>
      </c>
      <c r="C194" s="38" t="s">
        <v>187</v>
      </c>
      <c r="D194" s="38" t="s">
        <v>176</v>
      </c>
      <c r="E194" s="38" t="s">
        <v>139</v>
      </c>
      <c r="F194" s="38" t="s">
        <v>239</v>
      </c>
      <c r="G194" s="117"/>
      <c r="H194" s="117"/>
      <c r="I194" s="117"/>
    </row>
    <row r="195" spans="1:9" s="46" customFormat="1" ht="50.25" customHeight="1" hidden="1">
      <c r="A195" s="43"/>
      <c r="B195" s="37" t="s">
        <v>102</v>
      </c>
      <c r="C195" s="38" t="s">
        <v>187</v>
      </c>
      <c r="D195" s="38" t="s">
        <v>176</v>
      </c>
      <c r="E195" s="38" t="s">
        <v>127</v>
      </c>
      <c r="F195" s="38"/>
      <c r="G195" s="117">
        <f aca="true" t="shared" si="29" ref="G195:I196">G196</f>
        <v>0</v>
      </c>
      <c r="H195" s="117">
        <f t="shared" si="29"/>
        <v>0</v>
      </c>
      <c r="I195" s="117">
        <f t="shared" si="29"/>
        <v>0</v>
      </c>
    </row>
    <row r="196" spans="1:9" s="46" customFormat="1" ht="171" customHeight="1" hidden="1">
      <c r="A196" s="43"/>
      <c r="B196" s="37" t="s">
        <v>273</v>
      </c>
      <c r="C196" s="38" t="s">
        <v>187</v>
      </c>
      <c r="D196" s="38" t="s">
        <v>176</v>
      </c>
      <c r="E196" s="38" t="s">
        <v>128</v>
      </c>
      <c r="F196" s="38"/>
      <c r="G196" s="117">
        <f t="shared" si="29"/>
        <v>0</v>
      </c>
      <c r="H196" s="117">
        <f t="shared" si="29"/>
        <v>0</v>
      </c>
      <c r="I196" s="117">
        <f t="shared" si="29"/>
        <v>0</v>
      </c>
    </row>
    <row r="197" spans="1:9" s="46" customFormat="1" ht="24.75" customHeight="1" hidden="1">
      <c r="A197" s="43"/>
      <c r="B197" s="37" t="s">
        <v>249</v>
      </c>
      <c r="C197" s="38" t="s">
        <v>187</v>
      </c>
      <c r="D197" s="38" t="s">
        <v>176</v>
      </c>
      <c r="E197" s="38" t="s">
        <v>128</v>
      </c>
      <c r="F197" s="38" t="s">
        <v>239</v>
      </c>
      <c r="G197" s="117"/>
      <c r="H197" s="117"/>
      <c r="I197" s="117"/>
    </row>
    <row r="198" spans="1:9" s="46" customFormat="1" ht="141.75" customHeight="1" hidden="1">
      <c r="A198" s="43"/>
      <c r="B198" s="44" t="s">
        <v>255</v>
      </c>
      <c r="C198" s="38" t="s">
        <v>187</v>
      </c>
      <c r="D198" s="38" t="s">
        <v>176</v>
      </c>
      <c r="E198" s="38" t="s">
        <v>16</v>
      </c>
      <c r="F198" s="38"/>
      <c r="G198" s="117">
        <f>SUM(G199+G201+G203+G205)</f>
        <v>0</v>
      </c>
      <c r="H198" s="117">
        <f>SUM(H199+H201+H203+H205)</f>
        <v>0</v>
      </c>
      <c r="I198" s="117">
        <f>SUM(I199+I201+I203+I205)</f>
        <v>0</v>
      </c>
    </row>
    <row r="199" spans="1:9" s="46" customFormat="1" ht="115.5" customHeight="1" hidden="1">
      <c r="A199" s="43"/>
      <c r="B199" s="121" t="s">
        <v>263</v>
      </c>
      <c r="C199" s="38" t="s">
        <v>187</v>
      </c>
      <c r="D199" s="38" t="s">
        <v>176</v>
      </c>
      <c r="E199" s="38" t="s">
        <v>17</v>
      </c>
      <c r="F199" s="38"/>
      <c r="G199" s="117">
        <f>SUM(G200)</f>
        <v>0</v>
      </c>
      <c r="H199" s="117">
        <f>SUM(H200)</f>
        <v>0</v>
      </c>
      <c r="I199" s="117">
        <f>SUM(I200)</f>
        <v>0</v>
      </c>
    </row>
    <row r="200" spans="1:9" s="46" customFormat="1" ht="27" customHeight="1" hidden="1">
      <c r="A200" s="43"/>
      <c r="B200" s="37" t="s">
        <v>249</v>
      </c>
      <c r="C200" s="38" t="s">
        <v>187</v>
      </c>
      <c r="D200" s="38" t="s">
        <v>176</v>
      </c>
      <c r="E200" s="38" t="s">
        <v>17</v>
      </c>
      <c r="F200" s="38" t="s">
        <v>239</v>
      </c>
      <c r="G200" s="117"/>
      <c r="H200" s="117"/>
      <c r="I200" s="117"/>
    </row>
    <row r="201" spans="1:9" s="46" customFormat="1" ht="131.25" customHeight="1" hidden="1">
      <c r="A201" s="43"/>
      <c r="B201" s="130" t="s">
        <v>260</v>
      </c>
      <c r="C201" s="38" t="s">
        <v>187</v>
      </c>
      <c r="D201" s="38" t="s">
        <v>176</v>
      </c>
      <c r="E201" s="38" t="s">
        <v>18</v>
      </c>
      <c r="F201" s="38"/>
      <c r="G201" s="117">
        <f>PRODUCT(G202)</f>
        <v>0</v>
      </c>
      <c r="H201" s="117">
        <f>PRODUCT(H202)</f>
        <v>0</v>
      </c>
      <c r="I201" s="117">
        <f>PRODUCT(I202)</f>
        <v>0</v>
      </c>
    </row>
    <row r="202" spans="1:9" s="46" customFormat="1" ht="23.25" customHeight="1" hidden="1">
      <c r="A202" s="43"/>
      <c r="B202" s="37" t="s">
        <v>249</v>
      </c>
      <c r="C202" s="38" t="s">
        <v>187</v>
      </c>
      <c r="D202" s="38" t="s">
        <v>176</v>
      </c>
      <c r="E202" s="38" t="s">
        <v>18</v>
      </c>
      <c r="F202" s="38" t="s">
        <v>239</v>
      </c>
      <c r="G202" s="117"/>
      <c r="H202" s="117"/>
      <c r="I202" s="117"/>
    </row>
    <row r="203" spans="1:9" s="46" customFormat="1" ht="124.5" customHeight="1" hidden="1">
      <c r="A203" s="43"/>
      <c r="B203" s="130" t="s">
        <v>259</v>
      </c>
      <c r="C203" s="38" t="s">
        <v>187</v>
      </c>
      <c r="D203" s="38" t="s">
        <v>176</v>
      </c>
      <c r="E203" s="38" t="s">
        <v>19</v>
      </c>
      <c r="F203" s="38"/>
      <c r="G203" s="117">
        <f>PRODUCT(G204)</f>
        <v>0</v>
      </c>
      <c r="H203" s="117">
        <f>PRODUCT(H204)</f>
        <v>0</v>
      </c>
      <c r="I203" s="117">
        <f>PRODUCT(I204)</f>
        <v>0</v>
      </c>
    </row>
    <row r="204" spans="1:9" s="46" customFormat="1" ht="19.5" customHeight="1" hidden="1">
      <c r="A204" s="43"/>
      <c r="B204" s="37" t="s">
        <v>249</v>
      </c>
      <c r="C204" s="38" t="s">
        <v>187</v>
      </c>
      <c r="D204" s="38" t="s">
        <v>176</v>
      </c>
      <c r="E204" s="38" t="s">
        <v>19</v>
      </c>
      <c r="F204" s="38" t="s">
        <v>239</v>
      </c>
      <c r="G204" s="117"/>
      <c r="H204" s="117"/>
      <c r="I204" s="117"/>
    </row>
    <row r="205" spans="1:9" s="46" customFormat="1" ht="55.5" customHeight="1" hidden="1">
      <c r="A205" s="43"/>
      <c r="B205" s="37" t="s">
        <v>197</v>
      </c>
      <c r="C205" s="38" t="s">
        <v>187</v>
      </c>
      <c r="D205" s="38" t="s">
        <v>176</v>
      </c>
      <c r="E205" s="38" t="s">
        <v>27</v>
      </c>
      <c r="F205" s="38"/>
      <c r="G205" s="117">
        <f>SUM(G206+G208)</f>
        <v>0</v>
      </c>
      <c r="H205" s="117">
        <f>SUM(H206+H208)</f>
        <v>0</v>
      </c>
      <c r="I205" s="117">
        <f>SUM(I206+I208)</f>
        <v>0</v>
      </c>
    </row>
    <row r="206" spans="1:9" s="46" customFormat="1" ht="122.25" customHeight="1" hidden="1">
      <c r="A206" s="43"/>
      <c r="B206" s="50" t="s">
        <v>261</v>
      </c>
      <c r="C206" s="38" t="s">
        <v>187</v>
      </c>
      <c r="D206" s="38" t="s">
        <v>176</v>
      </c>
      <c r="E206" s="38" t="s">
        <v>19</v>
      </c>
      <c r="F206" s="38"/>
      <c r="G206" s="117">
        <f>SUM(G207)</f>
        <v>0</v>
      </c>
      <c r="H206" s="117">
        <f>SUM(H207)</f>
        <v>0</v>
      </c>
      <c r="I206" s="117">
        <f>SUM(I207)</f>
        <v>0</v>
      </c>
    </row>
    <row r="207" spans="1:9" s="46" customFormat="1" ht="19.5" customHeight="1" hidden="1">
      <c r="A207" s="43"/>
      <c r="B207" s="37" t="s">
        <v>249</v>
      </c>
      <c r="C207" s="38" t="s">
        <v>187</v>
      </c>
      <c r="D207" s="38" t="s">
        <v>176</v>
      </c>
      <c r="E207" s="38" t="s">
        <v>19</v>
      </c>
      <c r="F207" s="38" t="s">
        <v>239</v>
      </c>
      <c r="G207" s="117"/>
      <c r="H207" s="117"/>
      <c r="I207" s="117"/>
    </row>
    <row r="208" spans="1:9" s="46" customFormat="1" ht="133.5" customHeight="1" hidden="1">
      <c r="A208" s="43"/>
      <c r="B208" s="50" t="s">
        <v>266</v>
      </c>
      <c r="C208" s="38" t="s">
        <v>187</v>
      </c>
      <c r="D208" s="38" t="s">
        <v>176</v>
      </c>
      <c r="E208" s="38" t="s">
        <v>20</v>
      </c>
      <c r="F208" s="38"/>
      <c r="G208" s="117">
        <f>SUM(G209)</f>
        <v>0</v>
      </c>
      <c r="H208" s="117">
        <f>SUM(H209)</f>
        <v>0</v>
      </c>
      <c r="I208" s="117">
        <f>SUM(I209)</f>
        <v>0</v>
      </c>
    </row>
    <row r="209" spans="1:9" s="46" customFormat="1" ht="19.5" customHeight="1" hidden="1">
      <c r="A209" s="43"/>
      <c r="B209" s="37" t="s">
        <v>249</v>
      </c>
      <c r="C209" s="38" t="s">
        <v>187</v>
      </c>
      <c r="D209" s="38" t="s">
        <v>176</v>
      </c>
      <c r="E209" s="38" t="s">
        <v>20</v>
      </c>
      <c r="F209" s="38" t="s">
        <v>239</v>
      </c>
      <c r="G209" s="117"/>
      <c r="H209" s="117"/>
      <c r="I209" s="117"/>
    </row>
    <row r="210" spans="1:9" s="46" customFormat="1" ht="35.25" customHeight="1">
      <c r="A210" s="43"/>
      <c r="B210" s="44" t="s">
        <v>304</v>
      </c>
      <c r="C210" s="38" t="s">
        <v>187</v>
      </c>
      <c r="D210" s="38" t="s">
        <v>176</v>
      </c>
      <c r="E210" s="38" t="s">
        <v>46</v>
      </c>
      <c r="F210" s="38"/>
      <c r="G210" s="117">
        <f>SUM(G211+G216)</f>
        <v>1610</v>
      </c>
      <c r="H210" s="117">
        <f>SUM(H211+H216)</f>
        <v>1656.4</v>
      </c>
      <c r="I210" s="117">
        <f>SUM(I211+I216)</f>
        <v>1703.7</v>
      </c>
    </row>
    <row r="211" spans="1:9" s="46" customFormat="1" ht="72" customHeight="1">
      <c r="A211" s="43"/>
      <c r="B211" s="44" t="s">
        <v>371</v>
      </c>
      <c r="C211" s="38" t="s">
        <v>187</v>
      </c>
      <c r="D211" s="38" t="s">
        <v>176</v>
      </c>
      <c r="E211" s="38" t="s">
        <v>47</v>
      </c>
      <c r="F211" s="38"/>
      <c r="G211" s="117">
        <f>SUM(G212+G214)</f>
        <v>700</v>
      </c>
      <c r="H211" s="117">
        <f>SUM(H212+H214)</f>
        <v>720.2</v>
      </c>
      <c r="I211" s="117">
        <f>SUM(I212+I214)</f>
        <v>740.7</v>
      </c>
    </row>
    <row r="212" spans="1:9" s="46" customFormat="1" ht="91.5" customHeight="1">
      <c r="A212" s="43"/>
      <c r="B212" s="37" t="s">
        <v>372</v>
      </c>
      <c r="C212" s="38" t="s">
        <v>187</v>
      </c>
      <c r="D212" s="38" t="s">
        <v>176</v>
      </c>
      <c r="E212" s="38" t="s">
        <v>48</v>
      </c>
      <c r="F212" s="38"/>
      <c r="G212" s="117">
        <f>SUM(G213)</f>
        <v>500</v>
      </c>
      <c r="H212" s="117">
        <f>SUM(H213)</f>
        <v>514.4</v>
      </c>
      <c r="I212" s="117">
        <f>SUM(I213)</f>
        <v>529.1</v>
      </c>
    </row>
    <row r="213" spans="1:9" s="46" customFormat="1" ht="37.5" customHeight="1">
      <c r="A213" s="43"/>
      <c r="B213" s="37" t="s">
        <v>230</v>
      </c>
      <c r="C213" s="38" t="s">
        <v>187</v>
      </c>
      <c r="D213" s="38" t="s">
        <v>176</v>
      </c>
      <c r="E213" s="38" t="s">
        <v>48</v>
      </c>
      <c r="F213" s="38" t="s">
        <v>231</v>
      </c>
      <c r="G213" s="117">
        <v>500</v>
      </c>
      <c r="H213" s="117">
        <v>514.4</v>
      </c>
      <c r="I213" s="117">
        <v>529.1</v>
      </c>
    </row>
    <row r="214" spans="1:9" s="46" customFormat="1" ht="94.5" customHeight="1">
      <c r="A214" s="43"/>
      <c r="B214" s="37" t="s">
        <v>475</v>
      </c>
      <c r="C214" s="38" t="s">
        <v>187</v>
      </c>
      <c r="D214" s="38" t="s">
        <v>176</v>
      </c>
      <c r="E214" s="38" t="s">
        <v>100</v>
      </c>
      <c r="F214" s="38"/>
      <c r="G214" s="117">
        <f>SUM(G215)</f>
        <v>200</v>
      </c>
      <c r="H214" s="117">
        <f>SUM(H215)</f>
        <v>205.8</v>
      </c>
      <c r="I214" s="117">
        <f>SUM(I215)</f>
        <v>211.6</v>
      </c>
    </row>
    <row r="215" spans="1:9" s="46" customFormat="1" ht="37.5" customHeight="1">
      <c r="A215" s="43"/>
      <c r="B215" s="37" t="s">
        <v>230</v>
      </c>
      <c r="C215" s="38" t="s">
        <v>187</v>
      </c>
      <c r="D215" s="38" t="s">
        <v>176</v>
      </c>
      <c r="E215" s="38" t="s">
        <v>100</v>
      </c>
      <c r="F215" s="38" t="s">
        <v>231</v>
      </c>
      <c r="G215" s="117">
        <v>200</v>
      </c>
      <c r="H215" s="117">
        <v>205.8</v>
      </c>
      <c r="I215" s="117">
        <v>211.6</v>
      </c>
    </row>
    <row r="216" spans="1:9" s="46" customFormat="1" ht="54" customHeight="1">
      <c r="A216" s="43"/>
      <c r="B216" s="44" t="s">
        <v>376</v>
      </c>
      <c r="C216" s="38" t="s">
        <v>187</v>
      </c>
      <c r="D216" s="38" t="s">
        <v>176</v>
      </c>
      <c r="E216" s="38" t="s">
        <v>377</v>
      </c>
      <c r="F216" s="38"/>
      <c r="G216" s="117">
        <f aca="true" t="shared" si="30" ref="G216:I217">SUM(G217)</f>
        <v>910</v>
      </c>
      <c r="H216" s="117">
        <f t="shared" si="30"/>
        <v>936.2</v>
      </c>
      <c r="I216" s="117">
        <f t="shared" si="30"/>
        <v>963</v>
      </c>
    </row>
    <row r="217" spans="1:9" s="46" customFormat="1" ht="90.75" customHeight="1">
      <c r="A217" s="43"/>
      <c r="B217" s="44" t="s">
        <v>378</v>
      </c>
      <c r="C217" s="38" t="s">
        <v>187</v>
      </c>
      <c r="D217" s="38" t="s">
        <v>176</v>
      </c>
      <c r="E217" s="38" t="s">
        <v>303</v>
      </c>
      <c r="F217" s="38"/>
      <c r="G217" s="117">
        <f t="shared" si="30"/>
        <v>910</v>
      </c>
      <c r="H217" s="117">
        <f t="shared" si="30"/>
        <v>936.2</v>
      </c>
      <c r="I217" s="117">
        <f t="shared" si="30"/>
        <v>963</v>
      </c>
    </row>
    <row r="218" spans="1:9" s="46" customFormat="1" ht="34.5" customHeight="1">
      <c r="A218" s="43"/>
      <c r="B218" s="37" t="s">
        <v>230</v>
      </c>
      <c r="C218" s="38" t="s">
        <v>187</v>
      </c>
      <c r="D218" s="38" t="s">
        <v>176</v>
      </c>
      <c r="E218" s="38" t="s">
        <v>303</v>
      </c>
      <c r="F218" s="38" t="s">
        <v>231</v>
      </c>
      <c r="G218" s="117">
        <v>910</v>
      </c>
      <c r="H218" s="117">
        <v>936.2</v>
      </c>
      <c r="I218" s="117">
        <v>963</v>
      </c>
    </row>
    <row r="219" spans="1:9" s="45" customFormat="1" ht="36" customHeight="1">
      <c r="A219" s="49"/>
      <c r="B219" s="37" t="s">
        <v>412</v>
      </c>
      <c r="C219" s="38" t="s">
        <v>187</v>
      </c>
      <c r="D219" s="38" t="s">
        <v>176</v>
      </c>
      <c r="E219" s="38" t="s">
        <v>417</v>
      </c>
      <c r="F219" s="38"/>
      <c r="G219" s="117">
        <f>SUM(G220+G223)</f>
        <v>4700</v>
      </c>
      <c r="H219" s="117">
        <f>SUM(H220+H223)</f>
        <v>4835.4</v>
      </c>
      <c r="I219" s="117">
        <f>SUM(I220+I223)</f>
        <v>4973.6</v>
      </c>
    </row>
    <row r="220" spans="1:9" s="46" customFormat="1" ht="69.75" customHeight="1">
      <c r="A220" s="43"/>
      <c r="B220" s="37" t="s">
        <v>427</v>
      </c>
      <c r="C220" s="38" t="s">
        <v>187</v>
      </c>
      <c r="D220" s="38" t="s">
        <v>176</v>
      </c>
      <c r="E220" s="38" t="s">
        <v>428</v>
      </c>
      <c r="F220" s="38"/>
      <c r="G220" s="117">
        <f aca="true" t="shared" si="31" ref="G220:I221">SUM(G221)</f>
        <v>1100</v>
      </c>
      <c r="H220" s="117">
        <f t="shared" si="31"/>
        <v>1131.7</v>
      </c>
      <c r="I220" s="117">
        <f t="shared" si="31"/>
        <v>1164</v>
      </c>
    </row>
    <row r="221" spans="1:9" s="46" customFormat="1" ht="68.25" customHeight="1">
      <c r="A221" s="43"/>
      <c r="B221" s="37" t="s">
        <v>418</v>
      </c>
      <c r="C221" s="38" t="s">
        <v>187</v>
      </c>
      <c r="D221" s="38" t="s">
        <v>176</v>
      </c>
      <c r="E221" s="38" t="s">
        <v>423</v>
      </c>
      <c r="F221" s="38"/>
      <c r="G221" s="117">
        <f t="shared" si="31"/>
        <v>1100</v>
      </c>
      <c r="H221" s="117">
        <f t="shared" si="31"/>
        <v>1131.7</v>
      </c>
      <c r="I221" s="117">
        <f t="shared" si="31"/>
        <v>1164</v>
      </c>
    </row>
    <row r="222" spans="1:9" s="46" customFormat="1" ht="45" customHeight="1">
      <c r="A222" s="43"/>
      <c r="B222" s="37" t="s">
        <v>230</v>
      </c>
      <c r="C222" s="38" t="s">
        <v>187</v>
      </c>
      <c r="D222" s="38" t="s">
        <v>176</v>
      </c>
      <c r="E222" s="38" t="s">
        <v>423</v>
      </c>
      <c r="F222" s="38" t="s">
        <v>231</v>
      </c>
      <c r="G222" s="117">
        <v>1100</v>
      </c>
      <c r="H222" s="117">
        <v>1131.7</v>
      </c>
      <c r="I222" s="117">
        <v>1164</v>
      </c>
    </row>
    <row r="223" spans="1:9" s="46" customFormat="1" ht="70.5" customHeight="1">
      <c r="A223" s="43"/>
      <c r="B223" s="37" t="s">
        <v>429</v>
      </c>
      <c r="C223" s="38" t="s">
        <v>187</v>
      </c>
      <c r="D223" s="38" t="s">
        <v>176</v>
      </c>
      <c r="E223" s="38" t="s">
        <v>431</v>
      </c>
      <c r="F223" s="38"/>
      <c r="G223" s="117">
        <f aca="true" t="shared" si="32" ref="G223:I224">SUM(G224)</f>
        <v>3600</v>
      </c>
      <c r="H223" s="117">
        <f t="shared" si="32"/>
        <v>3703.7</v>
      </c>
      <c r="I223" s="117">
        <f t="shared" si="32"/>
        <v>3809.6</v>
      </c>
    </row>
    <row r="224" spans="1:9" s="46" customFormat="1" ht="81" customHeight="1">
      <c r="A224" s="43"/>
      <c r="B224" s="37" t="s">
        <v>430</v>
      </c>
      <c r="C224" s="38" t="s">
        <v>187</v>
      </c>
      <c r="D224" s="38" t="s">
        <v>176</v>
      </c>
      <c r="E224" s="38" t="s">
        <v>424</v>
      </c>
      <c r="F224" s="38"/>
      <c r="G224" s="117">
        <f t="shared" si="32"/>
        <v>3600</v>
      </c>
      <c r="H224" s="117">
        <f t="shared" si="32"/>
        <v>3703.7</v>
      </c>
      <c r="I224" s="117">
        <f t="shared" si="32"/>
        <v>3809.6</v>
      </c>
    </row>
    <row r="225" spans="1:9" s="46" customFormat="1" ht="69" customHeight="1">
      <c r="A225" s="43"/>
      <c r="B225" s="37" t="s">
        <v>271</v>
      </c>
      <c r="C225" s="38" t="s">
        <v>187</v>
      </c>
      <c r="D225" s="38" t="s">
        <v>176</v>
      </c>
      <c r="E225" s="38" t="s">
        <v>424</v>
      </c>
      <c r="F225" s="38" t="s">
        <v>270</v>
      </c>
      <c r="G225" s="117">
        <v>3600</v>
      </c>
      <c r="H225" s="117">
        <v>3703.7</v>
      </c>
      <c r="I225" s="117">
        <v>3809.6</v>
      </c>
    </row>
    <row r="226" spans="1:9" s="45" customFormat="1" ht="43.5" customHeight="1">
      <c r="A226" s="49"/>
      <c r="B226" s="37" t="s">
        <v>307</v>
      </c>
      <c r="C226" s="38" t="s">
        <v>187</v>
      </c>
      <c r="D226" s="38" t="s">
        <v>176</v>
      </c>
      <c r="E226" s="38" t="s">
        <v>308</v>
      </c>
      <c r="F226" s="38"/>
      <c r="G226" s="117">
        <f>SUM(G227)</f>
        <v>15</v>
      </c>
      <c r="H226" s="117">
        <f aca="true" t="shared" si="33" ref="H226:I228">SUM(H227)</f>
        <v>5000</v>
      </c>
      <c r="I226" s="117">
        <f t="shared" si="33"/>
        <v>5000</v>
      </c>
    </row>
    <row r="227" spans="1:9" s="46" customFormat="1" ht="80.25" customHeight="1">
      <c r="A227" s="43"/>
      <c r="B227" s="37" t="s">
        <v>432</v>
      </c>
      <c r="C227" s="38" t="s">
        <v>187</v>
      </c>
      <c r="D227" s="38" t="s">
        <v>176</v>
      </c>
      <c r="E227" s="38" t="s">
        <v>433</v>
      </c>
      <c r="F227" s="38"/>
      <c r="G227" s="117">
        <f>SUM(G228)</f>
        <v>15</v>
      </c>
      <c r="H227" s="117">
        <f t="shared" si="33"/>
        <v>5000</v>
      </c>
      <c r="I227" s="117">
        <f t="shared" si="33"/>
        <v>5000</v>
      </c>
    </row>
    <row r="228" spans="1:9" s="46" customFormat="1" ht="78" customHeight="1">
      <c r="A228" s="43"/>
      <c r="B228" s="37" t="s">
        <v>435</v>
      </c>
      <c r="C228" s="38" t="s">
        <v>187</v>
      </c>
      <c r="D228" s="38" t="s">
        <v>176</v>
      </c>
      <c r="E228" s="38" t="s">
        <v>434</v>
      </c>
      <c r="F228" s="38"/>
      <c r="G228" s="117">
        <f>SUM(G229)</f>
        <v>15</v>
      </c>
      <c r="H228" s="117">
        <f t="shared" si="33"/>
        <v>5000</v>
      </c>
      <c r="I228" s="117">
        <f t="shared" si="33"/>
        <v>5000</v>
      </c>
    </row>
    <row r="229" spans="1:9" s="46" customFormat="1" ht="43.5" customHeight="1">
      <c r="A229" s="43"/>
      <c r="B229" s="37" t="s">
        <v>230</v>
      </c>
      <c r="C229" s="38" t="s">
        <v>187</v>
      </c>
      <c r="D229" s="38" t="s">
        <v>176</v>
      </c>
      <c r="E229" s="38" t="s">
        <v>434</v>
      </c>
      <c r="F229" s="38" t="s">
        <v>231</v>
      </c>
      <c r="G229" s="117">
        <v>15</v>
      </c>
      <c r="H229" s="117">
        <v>5000</v>
      </c>
      <c r="I229" s="117">
        <v>5000</v>
      </c>
    </row>
    <row r="230" spans="1:9" s="46" customFormat="1" ht="19.5" customHeight="1">
      <c r="A230" s="43"/>
      <c r="B230" s="123" t="s">
        <v>155</v>
      </c>
      <c r="C230" s="34" t="s">
        <v>187</v>
      </c>
      <c r="D230" s="34" t="s">
        <v>181</v>
      </c>
      <c r="E230" s="34"/>
      <c r="F230" s="34"/>
      <c r="G230" s="115">
        <f>SUM(G231+G237)</f>
        <v>10963</v>
      </c>
      <c r="H230" s="115">
        <f>SUM(H231+H237)</f>
        <v>10966.9</v>
      </c>
      <c r="I230" s="115">
        <f>SUM(I231+I237)</f>
        <v>11280.699999999999</v>
      </c>
    </row>
    <row r="231" spans="1:9" s="46" customFormat="1" ht="29.25" customHeight="1">
      <c r="A231" s="43"/>
      <c r="B231" s="44" t="s">
        <v>326</v>
      </c>
      <c r="C231" s="38" t="s">
        <v>187</v>
      </c>
      <c r="D231" s="38" t="s">
        <v>181</v>
      </c>
      <c r="E231" s="38" t="s">
        <v>76</v>
      </c>
      <c r="F231" s="38"/>
      <c r="G231" s="117">
        <f>SUM(G232)</f>
        <v>3843</v>
      </c>
      <c r="H231" s="117">
        <f>SUM(H232)</f>
        <v>3641.9</v>
      </c>
      <c r="I231" s="117">
        <f>SUM(I232)</f>
        <v>3746.1</v>
      </c>
    </row>
    <row r="232" spans="1:9" s="45" customFormat="1" ht="45.75" customHeight="1">
      <c r="A232" s="49"/>
      <c r="B232" s="39" t="s">
        <v>327</v>
      </c>
      <c r="C232" s="38" t="s">
        <v>187</v>
      </c>
      <c r="D232" s="38" t="s">
        <v>181</v>
      </c>
      <c r="E232" s="38" t="s">
        <v>77</v>
      </c>
      <c r="F232" s="38"/>
      <c r="G232" s="117">
        <f>SUM(G233+G235)</f>
        <v>3843</v>
      </c>
      <c r="H232" s="117">
        <f>SUM(H233+H235)</f>
        <v>3641.9</v>
      </c>
      <c r="I232" s="117">
        <f>SUM(I233+I235)</f>
        <v>3746.1</v>
      </c>
    </row>
    <row r="233" spans="1:9" s="45" customFormat="1" ht="74.25" customHeight="1">
      <c r="A233" s="49"/>
      <c r="B233" s="54" t="s">
        <v>328</v>
      </c>
      <c r="C233" s="38" t="s">
        <v>187</v>
      </c>
      <c r="D233" s="38" t="s">
        <v>181</v>
      </c>
      <c r="E233" s="38" t="s">
        <v>78</v>
      </c>
      <c r="F233" s="38"/>
      <c r="G233" s="117">
        <f>SUM(G234)</f>
        <v>3793</v>
      </c>
      <c r="H233" s="117">
        <f>SUM(H234)</f>
        <v>3590.5</v>
      </c>
      <c r="I233" s="117">
        <f>SUM(I234)</f>
        <v>3693.2</v>
      </c>
    </row>
    <row r="234" spans="1:9" s="45" customFormat="1" ht="24.75" customHeight="1">
      <c r="A234" s="49"/>
      <c r="B234" s="37" t="s">
        <v>161</v>
      </c>
      <c r="C234" s="38" t="s">
        <v>187</v>
      </c>
      <c r="D234" s="38" t="s">
        <v>181</v>
      </c>
      <c r="E234" s="38" t="s">
        <v>78</v>
      </c>
      <c r="F234" s="38" t="s">
        <v>239</v>
      </c>
      <c r="G234" s="117">
        <v>3793</v>
      </c>
      <c r="H234" s="117">
        <v>3590.5</v>
      </c>
      <c r="I234" s="117">
        <v>3693.2</v>
      </c>
    </row>
    <row r="235" spans="1:9" s="45" customFormat="1" ht="45.75" customHeight="1">
      <c r="A235" s="49"/>
      <c r="B235" s="44" t="s">
        <v>329</v>
      </c>
      <c r="C235" s="38" t="s">
        <v>187</v>
      </c>
      <c r="D235" s="38" t="s">
        <v>181</v>
      </c>
      <c r="E235" s="38" t="s">
        <v>79</v>
      </c>
      <c r="F235" s="38"/>
      <c r="G235" s="117">
        <f>SUM(G236)</f>
        <v>50</v>
      </c>
      <c r="H235" s="117">
        <f>SUM(H236)</f>
        <v>51.4</v>
      </c>
      <c r="I235" s="117">
        <f>SUM(I236)</f>
        <v>52.9</v>
      </c>
    </row>
    <row r="236" spans="1:9" s="45" customFormat="1" ht="39.75" customHeight="1">
      <c r="A236" s="49"/>
      <c r="B236" s="37" t="s">
        <v>230</v>
      </c>
      <c r="C236" s="38" t="s">
        <v>187</v>
      </c>
      <c r="D236" s="38" t="s">
        <v>181</v>
      </c>
      <c r="E236" s="38" t="s">
        <v>79</v>
      </c>
      <c r="F236" s="38" t="s">
        <v>231</v>
      </c>
      <c r="G236" s="117">
        <v>50</v>
      </c>
      <c r="H236" s="117">
        <v>51.4</v>
      </c>
      <c r="I236" s="117">
        <v>52.9</v>
      </c>
    </row>
    <row r="237" spans="1:9" s="45" customFormat="1" ht="47.25" customHeight="1">
      <c r="A237" s="49"/>
      <c r="B237" s="37" t="s">
        <v>387</v>
      </c>
      <c r="C237" s="38" t="s">
        <v>187</v>
      </c>
      <c r="D237" s="38" t="s">
        <v>181</v>
      </c>
      <c r="E237" s="38" t="s">
        <v>294</v>
      </c>
      <c r="F237" s="38"/>
      <c r="G237" s="117">
        <f>SUM(G238+G241+G244+G247)</f>
        <v>7120</v>
      </c>
      <c r="H237" s="117">
        <f>SUM(H238+H241+H244+H247)</f>
        <v>7325</v>
      </c>
      <c r="I237" s="117">
        <f>SUM(I238+I241+I244+I247)</f>
        <v>7534.599999999999</v>
      </c>
    </row>
    <row r="238" spans="1:9" s="45" customFormat="1" ht="72" customHeight="1">
      <c r="A238" s="49"/>
      <c r="B238" s="37" t="s">
        <v>388</v>
      </c>
      <c r="C238" s="38" t="s">
        <v>187</v>
      </c>
      <c r="D238" s="38" t="s">
        <v>181</v>
      </c>
      <c r="E238" s="38" t="s">
        <v>390</v>
      </c>
      <c r="F238" s="38"/>
      <c r="G238" s="117">
        <f aca="true" t="shared" si="34" ref="G238:I239">SUM(G239)</f>
        <v>2050</v>
      </c>
      <c r="H238" s="117">
        <f t="shared" si="34"/>
        <v>2109</v>
      </c>
      <c r="I238" s="117">
        <f t="shared" si="34"/>
        <v>2169.4</v>
      </c>
    </row>
    <row r="239" spans="1:9" s="45" customFormat="1" ht="105.75" customHeight="1">
      <c r="A239" s="49"/>
      <c r="B239" s="37" t="s">
        <v>464</v>
      </c>
      <c r="C239" s="38" t="s">
        <v>187</v>
      </c>
      <c r="D239" s="38" t="s">
        <v>181</v>
      </c>
      <c r="E239" s="38" t="s">
        <v>466</v>
      </c>
      <c r="F239" s="38"/>
      <c r="G239" s="117">
        <f t="shared" si="34"/>
        <v>2050</v>
      </c>
      <c r="H239" s="117">
        <f t="shared" si="34"/>
        <v>2109</v>
      </c>
      <c r="I239" s="117">
        <f t="shared" si="34"/>
        <v>2169.4</v>
      </c>
    </row>
    <row r="240" spans="1:9" s="45" customFormat="1" ht="22.5" customHeight="1">
      <c r="A240" s="49"/>
      <c r="B240" s="37" t="s">
        <v>161</v>
      </c>
      <c r="C240" s="38" t="s">
        <v>187</v>
      </c>
      <c r="D240" s="38" t="s">
        <v>181</v>
      </c>
      <c r="E240" s="38" t="s">
        <v>466</v>
      </c>
      <c r="F240" s="38" t="s">
        <v>239</v>
      </c>
      <c r="G240" s="117">
        <v>2050</v>
      </c>
      <c r="H240" s="117">
        <v>2109</v>
      </c>
      <c r="I240" s="117">
        <v>2169.4</v>
      </c>
    </row>
    <row r="241" spans="1:9" s="45" customFormat="1" ht="57.75" customHeight="1">
      <c r="A241" s="49"/>
      <c r="B241" s="37" t="s">
        <v>391</v>
      </c>
      <c r="C241" s="38" t="s">
        <v>187</v>
      </c>
      <c r="D241" s="38" t="s">
        <v>181</v>
      </c>
      <c r="E241" s="38" t="s">
        <v>389</v>
      </c>
      <c r="F241" s="38"/>
      <c r="G241" s="117">
        <f aca="true" t="shared" si="35" ref="G241:I242">SUM(G242)</f>
        <v>1650</v>
      </c>
      <c r="H241" s="117">
        <f t="shared" si="35"/>
        <v>1697.5</v>
      </c>
      <c r="I241" s="117">
        <f t="shared" si="35"/>
        <v>1746.1</v>
      </c>
    </row>
    <row r="242" spans="1:9" s="45" customFormat="1" ht="90.75" customHeight="1">
      <c r="A242" s="49"/>
      <c r="B242" s="37" t="s">
        <v>392</v>
      </c>
      <c r="C242" s="38" t="s">
        <v>187</v>
      </c>
      <c r="D242" s="38" t="s">
        <v>181</v>
      </c>
      <c r="E242" s="38" t="s">
        <v>467</v>
      </c>
      <c r="F242" s="38"/>
      <c r="G242" s="117">
        <f t="shared" si="35"/>
        <v>1650</v>
      </c>
      <c r="H242" s="117">
        <f t="shared" si="35"/>
        <v>1697.5</v>
      </c>
      <c r="I242" s="117">
        <f t="shared" si="35"/>
        <v>1746.1</v>
      </c>
    </row>
    <row r="243" spans="1:9" s="46" customFormat="1" ht="45.75" customHeight="1">
      <c r="A243" s="43"/>
      <c r="B243" s="37" t="s">
        <v>230</v>
      </c>
      <c r="C243" s="38" t="s">
        <v>187</v>
      </c>
      <c r="D243" s="38" t="s">
        <v>181</v>
      </c>
      <c r="E243" s="38" t="s">
        <v>467</v>
      </c>
      <c r="F243" s="38" t="s">
        <v>231</v>
      </c>
      <c r="G243" s="117">
        <v>1650</v>
      </c>
      <c r="H243" s="117">
        <v>1697.5</v>
      </c>
      <c r="I243" s="117">
        <v>1746.1</v>
      </c>
    </row>
    <row r="244" spans="1:9" s="46" customFormat="1" ht="57.75" customHeight="1">
      <c r="A244" s="43"/>
      <c r="B244" s="37" t="s">
        <v>394</v>
      </c>
      <c r="C244" s="38" t="s">
        <v>187</v>
      </c>
      <c r="D244" s="38" t="s">
        <v>181</v>
      </c>
      <c r="E244" s="38" t="s">
        <v>393</v>
      </c>
      <c r="F244" s="38"/>
      <c r="G244" s="117">
        <f aca="true" t="shared" si="36" ref="G244:I245">SUM(G245)</f>
        <v>600</v>
      </c>
      <c r="H244" s="117">
        <f t="shared" si="36"/>
        <v>617.3</v>
      </c>
      <c r="I244" s="117">
        <f t="shared" si="36"/>
        <v>634.9</v>
      </c>
    </row>
    <row r="245" spans="1:9" s="46" customFormat="1" ht="108" customHeight="1">
      <c r="A245" s="43"/>
      <c r="B245" s="37" t="s">
        <v>465</v>
      </c>
      <c r="C245" s="38" t="s">
        <v>187</v>
      </c>
      <c r="D245" s="38" t="s">
        <v>181</v>
      </c>
      <c r="E245" s="38" t="s">
        <v>468</v>
      </c>
      <c r="F245" s="38"/>
      <c r="G245" s="117">
        <f t="shared" si="36"/>
        <v>600</v>
      </c>
      <c r="H245" s="117">
        <f t="shared" si="36"/>
        <v>617.3</v>
      </c>
      <c r="I245" s="117">
        <f t="shared" si="36"/>
        <v>634.9</v>
      </c>
    </row>
    <row r="246" spans="1:9" s="46" customFormat="1" ht="21.75" customHeight="1">
      <c r="A246" s="43"/>
      <c r="B246" s="37" t="s">
        <v>161</v>
      </c>
      <c r="C246" s="38" t="s">
        <v>187</v>
      </c>
      <c r="D246" s="38" t="s">
        <v>181</v>
      </c>
      <c r="E246" s="38" t="s">
        <v>468</v>
      </c>
      <c r="F246" s="38" t="s">
        <v>239</v>
      </c>
      <c r="G246" s="117">
        <v>600</v>
      </c>
      <c r="H246" s="117">
        <v>617.3</v>
      </c>
      <c r="I246" s="117">
        <v>634.9</v>
      </c>
    </row>
    <row r="247" spans="1:9" s="46" customFormat="1" ht="63" customHeight="1">
      <c r="A247" s="43"/>
      <c r="B247" s="37" t="s">
        <v>396</v>
      </c>
      <c r="C247" s="38" t="s">
        <v>187</v>
      </c>
      <c r="D247" s="38" t="s">
        <v>181</v>
      </c>
      <c r="E247" s="38" t="s">
        <v>395</v>
      </c>
      <c r="F247" s="38"/>
      <c r="G247" s="117">
        <f aca="true" t="shared" si="37" ref="G247:I248">SUM(G248)</f>
        <v>2820</v>
      </c>
      <c r="H247" s="117">
        <f t="shared" si="37"/>
        <v>2901.2</v>
      </c>
      <c r="I247" s="117">
        <f t="shared" si="37"/>
        <v>2984.2</v>
      </c>
    </row>
    <row r="248" spans="1:9" s="46" customFormat="1" ht="87" customHeight="1">
      <c r="A248" s="43"/>
      <c r="B248" s="37" t="s">
        <v>397</v>
      </c>
      <c r="C248" s="38" t="s">
        <v>187</v>
      </c>
      <c r="D248" s="38" t="s">
        <v>181</v>
      </c>
      <c r="E248" s="38" t="s">
        <v>469</v>
      </c>
      <c r="F248" s="38"/>
      <c r="G248" s="117">
        <f t="shared" si="37"/>
        <v>2820</v>
      </c>
      <c r="H248" s="117">
        <f t="shared" si="37"/>
        <v>2901.2</v>
      </c>
      <c r="I248" s="117">
        <f t="shared" si="37"/>
        <v>2984.2</v>
      </c>
    </row>
    <row r="249" spans="1:9" s="46" customFormat="1" ht="40.5" customHeight="1">
      <c r="A249" s="43"/>
      <c r="B249" s="37" t="s">
        <v>230</v>
      </c>
      <c r="C249" s="38" t="s">
        <v>187</v>
      </c>
      <c r="D249" s="38" t="s">
        <v>181</v>
      </c>
      <c r="E249" s="38" t="s">
        <v>469</v>
      </c>
      <c r="F249" s="38" t="s">
        <v>231</v>
      </c>
      <c r="G249" s="117">
        <v>2820</v>
      </c>
      <c r="H249" s="117">
        <v>2901.2</v>
      </c>
      <c r="I249" s="117">
        <v>2984.2</v>
      </c>
    </row>
    <row r="250" spans="1:9" s="46" customFormat="1" ht="19.5" customHeight="1">
      <c r="A250" s="43"/>
      <c r="B250" s="123" t="s">
        <v>213</v>
      </c>
      <c r="C250" s="34" t="s">
        <v>187</v>
      </c>
      <c r="D250" s="34" t="s">
        <v>178</v>
      </c>
      <c r="E250" s="34"/>
      <c r="F250" s="34"/>
      <c r="G250" s="115">
        <f>SUM(G251+G270+G305)</f>
        <v>24017.600000000002</v>
      </c>
      <c r="H250" s="115">
        <f>SUM(H251+H270+H305)</f>
        <v>24504.4</v>
      </c>
      <c r="I250" s="115">
        <f>SUM(I251+I270+I305)</f>
        <v>25249.600000000002</v>
      </c>
    </row>
    <row r="251" spans="1:9" ht="45" customHeight="1">
      <c r="A251" s="45"/>
      <c r="B251" s="44" t="s">
        <v>365</v>
      </c>
      <c r="C251" s="38" t="s">
        <v>187</v>
      </c>
      <c r="D251" s="38" t="s">
        <v>178</v>
      </c>
      <c r="E251" s="38" t="s">
        <v>39</v>
      </c>
      <c r="F251" s="38"/>
      <c r="G251" s="117">
        <f>SUM(G252+G258+G264)</f>
        <v>257.2</v>
      </c>
      <c r="H251" s="117">
        <f>SUM(H252+H258+H264)</f>
        <v>24.3</v>
      </c>
      <c r="I251" s="117">
        <f>SUM(I252+I258+I264)</f>
        <v>24.9</v>
      </c>
    </row>
    <row r="252" spans="1:9" ht="36" customHeight="1">
      <c r="A252" s="45"/>
      <c r="B252" s="37" t="s">
        <v>264</v>
      </c>
      <c r="C252" s="38" t="s">
        <v>187</v>
      </c>
      <c r="D252" s="38" t="s">
        <v>178</v>
      </c>
      <c r="E252" s="38" t="s">
        <v>42</v>
      </c>
      <c r="F252" s="38"/>
      <c r="G252" s="117">
        <f>SUM(G253+G255)</f>
        <v>197.1</v>
      </c>
      <c r="H252" s="117">
        <f>SUM(H253+H255)</f>
        <v>18.5</v>
      </c>
      <c r="I252" s="117">
        <f>SUM(I253+I255)</f>
        <v>19</v>
      </c>
    </row>
    <row r="253" spans="1:9" ht="150" customHeight="1" hidden="1">
      <c r="A253" s="45"/>
      <c r="B253" s="50" t="s">
        <v>285</v>
      </c>
      <c r="C253" s="38" t="s">
        <v>187</v>
      </c>
      <c r="D253" s="38" t="s">
        <v>178</v>
      </c>
      <c r="E253" s="38" t="s">
        <v>43</v>
      </c>
      <c r="F253" s="38"/>
      <c r="G253" s="117">
        <f>SUM(G254)</f>
        <v>179.1</v>
      </c>
      <c r="H253" s="117">
        <f>SUM(H254)</f>
        <v>0</v>
      </c>
      <c r="I253" s="117">
        <f>SUM(I254)</f>
        <v>0</v>
      </c>
    </row>
    <row r="254" spans="1:9" ht="36" customHeight="1" hidden="1">
      <c r="A254" s="45"/>
      <c r="B254" s="37" t="s">
        <v>230</v>
      </c>
      <c r="C254" s="38" t="s">
        <v>187</v>
      </c>
      <c r="D254" s="38" t="s">
        <v>178</v>
      </c>
      <c r="E254" s="38" t="s">
        <v>43</v>
      </c>
      <c r="F254" s="38" t="s">
        <v>231</v>
      </c>
      <c r="G254" s="117">
        <v>179.1</v>
      </c>
      <c r="H254" s="117"/>
      <c r="I254" s="117"/>
    </row>
    <row r="255" spans="1:9" ht="51.75" customHeight="1">
      <c r="A255" s="45"/>
      <c r="B255" s="37" t="s">
        <v>102</v>
      </c>
      <c r="C255" s="38" t="s">
        <v>187</v>
      </c>
      <c r="D255" s="38" t="s">
        <v>178</v>
      </c>
      <c r="E255" s="38" t="s">
        <v>131</v>
      </c>
      <c r="F255" s="38"/>
      <c r="G255" s="117">
        <f aca="true" t="shared" si="38" ref="G255:I256">SUM(G256)</f>
        <v>18</v>
      </c>
      <c r="H255" s="117">
        <f t="shared" si="38"/>
        <v>18.5</v>
      </c>
      <c r="I255" s="117">
        <f t="shared" si="38"/>
        <v>19</v>
      </c>
    </row>
    <row r="256" spans="1:9" ht="90.75" customHeight="1">
      <c r="A256" s="45"/>
      <c r="B256" s="50" t="s">
        <v>367</v>
      </c>
      <c r="C256" s="38" t="s">
        <v>187</v>
      </c>
      <c r="D256" s="38" t="s">
        <v>178</v>
      </c>
      <c r="E256" s="38" t="s">
        <v>132</v>
      </c>
      <c r="F256" s="38"/>
      <c r="G256" s="117">
        <f t="shared" si="38"/>
        <v>18</v>
      </c>
      <c r="H256" s="117">
        <f t="shared" si="38"/>
        <v>18.5</v>
      </c>
      <c r="I256" s="117">
        <f t="shared" si="38"/>
        <v>19</v>
      </c>
    </row>
    <row r="257" spans="1:9" ht="33" customHeight="1">
      <c r="A257" s="45"/>
      <c r="B257" s="37" t="s">
        <v>230</v>
      </c>
      <c r="C257" s="38" t="s">
        <v>187</v>
      </c>
      <c r="D257" s="38" t="s">
        <v>178</v>
      </c>
      <c r="E257" s="38" t="s">
        <v>132</v>
      </c>
      <c r="F257" s="38" t="s">
        <v>231</v>
      </c>
      <c r="G257" s="117">
        <v>18</v>
      </c>
      <c r="H257" s="117">
        <v>18.5</v>
      </c>
      <c r="I257" s="117">
        <v>19</v>
      </c>
    </row>
    <row r="258" spans="1:9" ht="33" customHeight="1" hidden="1">
      <c r="A258" s="45"/>
      <c r="B258" s="37" t="s">
        <v>265</v>
      </c>
      <c r="C258" s="38" t="s">
        <v>187</v>
      </c>
      <c r="D258" s="38" t="s">
        <v>178</v>
      </c>
      <c r="E258" s="38" t="s">
        <v>44</v>
      </c>
      <c r="F258" s="38"/>
      <c r="G258" s="117">
        <f>SUM(G259+G261)</f>
        <v>0</v>
      </c>
      <c r="H258" s="117">
        <f>SUM(H259+H261)</f>
        <v>0</v>
      </c>
      <c r="I258" s="117">
        <f>SUM(I259+I261)</f>
        <v>0</v>
      </c>
    </row>
    <row r="259" spans="1:9" ht="162.75" customHeight="1" hidden="1">
      <c r="A259" s="45"/>
      <c r="B259" s="50" t="s">
        <v>286</v>
      </c>
      <c r="C259" s="38" t="s">
        <v>187</v>
      </c>
      <c r="D259" s="38" t="s">
        <v>178</v>
      </c>
      <c r="E259" s="38" t="s">
        <v>45</v>
      </c>
      <c r="F259" s="38"/>
      <c r="G259" s="117">
        <f>SUM(G260)</f>
        <v>0</v>
      </c>
      <c r="H259" s="117">
        <f>SUM(H260)</f>
        <v>0</v>
      </c>
      <c r="I259" s="117">
        <f>SUM(I260)</f>
        <v>0</v>
      </c>
    </row>
    <row r="260" spans="1:9" ht="36" customHeight="1" hidden="1">
      <c r="A260" s="45"/>
      <c r="B260" s="37" t="s">
        <v>230</v>
      </c>
      <c r="C260" s="38" t="s">
        <v>187</v>
      </c>
      <c r="D260" s="38" t="s">
        <v>178</v>
      </c>
      <c r="E260" s="38" t="s">
        <v>45</v>
      </c>
      <c r="F260" s="38" t="s">
        <v>231</v>
      </c>
      <c r="G260" s="117"/>
      <c r="H260" s="117"/>
      <c r="I260" s="117"/>
    </row>
    <row r="261" spans="1:9" ht="52.5" customHeight="1" hidden="1">
      <c r="A261" s="45"/>
      <c r="B261" s="37" t="s">
        <v>102</v>
      </c>
      <c r="C261" s="38" t="s">
        <v>187</v>
      </c>
      <c r="D261" s="38" t="s">
        <v>178</v>
      </c>
      <c r="E261" s="38" t="s">
        <v>133</v>
      </c>
      <c r="F261" s="38"/>
      <c r="G261" s="117">
        <f aca="true" t="shared" si="39" ref="G261:I262">SUM(G262)</f>
        <v>0</v>
      </c>
      <c r="H261" s="117">
        <f t="shared" si="39"/>
        <v>0</v>
      </c>
      <c r="I261" s="117">
        <f t="shared" si="39"/>
        <v>0</v>
      </c>
    </row>
    <row r="262" spans="1:9" ht="147" customHeight="1" hidden="1">
      <c r="A262" s="45"/>
      <c r="B262" s="50" t="s">
        <v>287</v>
      </c>
      <c r="C262" s="38" t="s">
        <v>187</v>
      </c>
      <c r="D262" s="38" t="s">
        <v>178</v>
      </c>
      <c r="E262" s="38" t="s">
        <v>134</v>
      </c>
      <c r="F262" s="38"/>
      <c r="G262" s="117">
        <f t="shared" si="39"/>
        <v>0</v>
      </c>
      <c r="H262" s="117">
        <f t="shared" si="39"/>
        <v>0</v>
      </c>
      <c r="I262" s="117">
        <f t="shared" si="39"/>
        <v>0</v>
      </c>
    </row>
    <row r="263" spans="1:9" ht="37.5" customHeight="1" hidden="1">
      <c r="A263" s="45"/>
      <c r="B263" s="37" t="s">
        <v>230</v>
      </c>
      <c r="C263" s="38" t="s">
        <v>187</v>
      </c>
      <c r="D263" s="38" t="s">
        <v>178</v>
      </c>
      <c r="E263" s="38" t="s">
        <v>134</v>
      </c>
      <c r="F263" s="38" t="s">
        <v>231</v>
      </c>
      <c r="G263" s="117">
        <v>0</v>
      </c>
      <c r="H263" s="117">
        <v>0</v>
      </c>
      <c r="I263" s="117">
        <v>0</v>
      </c>
    </row>
    <row r="264" spans="1:9" ht="33" customHeight="1">
      <c r="A264" s="45"/>
      <c r="B264" s="37" t="s">
        <v>275</v>
      </c>
      <c r="C264" s="38" t="s">
        <v>187</v>
      </c>
      <c r="D264" s="38" t="s">
        <v>178</v>
      </c>
      <c r="E264" s="38" t="s">
        <v>274</v>
      </c>
      <c r="F264" s="38"/>
      <c r="G264" s="117">
        <f>SUM(G265+G267)</f>
        <v>60.1</v>
      </c>
      <c r="H264" s="117">
        <f>SUM(H265+H267)</f>
        <v>5.8</v>
      </c>
      <c r="I264" s="117">
        <f>SUM(I265+I267)</f>
        <v>5.9</v>
      </c>
    </row>
    <row r="265" spans="1:9" ht="151.5" customHeight="1" hidden="1">
      <c r="A265" s="45"/>
      <c r="B265" s="50" t="s">
        <v>288</v>
      </c>
      <c r="C265" s="38" t="s">
        <v>187</v>
      </c>
      <c r="D265" s="38" t="s">
        <v>178</v>
      </c>
      <c r="E265" s="38" t="s">
        <v>278</v>
      </c>
      <c r="F265" s="38"/>
      <c r="G265" s="117">
        <f>SUM(G266)</f>
        <v>54.5</v>
      </c>
      <c r="H265" s="117">
        <f>SUM(H266)</f>
        <v>0</v>
      </c>
      <c r="I265" s="117">
        <f>SUM(I266)</f>
        <v>0</v>
      </c>
    </row>
    <row r="266" spans="1:9" ht="36" customHeight="1" hidden="1">
      <c r="A266" s="45"/>
      <c r="B266" s="37" t="s">
        <v>230</v>
      </c>
      <c r="C266" s="38" t="s">
        <v>187</v>
      </c>
      <c r="D266" s="38" t="s">
        <v>178</v>
      </c>
      <c r="E266" s="38" t="s">
        <v>278</v>
      </c>
      <c r="F266" s="38" t="s">
        <v>231</v>
      </c>
      <c r="G266" s="117">
        <v>54.5</v>
      </c>
      <c r="H266" s="117"/>
      <c r="I266" s="117"/>
    </row>
    <row r="267" spans="1:9" ht="52.5" customHeight="1">
      <c r="A267" s="45"/>
      <c r="B267" s="37" t="s">
        <v>102</v>
      </c>
      <c r="C267" s="38" t="s">
        <v>187</v>
      </c>
      <c r="D267" s="38" t="s">
        <v>178</v>
      </c>
      <c r="E267" s="38" t="s">
        <v>276</v>
      </c>
      <c r="F267" s="38"/>
      <c r="G267" s="117">
        <f aca="true" t="shared" si="40" ref="G267:I268">SUM(G268)</f>
        <v>5.6</v>
      </c>
      <c r="H267" s="117">
        <f t="shared" si="40"/>
        <v>5.8</v>
      </c>
      <c r="I267" s="117">
        <f t="shared" si="40"/>
        <v>5.9</v>
      </c>
    </row>
    <row r="268" spans="1:9" ht="98.25" customHeight="1">
      <c r="A268" s="45"/>
      <c r="B268" s="50" t="s">
        <v>369</v>
      </c>
      <c r="C268" s="38" t="s">
        <v>187</v>
      </c>
      <c r="D268" s="38" t="s">
        <v>178</v>
      </c>
      <c r="E268" s="38" t="s">
        <v>277</v>
      </c>
      <c r="F268" s="38"/>
      <c r="G268" s="117">
        <f t="shared" si="40"/>
        <v>5.6</v>
      </c>
      <c r="H268" s="117">
        <f t="shared" si="40"/>
        <v>5.8</v>
      </c>
      <c r="I268" s="117">
        <f t="shared" si="40"/>
        <v>5.9</v>
      </c>
    </row>
    <row r="269" spans="1:9" ht="37.5" customHeight="1">
      <c r="A269" s="45"/>
      <c r="B269" s="37" t="s">
        <v>230</v>
      </c>
      <c r="C269" s="38" t="s">
        <v>187</v>
      </c>
      <c r="D269" s="38" t="s">
        <v>178</v>
      </c>
      <c r="E269" s="38" t="s">
        <v>277</v>
      </c>
      <c r="F269" s="38" t="s">
        <v>231</v>
      </c>
      <c r="G269" s="117">
        <v>5.6</v>
      </c>
      <c r="H269" s="117">
        <v>5.8</v>
      </c>
      <c r="I269" s="117">
        <v>5.9</v>
      </c>
    </row>
    <row r="270" spans="1:9" s="46" customFormat="1" ht="41.25" customHeight="1">
      <c r="A270" s="43"/>
      <c r="B270" s="127" t="s">
        <v>315</v>
      </c>
      <c r="C270" s="38" t="s">
        <v>187</v>
      </c>
      <c r="D270" s="38" t="s">
        <v>178</v>
      </c>
      <c r="E270" s="38" t="s">
        <v>57</v>
      </c>
      <c r="F270" s="38"/>
      <c r="G270" s="117">
        <f>SUM(G271+G274+G277+G280+G286+G290+G293+G296+G299+G302)</f>
        <v>22937.5</v>
      </c>
      <c r="H270" s="117">
        <f>SUM(H271+H274+H277+H280+H286+H290+H293+H296+H299+H302)</f>
        <v>23597.9</v>
      </c>
      <c r="I270" s="117">
        <f>SUM(I271+I274+I277+I280+I286+I290+I293+I296+I299+I302)</f>
        <v>24272.9</v>
      </c>
    </row>
    <row r="271" spans="1:9" s="46" customFormat="1" ht="39" customHeight="1">
      <c r="A271" s="43"/>
      <c r="B271" s="44" t="s">
        <v>379</v>
      </c>
      <c r="C271" s="38" t="s">
        <v>187</v>
      </c>
      <c r="D271" s="38" t="s">
        <v>178</v>
      </c>
      <c r="E271" s="38" t="s">
        <v>58</v>
      </c>
      <c r="F271" s="38"/>
      <c r="G271" s="117">
        <f aca="true" t="shared" si="41" ref="G271:I272">SUM(G272)</f>
        <v>1700</v>
      </c>
      <c r="H271" s="117">
        <f t="shared" si="41"/>
        <v>1749</v>
      </c>
      <c r="I271" s="117">
        <f t="shared" si="41"/>
        <v>1799</v>
      </c>
    </row>
    <row r="272" spans="1:9" s="46" customFormat="1" ht="62.25" customHeight="1">
      <c r="A272" s="43"/>
      <c r="B272" s="44" t="s">
        <v>380</v>
      </c>
      <c r="C272" s="38" t="s">
        <v>187</v>
      </c>
      <c r="D272" s="38" t="s">
        <v>178</v>
      </c>
      <c r="E272" s="38" t="s">
        <v>59</v>
      </c>
      <c r="F272" s="38"/>
      <c r="G272" s="117">
        <f t="shared" si="41"/>
        <v>1700</v>
      </c>
      <c r="H272" s="117">
        <f t="shared" si="41"/>
        <v>1749</v>
      </c>
      <c r="I272" s="117">
        <f t="shared" si="41"/>
        <v>1799</v>
      </c>
    </row>
    <row r="273" spans="1:9" s="46" customFormat="1" ht="36" customHeight="1">
      <c r="A273" s="43"/>
      <c r="B273" s="37" t="s">
        <v>230</v>
      </c>
      <c r="C273" s="38" t="s">
        <v>187</v>
      </c>
      <c r="D273" s="38" t="s">
        <v>178</v>
      </c>
      <c r="E273" s="38" t="s">
        <v>59</v>
      </c>
      <c r="F273" s="38" t="s">
        <v>231</v>
      </c>
      <c r="G273" s="117">
        <v>1700</v>
      </c>
      <c r="H273" s="117">
        <v>1749</v>
      </c>
      <c r="I273" s="117">
        <v>1799</v>
      </c>
    </row>
    <row r="274" spans="1:9" s="46" customFormat="1" ht="66" customHeight="1">
      <c r="A274" s="43"/>
      <c r="B274" s="44" t="s">
        <v>309</v>
      </c>
      <c r="C274" s="38" t="s">
        <v>187</v>
      </c>
      <c r="D274" s="38" t="s">
        <v>178</v>
      </c>
      <c r="E274" s="38" t="s">
        <v>60</v>
      </c>
      <c r="F274" s="38"/>
      <c r="G274" s="117">
        <f aca="true" t="shared" si="42" ref="G274:I275">SUM(G275)</f>
        <v>8621</v>
      </c>
      <c r="H274" s="117">
        <f t="shared" si="42"/>
        <v>8869.3</v>
      </c>
      <c r="I274" s="117">
        <f t="shared" si="42"/>
        <v>9122.9</v>
      </c>
    </row>
    <row r="275" spans="1:9" s="46" customFormat="1" ht="60.75" customHeight="1">
      <c r="A275" s="43"/>
      <c r="B275" s="37" t="s">
        <v>316</v>
      </c>
      <c r="C275" s="38" t="s">
        <v>187</v>
      </c>
      <c r="D275" s="38" t="s">
        <v>178</v>
      </c>
      <c r="E275" s="38" t="s">
        <v>61</v>
      </c>
      <c r="F275" s="38"/>
      <c r="G275" s="117">
        <f t="shared" si="42"/>
        <v>8621</v>
      </c>
      <c r="H275" s="117">
        <f t="shared" si="42"/>
        <v>8869.3</v>
      </c>
      <c r="I275" s="117">
        <f t="shared" si="42"/>
        <v>9122.9</v>
      </c>
    </row>
    <row r="276" spans="1:9" s="46" customFormat="1" ht="33.75" customHeight="1">
      <c r="A276" s="43"/>
      <c r="B276" s="37" t="s">
        <v>230</v>
      </c>
      <c r="C276" s="38" t="s">
        <v>187</v>
      </c>
      <c r="D276" s="38" t="s">
        <v>178</v>
      </c>
      <c r="E276" s="38" t="s">
        <v>61</v>
      </c>
      <c r="F276" s="38" t="s">
        <v>231</v>
      </c>
      <c r="G276" s="117">
        <v>8621</v>
      </c>
      <c r="H276" s="117">
        <v>8869.3</v>
      </c>
      <c r="I276" s="117">
        <v>9122.9</v>
      </c>
    </row>
    <row r="277" spans="1:9" s="46" customFormat="1" ht="48" customHeight="1">
      <c r="A277" s="43"/>
      <c r="B277" s="44" t="s">
        <v>317</v>
      </c>
      <c r="C277" s="38" t="s">
        <v>187</v>
      </c>
      <c r="D277" s="38" t="s">
        <v>178</v>
      </c>
      <c r="E277" s="38" t="s">
        <v>62</v>
      </c>
      <c r="F277" s="38"/>
      <c r="G277" s="117">
        <f aca="true" t="shared" si="43" ref="G277:I278">SUM(G278)</f>
        <v>560</v>
      </c>
      <c r="H277" s="117">
        <f t="shared" si="43"/>
        <v>576.1</v>
      </c>
      <c r="I277" s="117">
        <f t="shared" si="43"/>
        <v>592.6</v>
      </c>
    </row>
    <row r="278" spans="1:9" s="46" customFormat="1" ht="60.75" customHeight="1">
      <c r="A278" s="43"/>
      <c r="B278" s="44" t="s">
        <v>381</v>
      </c>
      <c r="C278" s="38" t="s">
        <v>187</v>
      </c>
      <c r="D278" s="38" t="s">
        <v>178</v>
      </c>
      <c r="E278" s="38" t="s">
        <v>63</v>
      </c>
      <c r="F278" s="38"/>
      <c r="G278" s="117">
        <f t="shared" si="43"/>
        <v>560</v>
      </c>
      <c r="H278" s="117">
        <f t="shared" si="43"/>
        <v>576.1</v>
      </c>
      <c r="I278" s="117">
        <f t="shared" si="43"/>
        <v>592.6</v>
      </c>
    </row>
    <row r="279" spans="1:9" s="46" customFormat="1" ht="33.75" customHeight="1">
      <c r="A279" s="43"/>
      <c r="B279" s="37" t="s">
        <v>230</v>
      </c>
      <c r="C279" s="38" t="s">
        <v>187</v>
      </c>
      <c r="D279" s="38" t="s">
        <v>178</v>
      </c>
      <c r="E279" s="38" t="s">
        <v>63</v>
      </c>
      <c r="F279" s="38" t="s">
        <v>231</v>
      </c>
      <c r="G279" s="117">
        <v>560</v>
      </c>
      <c r="H279" s="117">
        <v>576.1</v>
      </c>
      <c r="I279" s="117">
        <v>592.6</v>
      </c>
    </row>
    <row r="280" spans="1:9" s="46" customFormat="1" ht="61.5" customHeight="1">
      <c r="A280" s="43"/>
      <c r="B280" s="44" t="s">
        <v>413</v>
      </c>
      <c r="C280" s="38" t="s">
        <v>187</v>
      </c>
      <c r="D280" s="38" t="s">
        <v>178</v>
      </c>
      <c r="E280" s="38" t="s">
        <v>64</v>
      </c>
      <c r="F280" s="38"/>
      <c r="G280" s="117">
        <f>SUM(G281+G284)</f>
        <v>3433.7</v>
      </c>
      <c r="H280" s="117">
        <f>SUM(H281+H284)</f>
        <v>3532.5</v>
      </c>
      <c r="I280" s="117">
        <f>SUM(I281+I284)</f>
        <v>3633.5</v>
      </c>
    </row>
    <row r="281" spans="1:9" s="46" customFormat="1" ht="97.5" customHeight="1">
      <c r="A281" s="43"/>
      <c r="B281" s="37" t="s">
        <v>414</v>
      </c>
      <c r="C281" s="38" t="s">
        <v>187</v>
      </c>
      <c r="D281" s="38" t="s">
        <v>178</v>
      </c>
      <c r="E281" s="38" t="s">
        <v>65</v>
      </c>
      <c r="F281" s="38"/>
      <c r="G281" s="117">
        <f>SUM(G282+G283)</f>
        <v>3433.7</v>
      </c>
      <c r="H281" s="117">
        <f>SUM(H282+H283)</f>
        <v>3532.5</v>
      </c>
      <c r="I281" s="117">
        <f>SUM(I282+I283)</f>
        <v>3633.5</v>
      </c>
    </row>
    <row r="282" spans="1:9" s="46" customFormat="1" ht="33.75" customHeight="1">
      <c r="A282" s="43"/>
      <c r="B282" s="37" t="s">
        <v>230</v>
      </c>
      <c r="C282" s="38" t="s">
        <v>187</v>
      </c>
      <c r="D282" s="38" t="s">
        <v>178</v>
      </c>
      <c r="E282" s="38" t="s">
        <v>65</v>
      </c>
      <c r="F282" s="38" t="s">
        <v>231</v>
      </c>
      <c r="G282" s="117">
        <v>3431.6</v>
      </c>
      <c r="H282" s="117">
        <v>3530.4</v>
      </c>
      <c r="I282" s="117">
        <v>3631.4</v>
      </c>
    </row>
    <row r="283" spans="1:9" s="46" customFormat="1" ht="18" customHeight="1">
      <c r="A283" s="43"/>
      <c r="B283" s="44" t="s">
        <v>232</v>
      </c>
      <c r="C283" s="38" t="s">
        <v>187</v>
      </c>
      <c r="D283" s="38" t="s">
        <v>178</v>
      </c>
      <c r="E283" s="38" t="s">
        <v>65</v>
      </c>
      <c r="F283" s="38" t="s">
        <v>233</v>
      </c>
      <c r="G283" s="117">
        <v>2.1</v>
      </c>
      <c r="H283" s="117">
        <v>2.1</v>
      </c>
      <c r="I283" s="117">
        <v>2.1</v>
      </c>
    </row>
    <row r="284" spans="1:9" s="46" customFormat="1" ht="105" customHeight="1" hidden="1">
      <c r="A284" s="43"/>
      <c r="B284" s="37" t="s">
        <v>290</v>
      </c>
      <c r="C284" s="38" t="s">
        <v>187</v>
      </c>
      <c r="D284" s="38" t="s">
        <v>178</v>
      </c>
      <c r="E284" s="38" t="s">
        <v>101</v>
      </c>
      <c r="F284" s="38"/>
      <c r="G284" s="117">
        <f>SUM(G285)</f>
        <v>0</v>
      </c>
      <c r="H284" s="117">
        <f>SUM(H285)</f>
        <v>0</v>
      </c>
      <c r="I284" s="117">
        <f>SUM(I285)</f>
        <v>0</v>
      </c>
    </row>
    <row r="285" spans="1:9" s="46" customFormat="1" ht="49.5" customHeight="1" hidden="1">
      <c r="A285" s="43"/>
      <c r="B285" s="37" t="s">
        <v>230</v>
      </c>
      <c r="C285" s="38" t="s">
        <v>187</v>
      </c>
      <c r="D285" s="38" t="s">
        <v>178</v>
      </c>
      <c r="E285" s="38" t="s">
        <v>101</v>
      </c>
      <c r="F285" s="38" t="s">
        <v>231</v>
      </c>
      <c r="G285" s="117"/>
      <c r="H285" s="117"/>
      <c r="I285" s="117"/>
    </row>
    <row r="286" spans="1:9" s="46" customFormat="1" ht="44.25" customHeight="1">
      <c r="A286" s="43"/>
      <c r="B286" s="44" t="s">
        <v>415</v>
      </c>
      <c r="C286" s="38" t="s">
        <v>187</v>
      </c>
      <c r="D286" s="38" t="s">
        <v>178</v>
      </c>
      <c r="E286" s="38" t="s">
        <v>66</v>
      </c>
      <c r="F286" s="38"/>
      <c r="G286" s="117">
        <f>SUM(G287)</f>
        <v>6173.8</v>
      </c>
      <c r="H286" s="117">
        <f>SUM(H287)</f>
        <v>6351.6</v>
      </c>
      <c r="I286" s="117">
        <f>SUM(I287)</f>
        <v>6533.3</v>
      </c>
    </row>
    <row r="287" spans="1:9" s="46" customFormat="1" ht="78" customHeight="1">
      <c r="A287" s="43"/>
      <c r="B287" s="44" t="s">
        <v>416</v>
      </c>
      <c r="C287" s="38" t="s">
        <v>187</v>
      </c>
      <c r="D287" s="38" t="s">
        <v>178</v>
      </c>
      <c r="E287" s="38" t="s">
        <v>67</v>
      </c>
      <c r="F287" s="38"/>
      <c r="G287" s="117">
        <f>SUM(G288+G289)</f>
        <v>6173.8</v>
      </c>
      <c r="H287" s="117">
        <f>SUM(H288+H289)</f>
        <v>6351.6</v>
      </c>
      <c r="I287" s="117">
        <f>SUM(I288+I289)</f>
        <v>6533.3</v>
      </c>
    </row>
    <row r="288" spans="1:9" s="46" customFormat="1" ht="38.25" customHeight="1">
      <c r="A288" s="43"/>
      <c r="B288" s="37" t="s">
        <v>230</v>
      </c>
      <c r="C288" s="38" t="s">
        <v>187</v>
      </c>
      <c r="D288" s="38" t="s">
        <v>178</v>
      </c>
      <c r="E288" s="38" t="s">
        <v>67</v>
      </c>
      <c r="F288" s="38" t="s">
        <v>231</v>
      </c>
      <c r="G288" s="117">
        <v>6153.8</v>
      </c>
      <c r="H288" s="117">
        <v>6331</v>
      </c>
      <c r="I288" s="117">
        <v>6512.1</v>
      </c>
    </row>
    <row r="289" spans="1:9" s="46" customFormat="1" ht="28.5" customHeight="1">
      <c r="A289" s="43"/>
      <c r="B289" s="44" t="s">
        <v>232</v>
      </c>
      <c r="C289" s="38" t="s">
        <v>187</v>
      </c>
      <c r="D289" s="38" t="s">
        <v>178</v>
      </c>
      <c r="E289" s="38" t="s">
        <v>67</v>
      </c>
      <c r="F289" s="38" t="s">
        <v>233</v>
      </c>
      <c r="G289" s="117">
        <v>20</v>
      </c>
      <c r="H289" s="117">
        <v>20.6</v>
      </c>
      <c r="I289" s="117">
        <v>21.2</v>
      </c>
    </row>
    <row r="290" spans="1:9" s="46" customFormat="1" ht="66" customHeight="1">
      <c r="A290" s="43"/>
      <c r="B290" s="44" t="s">
        <v>318</v>
      </c>
      <c r="C290" s="38" t="s">
        <v>187</v>
      </c>
      <c r="D290" s="38" t="s">
        <v>178</v>
      </c>
      <c r="E290" s="38" t="s">
        <v>68</v>
      </c>
      <c r="F290" s="38"/>
      <c r="G290" s="117">
        <f aca="true" t="shared" si="44" ref="G290:I291">SUM(G291)</f>
        <v>519</v>
      </c>
      <c r="H290" s="117">
        <f t="shared" si="44"/>
        <v>533.9</v>
      </c>
      <c r="I290" s="117">
        <f t="shared" si="44"/>
        <v>549.2</v>
      </c>
    </row>
    <row r="291" spans="1:9" s="46" customFormat="1" ht="84" customHeight="1">
      <c r="A291" s="43"/>
      <c r="B291" s="44" t="s">
        <v>319</v>
      </c>
      <c r="C291" s="38" t="s">
        <v>187</v>
      </c>
      <c r="D291" s="38" t="s">
        <v>178</v>
      </c>
      <c r="E291" s="38" t="s">
        <v>69</v>
      </c>
      <c r="F291" s="38"/>
      <c r="G291" s="117">
        <f t="shared" si="44"/>
        <v>519</v>
      </c>
      <c r="H291" s="117">
        <f t="shared" si="44"/>
        <v>533.9</v>
      </c>
      <c r="I291" s="117">
        <f t="shared" si="44"/>
        <v>549.2</v>
      </c>
    </row>
    <row r="292" spans="1:9" s="46" customFormat="1" ht="35.25" customHeight="1">
      <c r="A292" s="43"/>
      <c r="B292" s="37" t="s">
        <v>230</v>
      </c>
      <c r="C292" s="38" t="s">
        <v>187</v>
      </c>
      <c r="D292" s="38" t="s">
        <v>178</v>
      </c>
      <c r="E292" s="38" t="s">
        <v>69</v>
      </c>
      <c r="F292" s="38" t="s">
        <v>231</v>
      </c>
      <c r="G292" s="117">
        <v>519</v>
      </c>
      <c r="H292" s="117">
        <v>533.9</v>
      </c>
      <c r="I292" s="117">
        <v>549.2</v>
      </c>
    </row>
    <row r="293" spans="1:9" s="46" customFormat="1" ht="64.5" customHeight="1" hidden="1">
      <c r="A293" s="43"/>
      <c r="B293" s="44" t="s">
        <v>291</v>
      </c>
      <c r="C293" s="38" t="s">
        <v>187</v>
      </c>
      <c r="D293" s="38" t="s">
        <v>178</v>
      </c>
      <c r="E293" s="38" t="s">
        <v>70</v>
      </c>
      <c r="F293" s="40"/>
      <c r="G293" s="117">
        <f aca="true" t="shared" si="45" ref="G293:I294">SUM(G294)</f>
        <v>0</v>
      </c>
      <c r="H293" s="117">
        <f t="shared" si="45"/>
        <v>0</v>
      </c>
      <c r="I293" s="117">
        <f t="shared" si="45"/>
        <v>0</v>
      </c>
    </row>
    <row r="294" spans="1:9" s="46" customFormat="1" ht="60" customHeight="1" hidden="1">
      <c r="A294" s="43"/>
      <c r="B294" s="44" t="s">
        <v>292</v>
      </c>
      <c r="C294" s="38" t="s">
        <v>187</v>
      </c>
      <c r="D294" s="38" t="s">
        <v>178</v>
      </c>
      <c r="E294" s="38" t="s">
        <v>71</v>
      </c>
      <c r="F294" s="38"/>
      <c r="G294" s="117">
        <f t="shared" si="45"/>
        <v>0</v>
      </c>
      <c r="H294" s="117">
        <f t="shared" si="45"/>
        <v>0</v>
      </c>
      <c r="I294" s="117">
        <f t="shared" si="45"/>
        <v>0</v>
      </c>
    </row>
    <row r="295" spans="1:9" s="46" customFormat="1" ht="35.25" customHeight="1" hidden="1">
      <c r="A295" s="43"/>
      <c r="B295" s="37" t="s">
        <v>230</v>
      </c>
      <c r="C295" s="38" t="s">
        <v>187</v>
      </c>
      <c r="D295" s="38" t="s">
        <v>178</v>
      </c>
      <c r="E295" s="38" t="s">
        <v>71</v>
      </c>
      <c r="F295" s="38" t="s">
        <v>231</v>
      </c>
      <c r="G295" s="117">
        <v>0</v>
      </c>
      <c r="H295" s="117">
        <v>0</v>
      </c>
      <c r="I295" s="117">
        <v>0</v>
      </c>
    </row>
    <row r="296" spans="1:9" s="46" customFormat="1" ht="66.75" customHeight="1">
      <c r="A296" s="43"/>
      <c r="B296" s="44" t="s">
        <v>322</v>
      </c>
      <c r="C296" s="38" t="s">
        <v>187</v>
      </c>
      <c r="D296" s="38" t="s">
        <v>178</v>
      </c>
      <c r="E296" s="38" t="s">
        <v>72</v>
      </c>
      <c r="F296" s="34"/>
      <c r="G296" s="117">
        <f aca="true" t="shared" si="46" ref="G296:I297">SUM(G297)</f>
        <v>300</v>
      </c>
      <c r="H296" s="117">
        <f t="shared" si="46"/>
        <v>308.6</v>
      </c>
      <c r="I296" s="117">
        <f t="shared" si="46"/>
        <v>317.5</v>
      </c>
    </row>
    <row r="297" spans="1:9" s="46" customFormat="1" ht="81.75" customHeight="1">
      <c r="A297" s="43"/>
      <c r="B297" s="44" t="s">
        <v>323</v>
      </c>
      <c r="C297" s="38" t="s">
        <v>187</v>
      </c>
      <c r="D297" s="38" t="s">
        <v>178</v>
      </c>
      <c r="E297" s="38" t="s">
        <v>73</v>
      </c>
      <c r="F297" s="38"/>
      <c r="G297" s="117">
        <f t="shared" si="46"/>
        <v>300</v>
      </c>
      <c r="H297" s="117">
        <f t="shared" si="46"/>
        <v>308.6</v>
      </c>
      <c r="I297" s="117">
        <f t="shared" si="46"/>
        <v>317.5</v>
      </c>
    </row>
    <row r="298" spans="1:9" s="46" customFormat="1" ht="38.25" customHeight="1">
      <c r="A298" s="43"/>
      <c r="B298" s="37" t="s">
        <v>230</v>
      </c>
      <c r="C298" s="38" t="s">
        <v>187</v>
      </c>
      <c r="D298" s="38" t="s">
        <v>178</v>
      </c>
      <c r="E298" s="38" t="s">
        <v>73</v>
      </c>
      <c r="F298" s="38" t="s">
        <v>231</v>
      </c>
      <c r="G298" s="117">
        <v>300</v>
      </c>
      <c r="H298" s="117">
        <v>308.6</v>
      </c>
      <c r="I298" s="117">
        <v>317.5</v>
      </c>
    </row>
    <row r="299" spans="1:9" s="46" customFormat="1" ht="53.25" customHeight="1">
      <c r="A299" s="43"/>
      <c r="B299" s="44" t="s">
        <v>324</v>
      </c>
      <c r="C299" s="38" t="s">
        <v>187</v>
      </c>
      <c r="D299" s="38" t="s">
        <v>178</v>
      </c>
      <c r="E299" s="38" t="s">
        <v>74</v>
      </c>
      <c r="F299" s="38"/>
      <c r="G299" s="117">
        <f aca="true" t="shared" si="47" ref="G299:I300">SUM(G300)</f>
        <v>50</v>
      </c>
      <c r="H299" s="117">
        <f t="shared" si="47"/>
        <v>51.4</v>
      </c>
      <c r="I299" s="117">
        <f t="shared" si="47"/>
        <v>52.9</v>
      </c>
    </row>
    <row r="300" spans="1:9" s="46" customFormat="1" ht="78" customHeight="1">
      <c r="A300" s="43"/>
      <c r="B300" s="44" t="s">
        <v>325</v>
      </c>
      <c r="C300" s="38" t="s">
        <v>187</v>
      </c>
      <c r="D300" s="38" t="s">
        <v>178</v>
      </c>
      <c r="E300" s="38" t="s">
        <v>75</v>
      </c>
      <c r="F300" s="38"/>
      <c r="G300" s="117">
        <f t="shared" si="47"/>
        <v>50</v>
      </c>
      <c r="H300" s="117">
        <f t="shared" si="47"/>
        <v>51.4</v>
      </c>
      <c r="I300" s="117">
        <f t="shared" si="47"/>
        <v>52.9</v>
      </c>
    </row>
    <row r="301" spans="1:9" s="46" customFormat="1" ht="34.5" customHeight="1">
      <c r="A301" s="43"/>
      <c r="B301" s="37" t="s">
        <v>230</v>
      </c>
      <c r="C301" s="38" t="s">
        <v>187</v>
      </c>
      <c r="D301" s="38" t="s">
        <v>178</v>
      </c>
      <c r="E301" s="38" t="s">
        <v>75</v>
      </c>
      <c r="F301" s="38" t="s">
        <v>231</v>
      </c>
      <c r="G301" s="117">
        <v>50</v>
      </c>
      <c r="H301" s="117">
        <v>51.4</v>
      </c>
      <c r="I301" s="117">
        <v>52.9</v>
      </c>
    </row>
    <row r="302" spans="1:9" s="45" customFormat="1" ht="59.25" customHeight="1">
      <c r="A302" s="49"/>
      <c r="B302" s="44" t="s">
        <v>382</v>
      </c>
      <c r="C302" s="38" t="s">
        <v>187</v>
      </c>
      <c r="D302" s="38" t="s">
        <v>178</v>
      </c>
      <c r="E302" s="38" t="s">
        <v>425</v>
      </c>
      <c r="F302" s="81"/>
      <c r="G302" s="117">
        <f>SUM(G303)</f>
        <v>1580</v>
      </c>
      <c r="H302" s="117">
        <f>SUM(H303)</f>
        <v>1625.5</v>
      </c>
      <c r="I302" s="117">
        <f>SUM(I303)</f>
        <v>1672</v>
      </c>
    </row>
    <row r="303" spans="1:9" s="46" customFormat="1" ht="91.5" customHeight="1">
      <c r="A303" s="43"/>
      <c r="B303" s="37" t="s">
        <v>383</v>
      </c>
      <c r="C303" s="38" t="s">
        <v>187</v>
      </c>
      <c r="D303" s="38" t="s">
        <v>178</v>
      </c>
      <c r="E303" s="38" t="s">
        <v>426</v>
      </c>
      <c r="F303" s="38"/>
      <c r="G303" s="117">
        <f>G304</f>
        <v>1580</v>
      </c>
      <c r="H303" s="117">
        <f>H304</f>
        <v>1625.5</v>
      </c>
      <c r="I303" s="117">
        <f>I304</f>
        <v>1672</v>
      </c>
    </row>
    <row r="304" spans="1:9" s="46" customFormat="1" ht="39" customHeight="1">
      <c r="A304" s="43"/>
      <c r="B304" s="37" t="s">
        <v>230</v>
      </c>
      <c r="C304" s="38" t="s">
        <v>187</v>
      </c>
      <c r="D304" s="38" t="s">
        <v>178</v>
      </c>
      <c r="E304" s="38" t="s">
        <v>426</v>
      </c>
      <c r="F304" s="38" t="s">
        <v>231</v>
      </c>
      <c r="G304" s="117">
        <v>1580</v>
      </c>
      <c r="H304" s="117">
        <v>1625.5</v>
      </c>
      <c r="I304" s="117">
        <v>1672</v>
      </c>
    </row>
    <row r="305" spans="1:9" s="45" customFormat="1" ht="39.75" customHeight="1">
      <c r="A305" s="49"/>
      <c r="B305" s="124" t="s">
        <v>463</v>
      </c>
      <c r="C305" s="38" t="s">
        <v>187</v>
      </c>
      <c r="D305" s="38" t="s">
        <v>178</v>
      </c>
      <c r="E305" s="38" t="s">
        <v>459</v>
      </c>
      <c r="F305" s="38"/>
      <c r="G305" s="117">
        <f aca="true" t="shared" si="48" ref="G305:I306">SUM(G306)</f>
        <v>822.9000000000001</v>
      </c>
      <c r="H305" s="117">
        <f t="shared" si="48"/>
        <v>882.2</v>
      </c>
      <c r="I305" s="117">
        <f t="shared" si="48"/>
        <v>951.8</v>
      </c>
    </row>
    <row r="306" spans="1:9" s="46" customFormat="1" ht="39" customHeight="1">
      <c r="A306" s="43"/>
      <c r="B306" s="124" t="s">
        <v>462</v>
      </c>
      <c r="C306" s="38" t="s">
        <v>187</v>
      </c>
      <c r="D306" s="38" t="s">
        <v>178</v>
      </c>
      <c r="E306" s="38" t="s">
        <v>460</v>
      </c>
      <c r="F306" s="38"/>
      <c r="G306" s="117">
        <f t="shared" si="48"/>
        <v>822.9000000000001</v>
      </c>
      <c r="H306" s="117">
        <f t="shared" si="48"/>
        <v>882.2</v>
      </c>
      <c r="I306" s="117">
        <f t="shared" si="48"/>
        <v>951.8</v>
      </c>
    </row>
    <row r="307" spans="1:9" s="46" customFormat="1" ht="54.75" customHeight="1">
      <c r="A307" s="43"/>
      <c r="B307" s="124" t="s">
        <v>330</v>
      </c>
      <c r="C307" s="38" t="s">
        <v>187</v>
      </c>
      <c r="D307" s="38" t="s">
        <v>178</v>
      </c>
      <c r="E307" s="38" t="s">
        <v>461</v>
      </c>
      <c r="F307" s="38"/>
      <c r="G307" s="117">
        <f>SUM(G308:G309)</f>
        <v>822.9000000000001</v>
      </c>
      <c r="H307" s="117">
        <f>SUM(H308:H309)</f>
        <v>882.2</v>
      </c>
      <c r="I307" s="117">
        <f>SUM(I308:I309)</f>
        <v>951.8</v>
      </c>
    </row>
    <row r="308" spans="1:9" s="46" customFormat="1" ht="33" customHeight="1">
      <c r="A308" s="43"/>
      <c r="B308" s="124" t="s">
        <v>331</v>
      </c>
      <c r="C308" s="38" t="s">
        <v>187</v>
      </c>
      <c r="D308" s="38" t="s">
        <v>178</v>
      </c>
      <c r="E308" s="38" t="s">
        <v>461</v>
      </c>
      <c r="F308" s="38" t="s">
        <v>332</v>
      </c>
      <c r="G308" s="117">
        <v>653.6</v>
      </c>
      <c r="H308" s="117">
        <v>700.7</v>
      </c>
      <c r="I308" s="117">
        <v>756</v>
      </c>
    </row>
    <row r="309" spans="1:9" s="46" customFormat="1" ht="39" customHeight="1">
      <c r="A309" s="43"/>
      <c r="B309" s="37" t="s">
        <v>230</v>
      </c>
      <c r="C309" s="38" t="s">
        <v>187</v>
      </c>
      <c r="D309" s="38" t="s">
        <v>178</v>
      </c>
      <c r="E309" s="38" t="s">
        <v>461</v>
      </c>
      <c r="F309" s="38" t="s">
        <v>231</v>
      </c>
      <c r="G309" s="117">
        <v>169.3</v>
      </c>
      <c r="H309" s="117">
        <v>181.5</v>
      </c>
      <c r="I309" s="117">
        <v>195.8</v>
      </c>
    </row>
    <row r="310" spans="1:9" s="46" customFormat="1" ht="19.5" customHeight="1">
      <c r="A310" s="43"/>
      <c r="B310" s="122" t="s">
        <v>170</v>
      </c>
      <c r="C310" s="34" t="s">
        <v>188</v>
      </c>
      <c r="D310" s="34" t="s">
        <v>177</v>
      </c>
      <c r="E310" s="34"/>
      <c r="F310" s="34"/>
      <c r="G310" s="115">
        <f>SUM(G311)</f>
        <v>610</v>
      </c>
      <c r="H310" s="115">
        <f aca="true" t="shared" si="49" ref="H310:I314">SUM(H311)</f>
        <v>627.6</v>
      </c>
      <c r="I310" s="115">
        <f t="shared" si="49"/>
        <v>645.5</v>
      </c>
    </row>
    <row r="311" spans="1:9" s="46" customFormat="1" ht="19.5" customHeight="1">
      <c r="A311" s="43"/>
      <c r="B311" s="122" t="s">
        <v>171</v>
      </c>
      <c r="C311" s="34" t="s">
        <v>188</v>
      </c>
      <c r="D311" s="34" t="s">
        <v>188</v>
      </c>
      <c r="E311" s="34"/>
      <c r="F311" s="34"/>
      <c r="G311" s="115">
        <f>SUM(G312)</f>
        <v>610</v>
      </c>
      <c r="H311" s="115">
        <f t="shared" si="49"/>
        <v>627.6</v>
      </c>
      <c r="I311" s="115">
        <f t="shared" si="49"/>
        <v>645.5</v>
      </c>
    </row>
    <row r="312" spans="1:9" s="46" customFormat="1" ht="63.75" customHeight="1">
      <c r="A312" s="43"/>
      <c r="B312" s="44" t="s">
        <v>356</v>
      </c>
      <c r="C312" s="38" t="s">
        <v>188</v>
      </c>
      <c r="D312" s="38" t="s">
        <v>188</v>
      </c>
      <c r="E312" s="38" t="s">
        <v>21</v>
      </c>
      <c r="F312" s="38"/>
      <c r="G312" s="117">
        <f>SUM(G313)</f>
        <v>610</v>
      </c>
      <c r="H312" s="117">
        <f t="shared" si="49"/>
        <v>627.6</v>
      </c>
      <c r="I312" s="117">
        <f t="shared" si="49"/>
        <v>645.5</v>
      </c>
    </row>
    <row r="313" spans="1:9" s="46" customFormat="1" ht="72" customHeight="1">
      <c r="A313" s="43"/>
      <c r="B313" s="44" t="s">
        <v>363</v>
      </c>
      <c r="C313" s="38" t="s">
        <v>188</v>
      </c>
      <c r="D313" s="38" t="s">
        <v>188</v>
      </c>
      <c r="E313" s="38" t="s">
        <v>6</v>
      </c>
      <c r="F313" s="38"/>
      <c r="G313" s="117">
        <f>SUM(G314)</f>
        <v>610</v>
      </c>
      <c r="H313" s="117">
        <f t="shared" si="49"/>
        <v>627.6</v>
      </c>
      <c r="I313" s="117">
        <f t="shared" si="49"/>
        <v>645.5</v>
      </c>
    </row>
    <row r="314" spans="1:9" s="46" customFormat="1" ht="116.25" customHeight="1">
      <c r="A314" s="43"/>
      <c r="B314" s="44" t="s">
        <v>364</v>
      </c>
      <c r="C314" s="38" t="s">
        <v>188</v>
      </c>
      <c r="D314" s="38" t="s">
        <v>188</v>
      </c>
      <c r="E314" s="38" t="s">
        <v>23</v>
      </c>
      <c r="F314" s="38"/>
      <c r="G314" s="117">
        <f>SUM(G315)</f>
        <v>610</v>
      </c>
      <c r="H314" s="117">
        <f t="shared" si="49"/>
        <v>627.6</v>
      </c>
      <c r="I314" s="117">
        <f t="shared" si="49"/>
        <v>645.5</v>
      </c>
    </row>
    <row r="315" spans="1:9" s="46" customFormat="1" ht="31.5" customHeight="1">
      <c r="A315" s="43"/>
      <c r="B315" s="37" t="s">
        <v>230</v>
      </c>
      <c r="C315" s="38" t="s">
        <v>188</v>
      </c>
      <c r="D315" s="38" t="s">
        <v>188</v>
      </c>
      <c r="E315" s="38" t="s">
        <v>23</v>
      </c>
      <c r="F315" s="38" t="s">
        <v>231</v>
      </c>
      <c r="G315" s="117">
        <v>610</v>
      </c>
      <c r="H315" s="117">
        <v>627.6</v>
      </c>
      <c r="I315" s="117">
        <v>645.5</v>
      </c>
    </row>
    <row r="316" spans="1:9" s="46" customFormat="1" ht="19.5" customHeight="1">
      <c r="A316" s="43"/>
      <c r="B316" s="123" t="s">
        <v>214</v>
      </c>
      <c r="C316" s="34" t="s">
        <v>189</v>
      </c>
      <c r="D316" s="34" t="s">
        <v>177</v>
      </c>
      <c r="E316" s="34"/>
      <c r="F316" s="34"/>
      <c r="G316" s="115">
        <f>SUM(G317)</f>
        <v>24411.3</v>
      </c>
      <c r="H316" s="115">
        <f>SUM(H317)</f>
        <v>22748.1</v>
      </c>
      <c r="I316" s="115">
        <f>SUM(I317)</f>
        <v>23398.800000000003</v>
      </c>
    </row>
    <row r="317" spans="1:9" s="46" customFormat="1" ht="19.5" customHeight="1">
      <c r="A317" s="43"/>
      <c r="B317" s="123" t="s">
        <v>148</v>
      </c>
      <c r="C317" s="34" t="s">
        <v>189</v>
      </c>
      <c r="D317" s="34" t="s">
        <v>176</v>
      </c>
      <c r="E317" s="34"/>
      <c r="F317" s="34"/>
      <c r="G317" s="115">
        <f>SUM(G318+G325)</f>
        <v>24411.3</v>
      </c>
      <c r="H317" s="115">
        <f>SUM(H318+H325)</f>
        <v>22748.1</v>
      </c>
      <c r="I317" s="115">
        <f>SUM(I318+I325)</f>
        <v>23398.800000000003</v>
      </c>
    </row>
    <row r="318" spans="1:9" s="45" customFormat="1" ht="39.75" customHeight="1">
      <c r="A318" s="49"/>
      <c r="B318" s="44" t="s">
        <v>479</v>
      </c>
      <c r="C318" s="38" t="s">
        <v>189</v>
      </c>
      <c r="D318" s="38" t="s">
        <v>176</v>
      </c>
      <c r="E318" s="38" t="s">
        <v>8</v>
      </c>
      <c r="F318" s="38"/>
      <c r="G318" s="117">
        <f>SUM(G319)</f>
        <v>5300</v>
      </c>
      <c r="H318" s="117">
        <f>SUM(H319)</f>
        <v>5452.6</v>
      </c>
      <c r="I318" s="117">
        <f>SUM(I319)</f>
        <v>5608.6</v>
      </c>
    </row>
    <row r="319" spans="1:9" s="45" customFormat="1" ht="60" customHeight="1">
      <c r="A319" s="49"/>
      <c r="B319" s="39" t="s">
        <v>313</v>
      </c>
      <c r="C319" s="38" t="s">
        <v>189</v>
      </c>
      <c r="D319" s="38" t="s">
        <v>176</v>
      </c>
      <c r="E319" s="38" t="s">
        <v>11</v>
      </c>
      <c r="F319" s="38"/>
      <c r="G319" s="117">
        <f>SUM(G320+G322)</f>
        <v>5300</v>
      </c>
      <c r="H319" s="117">
        <f>SUM(H320+H322)</f>
        <v>5452.6</v>
      </c>
      <c r="I319" s="117">
        <f>SUM(I320+I322)</f>
        <v>5608.6</v>
      </c>
    </row>
    <row r="320" spans="1:9" s="45" customFormat="1" ht="112.5" customHeight="1" hidden="1">
      <c r="A320" s="49"/>
      <c r="B320" s="113" t="s">
        <v>108</v>
      </c>
      <c r="C320" s="38" t="s">
        <v>189</v>
      </c>
      <c r="D320" s="38" t="s">
        <v>176</v>
      </c>
      <c r="E320" s="38" t="s">
        <v>12</v>
      </c>
      <c r="F320" s="38"/>
      <c r="G320" s="117">
        <f>SUM(G321)</f>
        <v>0</v>
      </c>
      <c r="H320" s="117">
        <f>SUM(H321)</f>
        <v>0</v>
      </c>
      <c r="I320" s="117">
        <f>SUM(I321)</f>
        <v>0</v>
      </c>
    </row>
    <row r="321" spans="1:9" s="45" customFormat="1" ht="27" customHeight="1" hidden="1">
      <c r="A321" s="49"/>
      <c r="B321" s="37" t="s">
        <v>161</v>
      </c>
      <c r="C321" s="38" t="s">
        <v>189</v>
      </c>
      <c r="D321" s="38" t="s">
        <v>176</v>
      </c>
      <c r="E321" s="38" t="s">
        <v>12</v>
      </c>
      <c r="F321" s="38" t="s">
        <v>239</v>
      </c>
      <c r="G321" s="117">
        <v>0</v>
      </c>
      <c r="H321" s="117">
        <v>0</v>
      </c>
      <c r="I321" s="117">
        <v>0</v>
      </c>
    </row>
    <row r="322" spans="1:9" s="45" customFormat="1" ht="54" customHeight="1">
      <c r="A322" s="49"/>
      <c r="B322" s="37" t="s">
        <v>102</v>
      </c>
      <c r="C322" s="38" t="s">
        <v>189</v>
      </c>
      <c r="D322" s="38" t="s">
        <v>176</v>
      </c>
      <c r="E322" s="40" t="s">
        <v>121</v>
      </c>
      <c r="F322" s="38"/>
      <c r="G322" s="117">
        <f aca="true" t="shared" si="50" ref="G322:I323">SUM(G323)</f>
        <v>5300</v>
      </c>
      <c r="H322" s="117">
        <f t="shared" si="50"/>
        <v>5452.6</v>
      </c>
      <c r="I322" s="117">
        <f t="shared" si="50"/>
        <v>5608.6</v>
      </c>
    </row>
    <row r="323" spans="1:9" s="45" customFormat="1" ht="57" customHeight="1">
      <c r="A323" s="49"/>
      <c r="B323" s="55" t="s">
        <v>314</v>
      </c>
      <c r="C323" s="38" t="s">
        <v>189</v>
      </c>
      <c r="D323" s="38" t="s">
        <v>176</v>
      </c>
      <c r="E323" s="38" t="s">
        <v>122</v>
      </c>
      <c r="F323" s="38"/>
      <c r="G323" s="117">
        <f t="shared" si="50"/>
        <v>5300</v>
      </c>
      <c r="H323" s="117">
        <f t="shared" si="50"/>
        <v>5452.6</v>
      </c>
      <c r="I323" s="117">
        <f t="shared" si="50"/>
        <v>5608.6</v>
      </c>
    </row>
    <row r="324" spans="1:9" s="45" customFormat="1" ht="19.5" customHeight="1">
      <c r="A324" s="49"/>
      <c r="B324" s="37" t="s">
        <v>161</v>
      </c>
      <c r="C324" s="38" t="s">
        <v>189</v>
      </c>
      <c r="D324" s="38" t="s">
        <v>176</v>
      </c>
      <c r="E324" s="38" t="s">
        <v>122</v>
      </c>
      <c r="F324" s="38" t="s">
        <v>239</v>
      </c>
      <c r="G324" s="117">
        <v>5300</v>
      </c>
      <c r="H324" s="117">
        <v>5452.6</v>
      </c>
      <c r="I324" s="117">
        <v>5608.6</v>
      </c>
    </row>
    <row r="325" spans="1:9" s="46" customFormat="1" ht="52.5" customHeight="1">
      <c r="A325" s="43"/>
      <c r="B325" s="44" t="s">
        <v>356</v>
      </c>
      <c r="C325" s="38" t="s">
        <v>189</v>
      </c>
      <c r="D325" s="38" t="s">
        <v>176</v>
      </c>
      <c r="E325" s="38" t="s">
        <v>21</v>
      </c>
      <c r="F325" s="34"/>
      <c r="G325" s="117">
        <f>SUM(G326)</f>
        <v>19111.3</v>
      </c>
      <c r="H325" s="117">
        <f>SUM(H326)</f>
        <v>17295.5</v>
      </c>
      <c r="I325" s="117">
        <f>SUM(I326)</f>
        <v>17790.2</v>
      </c>
    </row>
    <row r="326" spans="1:9" s="46" customFormat="1" ht="60.75" customHeight="1">
      <c r="A326" s="43"/>
      <c r="B326" s="44" t="s">
        <v>357</v>
      </c>
      <c r="C326" s="38" t="s">
        <v>189</v>
      </c>
      <c r="D326" s="38" t="s">
        <v>176</v>
      </c>
      <c r="E326" s="38" t="s">
        <v>4</v>
      </c>
      <c r="F326" s="38"/>
      <c r="G326" s="117">
        <f>SUM(G327+G332+G337+G340+G342)</f>
        <v>19111.3</v>
      </c>
      <c r="H326" s="117">
        <f>SUM(H327+H332+H337+H340+H342)</f>
        <v>17295.5</v>
      </c>
      <c r="I326" s="117">
        <f>SUM(I327+I332+I337+I340+I342)</f>
        <v>17790.2</v>
      </c>
    </row>
    <row r="327" spans="1:9" s="46" customFormat="1" ht="36" customHeight="1">
      <c r="A327" s="43"/>
      <c r="B327" s="39" t="s">
        <v>110</v>
      </c>
      <c r="C327" s="38" t="s">
        <v>189</v>
      </c>
      <c r="D327" s="38" t="s">
        <v>176</v>
      </c>
      <c r="E327" s="40" t="s">
        <v>113</v>
      </c>
      <c r="F327" s="40" t="s">
        <v>175</v>
      </c>
      <c r="G327" s="117">
        <f>SUM(G328+G330)</f>
        <v>1255.8</v>
      </c>
      <c r="H327" s="117">
        <f>SUM(H328+H330)</f>
        <v>1292</v>
      </c>
      <c r="I327" s="117">
        <f>SUM(I328+I330)</f>
        <v>1329</v>
      </c>
    </row>
    <row r="328" spans="1:9" s="46" customFormat="1" ht="120" customHeight="1">
      <c r="A328" s="43"/>
      <c r="B328" s="39" t="s">
        <v>358</v>
      </c>
      <c r="C328" s="38" t="s">
        <v>189</v>
      </c>
      <c r="D328" s="38" t="s">
        <v>176</v>
      </c>
      <c r="E328" s="40" t="s">
        <v>114</v>
      </c>
      <c r="F328" s="40"/>
      <c r="G328" s="117">
        <f>SUM(G329)</f>
        <v>1255.8</v>
      </c>
      <c r="H328" s="117">
        <f>SUM(H329)</f>
        <v>1292</v>
      </c>
      <c r="I328" s="117">
        <f>SUM(I329)</f>
        <v>1329</v>
      </c>
    </row>
    <row r="329" spans="1:9" s="46" customFormat="1" ht="21.75" customHeight="1">
      <c r="A329" s="43"/>
      <c r="B329" s="39" t="s">
        <v>240</v>
      </c>
      <c r="C329" s="38" t="s">
        <v>189</v>
      </c>
      <c r="D329" s="38" t="s">
        <v>176</v>
      </c>
      <c r="E329" s="40" t="s">
        <v>114</v>
      </c>
      <c r="F329" s="40" t="s">
        <v>241</v>
      </c>
      <c r="G329" s="117">
        <v>1255.8</v>
      </c>
      <c r="H329" s="117">
        <v>1292</v>
      </c>
      <c r="I329" s="117">
        <v>1329</v>
      </c>
    </row>
    <row r="330" spans="1:9" s="46" customFormat="1" ht="84.75" customHeight="1" hidden="1">
      <c r="A330" s="43"/>
      <c r="B330" s="39" t="s">
        <v>142</v>
      </c>
      <c r="C330" s="38" t="s">
        <v>189</v>
      </c>
      <c r="D330" s="38" t="s">
        <v>176</v>
      </c>
      <c r="E330" s="40" t="s">
        <v>141</v>
      </c>
      <c r="F330" s="40"/>
      <c r="G330" s="117">
        <f>SUM(G331)</f>
        <v>0</v>
      </c>
      <c r="H330" s="117">
        <f>SUM(H331)</f>
        <v>0</v>
      </c>
      <c r="I330" s="117">
        <f>SUM(I331)</f>
        <v>0</v>
      </c>
    </row>
    <row r="331" spans="1:9" s="46" customFormat="1" ht="17.25" customHeight="1" hidden="1">
      <c r="A331" s="43"/>
      <c r="B331" s="39" t="s">
        <v>240</v>
      </c>
      <c r="C331" s="38" t="s">
        <v>189</v>
      </c>
      <c r="D331" s="38" t="s">
        <v>176</v>
      </c>
      <c r="E331" s="40" t="s">
        <v>141</v>
      </c>
      <c r="F331" s="40" t="s">
        <v>241</v>
      </c>
      <c r="G331" s="117">
        <v>0</v>
      </c>
      <c r="H331" s="117">
        <v>0</v>
      </c>
      <c r="I331" s="117">
        <v>0</v>
      </c>
    </row>
    <row r="332" spans="1:9" s="46" customFormat="1" ht="36" customHeight="1">
      <c r="A332" s="43"/>
      <c r="B332" s="37" t="s">
        <v>111</v>
      </c>
      <c r="C332" s="38" t="s">
        <v>189</v>
      </c>
      <c r="D332" s="38" t="s">
        <v>176</v>
      </c>
      <c r="E332" s="40" t="s">
        <v>115</v>
      </c>
      <c r="F332" s="40"/>
      <c r="G332" s="117">
        <f>SUM(G333+G335)</f>
        <v>15555.5</v>
      </c>
      <c r="H332" s="117">
        <f>SUM(H333+H335)</f>
        <v>16003.5</v>
      </c>
      <c r="I332" s="117">
        <f>SUM(I333+I335)</f>
        <v>16461.2</v>
      </c>
    </row>
    <row r="333" spans="1:9" s="46" customFormat="1" ht="111" customHeight="1">
      <c r="A333" s="43"/>
      <c r="B333" s="39" t="s">
        <v>359</v>
      </c>
      <c r="C333" s="38" t="s">
        <v>189</v>
      </c>
      <c r="D333" s="38" t="s">
        <v>176</v>
      </c>
      <c r="E333" s="40" t="s">
        <v>116</v>
      </c>
      <c r="F333" s="40"/>
      <c r="G333" s="117">
        <f>SUM(G334)</f>
        <v>15555.5</v>
      </c>
      <c r="H333" s="117">
        <f>SUM(H334)</f>
        <v>16003.5</v>
      </c>
      <c r="I333" s="117">
        <f>SUM(I334)</f>
        <v>16461.2</v>
      </c>
    </row>
    <row r="334" spans="1:9" s="46" customFormat="1" ht="24" customHeight="1">
      <c r="A334" s="43"/>
      <c r="B334" s="39" t="s">
        <v>240</v>
      </c>
      <c r="C334" s="38" t="s">
        <v>189</v>
      </c>
      <c r="D334" s="38" t="s">
        <v>176</v>
      </c>
      <c r="E334" s="40" t="s">
        <v>116</v>
      </c>
      <c r="F334" s="40" t="s">
        <v>241</v>
      </c>
      <c r="G334" s="117">
        <v>15555.5</v>
      </c>
      <c r="H334" s="117">
        <v>16003.5</v>
      </c>
      <c r="I334" s="117">
        <v>16461.2</v>
      </c>
    </row>
    <row r="335" spans="1:9" s="46" customFormat="1" ht="84.75" customHeight="1" hidden="1">
      <c r="A335" s="43"/>
      <c r="B335" s="39" t="s">
        <v>223</v>
      </c>
      <c r="C335" s="38" t="s">
        <v>189</v>
      </c>
      <c r="D335" s="38" t="s">
        <v>176</v>
      </c>
      <c r="E335" s="40" t="s">
        <v>140</v>
      </c>
      <c r="F335" s="40"/>
      <c r="G335" s="117">
        <f>SUM(G336)</f>
        <v>0</v>
      </c>
      <c r="H335" s="117">
        <f>SUM(H336)</f>
        <v>0</v>
      </c>
      <c r="I335" s="117">
        <f>SUM(I336)</f>
        <v>0</v>
      </c>
    </row>
    <row r="336" spans="1:9" s="46" customFormat="1" ht="17.25" customHeight="1" hidden="1">
      <c r="A336" s="43"/>
      <c r="B336" s="39" t="s">
        <v>240</v>
      </c>
      <c r="C336" s="38" t="s">
        <v>189</v>
      </c>
      <c r="D336" s="38" t="s">
        <v>176</v>
      </c>
      <c r="E336" s="40" t="s">
        <v>140</v>
      </c>
      <c r="F336" s="40" t="s">
        <v>241</v>
      </c>
      <c r="G336" s="117">
        <v>0</v>
      </c>
      <c r="H336" s="117">
        <v>0</v>
      </c>
      <c r="I336" s="117">
        <v>0</v>
      </c>
    </row>
    <row r="337" spans="1:9" s="46" customFormat="1" ht="36.75" customHeight="1" hidden="1">
      <c r="A337" s="43"/>
      <c r="B337" s="37" t="s">
        <v>112</v>
      </c>
      <c r="C337" s="38" t="s">
        <v>189</v>
      </c>
      <c r="D337" s="38" t="s">
        <v>176</v>
      </c>
      <c r="E337" s="40" t="s">
        <v>118</v>
      </c>
      <c r="F337" s="40"/>
      <c r="G337" s="117">
        <f aca="true" t="shared" si="51" ref="G337:I338">SUM(G338)</f>
        <v>0</v>
      </c>
      <c r="H337" s="117">
        <f t="shared" si="51"/>
        <v>0</v>
      </c>
      <c r="I337" s="117">
        <f t="shared" si="51"/>
        <v>0</v>
      </c>
    </row>
    <row r="338" spans="1:9" s="46" customFormat="1" ht="60" customHeight="1" hidden="1">
      <c r="A338" s="43"/>
      <c r="B338" s="39" t="s">
        <v>262</v>
      </c>
      <c r="C338" s="38" t="s">
        <v>189</v>
      </c>
      <c r="D338" s="38" t="s">
        <v>176</v>
      </c>
      <c r="E338" s="40" t="s">
        <v>117</v>
      </c>
      <c r="F338" s="40"/>
      <c r="G338" s="117">
        <f t="shared" si="51"/>
        <v>0</v>
      </c>
      <c r="H338" s="117">
        <f t="shared" si="51"/>
        <v>0</v>
      </c>
      <c r="I338" s="117">
        <f t="shared" si="51"/>
        <v>0</v>
      </c>
    </row>
    <row r="339" spans="1:9" s="46" customFormat="1" ht="29.25" customHeight="1" hidden="1">
      <c r="A339" s="43"/>
      <c r="B339" s="39" t="s">
        <v>240</v>
      </c>
      <c r="C339" s="38" t="s">
        <v>189</v>
      </c>
      <c r="D339" s="38" t="s">
        <v>176</v>
      </c>
      <c r="E339" s="40" t="s">
        <v>117</v>
      </c>
      <c r="F339" s="40" t="s">
        <v>241</v>
      </c>
      <c r="G339" s="117">
        <v>0</v>
      </c>
      <c r="H339" s="117">
        <v>0</v>
      </c>
      <c r="I339" s="117">
        <v>0</v>
      </c>
    </row>
    <row r="340" spans="1:9" s="45" customFormat="1" ht="122.25" customHeight="1" hidden="1">
      <c r="A340" s="49"/>
      <c r="B340" s="56" t="s">
        <v>3</v>
      </c>
      <c r="C340" s="38" t="s">
        <v>189</v>
      </c>
      <c r="D340" s="38" t="s">
        <v>176</v>
      </c>
      <c r="E340" s="40" t="s">
        <v>10</v>
      </c>
      <c r="F340" s="40"/>
      <c r="G340" s="117">
        <f>G341</f>
        <v>0</v>
      </c>
      <c r="H340" s="117">
        <f>H341</f>
        <v>0</v>
      </c>
      <c r="I340" s="117">
        <f>I341</f>
        <v>0</v>
      </c>
    </row>
    <row r="341" spans="1:9" s="45" customFormat="1" ht="29.25" customHeight="1" hidden="1">
      <c r="A341" s="49"/>
      <c r="B341" s="39" t="s">
        <v>240</v>
      </c>
      <c r="C341" s="38" t="s">
        <v>189</v>
      </c>
      <c r="D341" s="38" t="s">
        <v>176</v>
      </c>
      <c r="E341" s="40" t="s">
        <v>10</v>
      </c>
      <c r="F341" s="40" t="s">
        <v>241</v>
      </c>
      <c r="G341" s="117"/>
      <c r="H341" s="117"/>
      <c r="I341" s="117"/>
    </row>
    <row r="342" spans="1:9" s="45" customFormat="1" ht="123.75" customHeight="1" hidden="1">
      <c r="A342" s="49"/>
      <c r="B342" s="56" t="s">
        <v>272</v>
      </c>
      <c r="C342" s="38" t="s">
        <v>189</v>
      </c>
      <c r="D342" s="38" t="s">
        <v>176</v>
      </c>
      <c r="E342" s="40" t="s">
        <v>10</v>
      </c>
      <c r="F342" s="40"/>
      <c r="G342" s="117">
        <f>G343</f>
        <v>2300</v>
      </c>
      <c r="H342" s="117">
        <f>H343</f>
        <v>0</v>
      </c>
      <c r="I342" s="117">
        <f>I343</f>
        <v>0</v>
      </c>
    </row>
    <row r="343" spans="1:9" s="45" customFormat="1" ht="29.25" customHeight="1" hidden="1">
      <c r="A343" s="49"/>
      <c r="B343" s="39" t="s">
        <v>240</v>
      </c>
      <c r="C343" s="38" t="s">
        <v>189</v>
      </c>
      <c r="D343" s="38" t="s">
        <v>176</v>
      </c>
      <c r="E343" s="40" t="s">
        <v>10</v>
      </c>
      <c r="F343" s="40" t="s">
        <v>241</v>
      </c>
      <c r="G343" s="117">
        <v>2300</v>
      </c>
      <c r="H343" s="117"/>
      <c r="I343" s="117"/>
    </row>
    <row r="344" spans="1:9" s="45" customFormat="1" ht="29.25" customHeight="1" hidden="1">
      <c r="A344" s="49"/>
      <c r="B344" s="44" t="s">
        <v>223</v>
      </c>
      <c r="C344" s="38" t="s">
        <v>189</v>
      </c>
      <c r="D344" s="38" t="s">
        <v>176</v>
      </c>
      <c r="E344" s="40" t="s">
        <v>28</v>
      </c>
      <c r="F344" s="40"/>
      <c r="G344" s="117">
        <f>SUM(G345)</f>
        <v>0</v>
      </c>
      <c r="H344" s="117">
        <f>SUM(H345)</f>
        <v>0</v>
      </c>
      <c r="I344" s="117">
        <f>SUM(I345)</f>
        <v>0</v>
      </c>
    </row>
    <row r="345" spans="1:9" s="45" customFormat="1" ht="29.25" customHeight="1" hidden="1">
      <c r="A345" s="49"/>
      <c r="B345" s="39" t="s">
        <v>240</v>
      </c>
      <c r="C345" s="38" t="s">
        <v>189</v>
      </c>
      <c r="D345" s="38" t="s">
        <v>176</v>
      </c>
      <c r="E345" s="40" t="s">
        <v>28</v>
      </c>
      <c r="F345" s="40" t="s">
        <v>241</v>
      </c>
      <c r="G345" s="117"/>
      <c r="H345" s="117"/>
      <c r="I345" s="117"/>
    </row>
    <row r="346" spans="1:9" s="35" customFormat="1" ht="29.25" customHeight="1">
      <c r="A346" s="43"/>
      <c r="B346" s="123" t="s">
        <v>202</v>
      </c>
      <c r="C346" s="34" t="s">
        <v>184</v>
      </c>
      <c r="D346" s="34" t="s">
        <v>177</v>
      </c>
      <c r="E346" s="34"/>
      <c r="F346" s="34"/>
      <c r="G346" s="115">
        <f>SUM(G347+G352)</f>
        <v>1912.3</v>
      </c>
      <c r="H346" s="115">
        <f>SUM(H347+H352)</f>
        <v>2991.9</v>
      </c>
      <c r="I346" s="115">
        <f>SUM(I347+I352)</f>
        <v>3086.7</v>
      </c>
    </row>
    <row r="347" spans="1:9" s="35" customFormat="1" ht="19.5" customHeight="1">
      <c r="A347" s="43"/>
      <c r="B347" s="123" t="s">
        <v>146</v>
      </c>
      <c r="C347" s="34" t="s">
        <v>184</v>
      </c>
      <c r="D347" s="34" t="s">
        <v>176</v>
      </c>
      <c r="E347" s="34"/>
      <c r="F347" s="34"/>
      <c r="G347" s="115">
        <f>SUM(G348)</f>
        <v>769.7</v>
      </c>
      <c r="H347" s="115">
        <f aca="true" t="shared" si="52" ref="H347:I350">SUM(H348)</f>
        <v>825.1</v>
      </c>
      <c r="I347" s="115">
        <f t="shared" si="52"/>
        <v>890.3</v>
      </c>
    </row>
    <row r="348" spans="1:9" ht="37.5" customHeight="1">
      <c r="A348" s="49"/>
      <c r="B348" s="37" t="s">
        <v>227</v>
      </c>
      <c r="C348" s="38" t="s">
        <v>184</v>
      </c>
      <c r="D348" s="38" t="s">
        <v>176</v>
      </c>
      <c r="E348" s="38" t="s">
        <v>83</v>
      </c>
      <c r="F348" s="38"/>
      <c r="G348" s="117">
        <f>SUM(G349)</f>
        <v>769.7</v>
      </c>
      <c r="H348" s="117">
        <f t="shared" si="52"/>
        <v>825.1</v>
      </c>
      <c r="I348" s="117">
        <f t="shared" si="52"/>
        <v>890.3</v>
      </c>
    </row>
    <row r="349" spans="1:9" ht="48.75" customHeight="1">
      <c r="A349" s="49"/>
      <c r="B349" s="37" t="s">
        <v>238</v>
      </c>
      <c r="C349" s="40" t="s">
        <v>184</v>
      </c>
      <c r="D349" s="40" t="s">
        <v>176</v>
      </c>
      <c r="E349" s="40" t="s">
        <v>84</v>
      </c>
      <c r="F349" s="40"/>
      <c r="G349" s="117">
        <f>SUM(G350)</f>
        <v>769.7</v>
      </c>
      <c r="H349" s="117">
        <f t="shared" si="52"/>
        <v>825.1</v>
      </c>
      <c r="I349" s="117">
        <f t="shared" si="52"/>
        <v>890.3</v>
      </c>
    </row>
    <row r="350" spans="1:9" ht="19.5" customHeight="1">
      <c r="A350" s="49"/>
      <c r="B350" s="37" t="s">
        <v>244</v>
      </c>
      <c r="C350" s="38" t="s">
        <v>184</v>
      </c>
      <c r="D350" s="38" t="s">
        <v>176</v>
      </c>
      <c r="E350" s="38" t="s">
        <v>89</v>
      </c>
      <c r="F350" s="34"/>
      <c r="G350" s="117">
        <f>SUM(G351)</f>
        <v>769.7</v>
      </c>
      <c r="H350" s="117">
        <f t="shared" si="52"/>
        <v>825.1</v>
      </c>
      <c r="I350" s="117">
        <f t="shared" si="52"/>
        <v>890.3</v>
      </c>
    </row>
    <row r="351" spans="1:9" ht="30" customHeight="1">
      <c r="A351" s="49"/>
      <c r="B351" s="37" t="s">
        <v>242</v>
      </c>
      <c r="C351" s="38" t="s">
        <v>184</v>
      </c>
      <c r="D351" s="38" t="s">
        <v>176</v>
      </c>
      <c r="E351" s="38" t="s">
        <v>89</v>
      </c>
      <c r="F351" s="38" t="s">
        <v>243</v>
      </c>
      <c r="G351" s="117">
        <v>769.7</v>
      </c>
      <c r="H351" s="117">
        <v>825.1</v>
      </c>
      <c r="I351" s="117">
        <v>890.3</v>
      </c>
    </row>
    <row r="352" spans="1:9" s="35" customFormat="1" ht="19.5" customHeight="1">
      <c r="A352" s="43"/>
      <c r="B352" s="123" t="s">
        <v>144</v>
      </c>
      <c r="C352" s="34" t="s">
        <v>184</v>
      </c>
      <c r="D352" s="34" t="s">
        <v>178</v>
      </c>
      <c r="E352" s="34"/>
      <c r="F352" s="34"/>
      <c r="G352" s="115">
        <f>SUM(G353+G360+G371)</f>
        <v>1142.6</v>
      </c>
      <c r="H352" s="115">
        <f>SUM(H353+H360+H371)</f>
        <v>2166.8</v>
      </c>
      <c r="I352" s="115">
        <f>SUM(I353+I360+I371)</f>
        <v>2196.4</v>
      </c>
    </row>
    <row r="353" spans="1:9" ht="47.25" customHeight="1">
      <c r="A353" s="49"/>
      <c r="B353" s="44" t="s">
        <v>310</v>
      </c>
      <c r="C353" s="38" t="s">
        <v>184</v>
      </c>
      <c r="D353" s="38" t="s">
        <v>178</v>
      </c>
      <c r="E353" s="38" t="s">
        <v>8</v>
      </c>
      <c r="F353" s="38"/>
      <c r="G353" s="117">
        <f>SUM(G354)</f>
        <v>413.9</v>
      </c>
      <c r="H353" s="117">
        <f>SUM(H354)</f>
        <v>425.8</v>
      </c>
      <c r="I353" s="117">
        <f>SUM(I354)</f>
        <v>438</v>
      </c>
    </row>
    <row r="354" spans="1:9" ht="87.75" customHeight="1">
      <c r="A354" s="49"/>
      <c r="B354" s="121" t="s">
        <v>311</v>
      </c>
      <c r="C354" s="38" t="s">
        <v>184</v>
      </c>
      <c r="D354" s="38" t="s">
        <v>178</v>
      </c>
      <c r="E354" s="38" t="s">
        <v>9</v>
      </c>
      <c r="F354" s="38"/>
      <c r="G354" s="117">
        <f>SUM(G355+G357)</f>
        <v>413.9</v>
      </c>
      <c r="H354" s="117">
        <f>SUM(H355+H357)</f>
        <v>425.8</v>
      </c>
      <c r="I354" s="117">
        <f>SUM(I355+I357)</f>
        <v>438</v>
      </c>
    </row>
    <row r="355" spans="1:9" ht="96" customHeight="1" hidden="1">
      <c r="A355" s="49"/>
      <c r="B355" s="56" t="s">
        <v>247</v>
      </c>
      <c r="C355" s="40" t="s">
        <v>184</v>
      </c>
      <c r="D355" s="40" t="s">
        <v>178</v>
      </c>
      <c r="E355" s="40" t="s">
        <v>26</v>
      </c>
      <c r="F355" s="40"/>
      <c r="G355" s="117">
        <f>SUM(G356)</f>
        <v>0</v>
      </c>
      <c r="H355" s="117">
        <f>SUM(H356)</f>
        <v>0</v>
      </c>
      <c r="I355" s="117">
        <f>SUM(I356)</f>
        <v>0</v>
      </c>
    </row>
    <row r="356" spans="1:9" ht="45.75" customHeight="1" hidden="1">
      <c r="A356" s="49"/>
      <c r="B356" s="37" t="s">
        <v>245</v>
      </c>
      <c r="C356" s="40" t="s">
        <v>184</v>
      </c>
      <c r="D356" s="40" t="s">
        <v>178</v>
      </c>
      <c r="E356" s="40" t="s">
        <v>26</v>
      </c>
      <c r="F356" s="40" t="s">
        <v>246</v>
      </c>
      <c r="G356" s="117"/>
      <c r="H356" s="117"/>
      <c r="I356" s="117"/>
    </row>
    <row r="357" spans="1:9" ht="49.5" customHeight="1">
      <c r="A357" s="49"/>
      <c r="B357" s="37" t="s">
        <v>102</v>
      </c>
      <c r="C357" s="40" t="s">
        <v>184</v>
      </c>
      <c r="D357" s="40" t="s">
        <v>178</v>
      </c>
      <c r="E357" s="40" t="s">
        <v>119</v>
      </c>
      <c r="F357" s="40"/>
      <c r="G357" s="117">
        <f aca="true" t="shared" si="53" ref="G357:I358">SUM(G358)</f>
        <v>413.9</v>
      </c>
      <c r="H357" s="117">
        <f t="shared" si="53"/>
        <v>425.8</v>
      </c>
      <c r="I357" s="117">
        <f t="shared" si="53"/>
        <v>438</v>
      </c>
    </row>
    <row r="358" spans="1:9" ht="64.5" customHeight="1">
      <c r="A358" s="49"/>
      <c r="B358" s="57" t="s">
        <v>312</v>
      </c>
      <c r="C358" s="40" t="s">
        <v>184</v>
      </c>
      <c r="D358" s="40" t="s">
        <v>178</v>
      </c>
      <c r="E358" s="40" t="s">
        <v>120</v>
      </c>
      <c r="F358" s="40"/>
      <c r="G358" s="117">
        <f t="shared" si="53"/>
        <v>413.9</v>
      </c>
      <c r="H358" s="117">
        <f t="shared" si="53"/>
        <v>425.8</v>
      </c>
      <c r="I358" s="117">
        <f t="shared" si="53"/>
        <v>438</v>
      </c>
    </row>
    <row r="359" spans="1:9" ht="31.5" customHeight="1">
      <c r="A359" s="49"/>
      <c r="B359" s="37" t="s">
        <v>245</v>
      </c>
      <c r="C359" s="40" t="s">
        <v>184</v>
      </c>
      <c r="D359" s="40" t="s">
        <v>178</v>
      </c>
      <c r="E359" s="40" t="s">
        <v>120</v>
      </c>
      <c r="F359" s="40" t="s">
        <v>246</v>
      </c>
      <c r="G359" s="117">
        <v>413.9</v>
      </c>
      <c r="H359" s="117">
        <v>425.8</v>
      </c>
      <c r="I359" s="117">
        <v>438</v>
      </c>
    </row>
    <row r="360" spans="1:9" ht="40.5" customHeight="1">
      <c r="A360" s="49"/>
      <c r="B360" s="44" t="s">
        <v>351</v>
      </c>
      <c r="C360" s="40" t="s">
        <v>184</v>
      </c>
      <c r="D360" s="40" t="s">
        <v>178</v>
      </c>
      <c r="E360" s="40" t="s">
        <v>13</v>
      </c>
      <c r="F360" s="40"/>
      <c r="G360" s="117">
        <f>SUM(G361+G367)</f>
        <v>138.7</v>
      </c>
      <c r="H360" s="117">
        <f>SUM(H361+H367)</f>
        <v>1134</v>
      </c>
      <c r="I360" s="117">
        <f>SUM(I361+I367)</f>
        <v>1134</v>
      </c>
    </row>
    <row r="361" spans="1:9" ht="51" customHeight="1">
      <c r="A361" s="49"/>
      <c r="B361" s="44" t="s">
        <v>352</v>
      </c>
      <c r="C361" s="40" t="s">
        <v>184</v>
      </c>
      <c r="D361" s="40" t="s">
        <v>178</v>
      </c>
      <c r="E361" s="40" t="s">
        <v>14</v>
      </c>
      <c r="F361" s="40"/>
      <c r="G361" s="117">
        <f>SUM(G362+G364)</f>
        <v>138.7</v>
      </c>
      <c r="H361" s="117">
        <f>SUM(H362+H364)</f>
        <v>1134</v>
      </c>
      <c r="I361" s="117">
        <f>SUM(I362+I364)</f>
        <v>1134</v>
      </c>
    </row>
    <row r="362" spans="1:9" ht="69" customHeight="1" hidden="1">
      <c r="A362" s="49"/>
      <c r="B362" s="44" t="s">
        <v>104</v>
      </c>
      <c r="C362" s="40" t="s">
        <v>184</v>
      </c>
      <c r="D362" s="40" t="s">
        <v>178</v>
      </c>
      <c r="E362" s="40" t="s">
        <v>15</v>
      </c>
      <c r="F362" s="40"/>
      <c r="G362" s="117">
        <f>SUM(G363)</f>
        <v>0</v>
      </c>
      <c r="H362" s="117">
        <f>SUM(H363)</f>
        <v>0</v>
      </c>
      <c r="I362" s="117">
        <f>SUM(I363)</f>
        <v>0</v>
      </c>
    </row>
    <row r="363" spans="1:9" ht="43.5" customHeight="1" hidden="1">
      <c r="A363" s="49"/>
      <c r="B363" s="37" t="s">
        <v>245</v>
      </c>
      <c r="C363" s="40" t="s">
        <v>184</v>
      </c>
      <c r="D363" s="40" t="s">
        <v>178</v>
      </c>
      <c r="E363" s="40" t="s">
        <v>15</v>
      </c>
      <c r="F363" s="40" t="s">
        <v>246</v>
      </c>
      <c r="G363" s="117"/>
      <c r="H363" s="117"/>
      <c r="I363" s="117"/>
    </row>
    <row r="364" spans="1:9" ht="48.75" customHeight="1">
      <c r="A364" s="49"/>
      <c r="B364" s="37" t="s">
        <v>102</v>
      </c>
      <c r="C364" s="40" t="s">
        <v>184</v>
      </c>
      <c r="D364" s="40" t="s">
        <v>178</v>
      </c>
      <c r="E364" s="40" t="s">
        <v>123</v>
      </c>
      <c r="F364" s="40"/>
      <c r="G364" s="117">
        <f aca="true" t="shared" si="54" ref="G364:I365">SUM(G365)</f>
        <v>138.7</v>
      </c>
      <c r="H364" s="117">
        <f t="shared" si="54"/>
        <v>1134</v>
      </c>
      <c r="I364" s="117">
        <f t="shared" si="54"/>
        <v>1134</v>
      </c>
    </row>
    <row r="365" spans="1:9" ht="78" customHeight="1">
      <c r="A365" s="49"/>
      <c r="B365" s="37" t="s">
        <v>353</v>
      </c>
      <c r="C365" s="38" t="s">
        <v>184</v>
      </c>
      <c r="D365" s="38" t="s">
        <v>178</v>
      </c>
      <c r="E365" s="38" t="s">
        <v>124</v>
      </c>
      <c r="F365" s="38"/>
      <c r="G365" s="117">
        <f t="shared" si="54"/>
        <v>138.7</v>
      </c>
      <c r="H365" s="117">
        <f t="shared" si="54"/>
        <v>1134</v>
      </c>
      <c r="I365" s="117">
        <f t="shared" si="54"/>
        <v>1134</v>
      </c>
    </row>
    <row r="366" spans="1:9" ht="40.5" customHeight="1">
      <c r="A366" s="49"/>
      <c r="B366" s="37" t="s">
        <v>245</v>
      </c>
      <c r="C366" s="38" t="s">
        <v>184</v>
      </c>
      <c r="D366" s="38" t="s">
        <v>178</v>
      </c>
      <c r="E366" s="38" t="s">
        <v>124</v>
      </c>
      <c r="F366" s="38" t="s">
        <v>246</v>
      </c>
      <c r="G366" s="117">
        <v>138.7</v>
      </c>
      <c r="H366" s="117">
        <v>1134</v>
      </c>
      <c r="I366" s="117">
        <v>1134</v>
      </c>
    </row>
    <row r="367" spans="1:9" ht="56.25" customHeight="1" hidden="1">
      <c r="A367" s="49"/>
      <c r="B367" s="37"/>
      <c r="C367" s="38" t="s">
        <v>184</v>
      </c>
      <c r="D367" s="38" t="s">
        <v>178</v>
      </c>
      <c r="E367" s="38" t="s">
        <v>24</v>
      </c>
      <c r="F367" s="38"/>
      <c r="G367" s="117">
        <f>SUM(G368)</f>
        <v>0</v>
      </c>
      <c r="H367" s="117">
        <f aca="true" t="shared" si="55" ref="H367:I369">SUM(H368)</f>
        <v>0</v>
      </c>
      <c r="I367" s="117">
        <f t="shared" si="55"/>
        <v>0</v>
      </c>
    </row>
    <row r="368" spans="1:9" ht="52.5" customHeight="1" hidden="1">
      <c r="A368" s="49"/>
      <c r="B368" s="37" t="s">
        <v>102</v>
      </c>
      <c r="C368" s="38" t="s">
        <v>184</v>
      </c>
      <c r="D368" s="38" t="s">
        <v>178</v>
      </c>
      <c r="E368" s="38" t="s">
        <v>125</v>
      </c>
      <c r="F368" s="38"/>
      <c r="G368" s="117">
        <f>SUM(G369)</f>
        <v>0</v>
      </c>
      <c r="H368" s="117">
        <f t="shared" si="55"/>
        <v>0</v>
      </c>
      <c r="I368" s="117">
        <f t="shared" si="55"/>
        <v>0</v>
      </c>
    </row>
    <row r="369" spans="1:9" ht="45.75" customHeight="1" hidden="1">
      <c r="A369" s="49"/>
      <c r="B369" s="37"/>
      <c r="C369" s="38" t="s">
        <v>184</v>
      </c>
      <c r="D369" s="38" t="s">
        <v>178</v>
      </c>
      <c r="E369" s="38" t="s">
        <v>126</v>
      </c>
      <c r="F369" s="38"/>
      <c r="G369" s="117">
        <f>SUM(G370)</f>
        <v>0</v>
      </c>
      <c r="H369" s="117">
        <f t="shared" si="55"/>
        <v>0</v>
      </c>
      <c r="I369" s="117">
        <f t="shared" si="55"/>
        <v>0</v>
      </c>
    </row>
    <row r="370" spans="1:9" ht="39" customHeight="1" hidden="1">
      <c r="A370" s="49"/>
      <c r="B370" s="37" t="s">
        <v>245</v>
      </c>
      <c r="C370" s="38" t="s">
        <v>184</v>
      </c>
      <c r="D370" s="38" t="s">
        <v>178</v>
      </c>
      <c r="E370" s="38" t="s">
        <v>126</v>
      </c>
      <c r="F370" s="38" t="s">
        <v>246</v>
      </c>
      <c r="G370" s="117"/>
      <c r="H370" s="117"/>
      <c r="I370" s="117"/>
    </row>
    <row r="371" spans="1:9" ht="24" customHeight="1">
      <c r="A371" s="49"/>
      <c r="B371" s="44" t="s">
        <v>248</v>
      </c>
      <c r="C371" s="38" t="s">
        <v>184</v>
      </c>
      <c r="D371" s="38" t="s">
        <v>178</v>
      </c>
      <c r="E371" s="38" t="s">
        <v>7</v>
      </c>
      <c r="F371" s="38"/>
      <c r="G371" s="117">
        <f>SUM(G372+G374+G376)</f>
        <v>590</v>
      </c>
      <c r="H371" s="117">
        <f>SUM(H372+H374+H376)</f>
        <v>607</v>
      </c>
      <c r="I371" s="117">
        <f>SUM(I372+I374+I376)</f>
        <v>624.4000000000001</v>
      </c>
    </row>
    <row r="372" spans="1:9" ht="60" customHeight="1">
      <c r="A372" s="49"/>
      <c r="B372" s="44" t="s">
        <v>480</v>
      </c>
      <c r="C372" s="38" t="s">
        <v>184</v>
      </c>
      <c r="D372" s="38" t="s">
        <v>178</v>
      </c>
      <c r="E372" s="38" t="s">
        <v>95</v>
      </c>
      <c r="F372" s="38"/>
      <c r="G372" s="117">
        <f>SUM(G373)</f>
        <v>250</v>
      </c>
      <c r="H372" s="117">
        <f>SUM(H373)</f>
        <v>257.2</v>
      </c>
      <c r="I372" s="117">
        <f>SUM(I373)</f>
        <v>264.6</v>
      </c>
    </row>
    <row r="373" spans="1:9" ht="39" customHeight="1">
      <c r="A373" s="49"/>
      <c r="B373" s="37" t="s">
        <v>230</v>
      </c>
      <c r="C373" s="38" t="s">
        <v>184</v>
      </c>
      <c r="D373" s="38" t="s">
        <v>178</v>
      </c>
      <c r="E373" s="38" t="s">
        <v>95</v>
      </c>
      <c r="F373" s="38" t="s">
        <v>231</v>
      </c>
      <c r="G373" s="117">
        <v>250</v>
      </c>
      <c r="H373" s="117">
        <v>257.2</v>
      </c>
      <c r="I373" s="117">
        <v>264.6</v>
      </c>
    </row>
    <row r="374" spans="1:9" ht="75.75" customHeight="1">
      <c r="A374" s="49"/>
      <c r="B374" s="44" t="s">
        <v>481</v>
      </c>
      <c r="C374" s="38" t="s">
        <v>184</v>
      </c>
      <c r="D374" s="38" t="s">
        <v>178</v>
      </c>
      <c r="E374" s="38" t="s">
        <v>96</v>
      </c>
      <c r="F374" s="38"/>
      <c r="G374" s="117">
        <f>SUM(G375)</f>
        <v>200</v>
      </c>
      <c r="H374" s="117">
        <f>SUM(H375)</f>
        <v>205.8</v>
      </c>
      <c r="I374" s="117">
        <f>SUM(I375)</f>
        <v>211.6</v>
      </c>
    </row>
    <row r="375" spans="1:9" ht="39" customHeight="1">
      <c r="A375" s="49"/>
      <c r="B375" s="37" t="s">
        <v>230</v>
      </c>
      <c r="C375" s="38" t="s">
        <v>184</v>
      </c>
      <c r="D375" s="38" t="s">
        <v>178</v>
      </c>
      <c r="E375" s="38" t="s">
        <v>96</v>
      </c>
      <c r="F375" s="38" t="s">
        <v>231</v>
      </c>
      <c r="G375" s="117">
        <v>200</v>
      </c>
      <c r="H375" s="117">
        <v>205.8</v>
      </c>
      <c r="I375" s="117">
        <v>211.6</v>
      </c>
    </row>
    <row r="376" spans="1:9" ht="48.75" customHeight="1">
      <c r="A376" s="49"/>
      <c r="B376" s="44" t="s">
        <v>256</v>
      </c>
      <c r="C376" s="38" t="s">
        <v>184</v>
      </c>
      <c r="D376" s="38" t="s">
        <v>178</v>
      </c>
      <c r="E376" s="38" t="s">
        <v>97</v>
      </c>
      <c r="F376" s="38"/>
      <c r="G376" s="117">
        <f>SUM(G377)</f>
        <v>140</v>
      </c>
      <c r="H376" s="117">
        <f>SUM(H377)</f>
        <v>144</v>
      </c>
      <c r="I376" s="117">
        <f>SUM(I377)</f>
        <v>148.2</v>
      </c>
    </row>
    <row r="377" spans="1:9" ht="39" customHeight="1">
      <c r="A377" s="49"/>
      <c r="B377" s="37" t="s">
        <v>230</v>
      </c>
      <c r="C377" s="38" t="s">
        <v>184</v>
      </c>
      <c r="D377" s="38" t="s">
        <v>178</v>
      </c>
      <c r="E377" s="38" t="s">
        <v>97</v>
      </c>
      <c r="F377" s="38" t="s">
        <v>231</v>
      </c>
      <c r="G377" s="117">
        <v>140</v>
      </c>
      <c r="H377" s="117">
        <v>144</v>
      </c>
      <c r="I377" s="117">
        <v>148.2</v>
      </c>
    </row>
    <row r="378" spans="1:9" ht="19.5" customHeight="1" hidden="1">
      <c r="A378" s="49"/>
      <c r="B378" s="37" t="s">
        <v>156</v>
      </c>
      <c r="C378" s="38" t="s">
        <v>184</v>
      </c>
      <c r="D378" s="38" t="s">
        <v>178</v>
      </c>
      <c r="E378" s="38"/>
      <c r="F378" s="40"/>
      <c r="G378" s="117">
        <f aca="true" t="shared" si="56" ref="G378:I379">SUM(G379)</f>
        <v>0</v>
      </c>
      <c r="H378" s="117">
        <f t="shared" si="56"/>
        <v>0</v>
      </c>
      <c r="I378" s="117">
        <f t="shared" si="56"/>
        <v>0</v>
      </c>
    </row>
    <row r="379" spans="1:9" ht="27.75" customHeight="1" hidden="1">
      <c r="A379" s="49"/>
      <c r="B379" s="37" t="s">
        <v>199</v>
      </c>
      <c r="C379" s="38" t="s">
        <v>184</v>
      </c>
      <c r="D379" s="38" t="s">
        <v>178</v>
      </c>
      <c r="E379" s="38"/>
      <c r="F379" s="40"/>
      <c r="G379" s="117">
        <f t="shared" si="56"/>
        <v>0</v>
      </c>
      <c r="H379" s="117">
        <f t="shared" si="56"/>
        <v>0</v>
      </c>
      <c r="I379" s="117">
        <f t="shared" si="56"/>
        <v>0</v>
      </c>
    </row>
    <row r="380" spans="1:9" ht="19.5" customHeight="1" hidden="1">
      <c r="A380" s="49"/>
      <c r="B380" s="129" t="s">
        <v>215</v>
      </c>
      <c r="C380" s="38" t="s">
        <v>184</v>
      </c>
      <c r="D380" s="38" t="s">
        <v>178</v>
      </c>
      <c r="E380" s="38"/>
      <c r="F380" s="40" t="s">
        <v>216</v>
      </c>
      <c r="G380" s="117">
        <v>0</v>
      </c>
      <c r="H380" s="117">
        <v>0</v>
      </c>
      <c r="I380" s="117">
        <v>0</v>
      </c>
    </row>
    <row r="381" spans="1:9" s="35" customFormat="1" ht="19.5" customHeight="1">
      <c r="A381" s="43"/>
      <c r="B381" s="123" t="s">
        <v>147</v>
      </c>
      <c r="C381" s="34" t="s">
        <v>180</v>
      </c>
      <c r="D381" s="34" t="s">
        <v>177</v>
      </c>
      <c r="E381" s="34"/>
      <c r="F381" s="34"/>
      <c r="G381" s="115">
        <f>SUM(G382)</f>
        <v>11482.7</v>
      </c>
      <c r="H381" s="115">
        <f aca="true" t="shared" si="57" ref="H381:I383">SUM(H382)</f>
        <v>11813.4</v>
      </c>
      <c r="I381" s="115">
        <f t="shared" si="57"/>
        <v>12151.199999999999</v>
      </c>
    </row>
    <row r="382" spans="1:9" s="35" customFormat="1" ht="19.5" customHeight="1">
      <c r="A382" s="43"/>
      <c r="B382" s="123" t="s">
        <v>217</v>
      </c>
      <c r="C382" s="34" t="s">
        <v>180</v>
      </c>
      <c r="D382" s="34" t="s">
        <v>176</v>
      </c>
      <c r="E382" s="34"/>
      <c r="F382" s="34"/>
      <c r="G382" s="115">
        <f>SUM(G383)</f>
        <v>11482.7</v>
      </c>
      <c r="H382" s="115">
        <f t="shared" si="57"/>
        <v>11813.4</v>
      </c>
      <c r="I382" s="115">
        <f t="shared" si="57"/>
        <v>12151.199999999999</v>
      </c>
    </row>
    <row r="383" spans="1:9" ht="57" customHeight="1">
      <c r="A383" s="49"/>
      <c r="B383" s="44" t="s">
        <v>356</v>
      </c>
      <c r="C383" s="38" t="s">
        <v>180</v>
      </c>
      <c r="D383" s="38" t="s">
        <v>176</v>
      </c>
      <c r="E383" s="38" t="s">
        <v>21</v>
      </c>
      <c r="F383" s="38"/>
      <c r="G383" s="117">
        <f>SUM(G384)</f>
        <v>11482.7</v>
      </c>
      <c r="H383" s="117">
        <f t="shared" si="57"/>
        <v>11813.4</v>
      </c>
      <c r="I383" s="117">
        <f t="shared" si="57"/>
        <v>12151.199999999999</v>
      </c>
    </row>
    <row r="384" spans="1:9" ht="66.75" customHeight="1">
      <c r="A384" s="49"/>
      <c r="B384" s="44" t="s">
        <v>360</v>
      </c>
      <c r="C384" s="38" t="s">
        <v>180</v>
      </c>
      <c r="D384" s="38" t="s">
        <v>176</v>
      </c>
      <c r="E384" s="38" t="s">
        <v>5</v>
      </c>
      <c r="F384" s="38"/>
      <c r="G384" s="117">
        <f>SUM(G385+G387+G389)</f>
        <v>11482.7</v>
      </c>
      <c r="H384" s="117">
        <f>SUM(H385+H387+H389)</f>
        <v>11813.4</v>
      </c>
      <c r="I384" s="117">
        <f>SUM(I385+I387+I389)</f>
        <v>12151.199999999999</v>
      </c>
    </row>
    <row r="385" spans="1:9" ht="111" customHeight="1">
      <c r="A385" s="49"/>
      <c r="B385" s="39" t="s">
        <v>361</v>
      </c>
      <c r="C385" s="38" t="s">
        <v>180</v>
      </c>
      <c r="D385" s="38" t="s">
        <v>176</v>
      </c>
      <c r="E385" s="40" t="s">
        <v>22</v>
      </c>
      <c r="F385" s="40"/>
      <c r="G385" s="117">
        <f>SUM(G386)</f>
        <v>7868.7</v>
      </c>
      <c r="H385" s="117">
        <f>SUM(H386)</f>
        <v>8095.3</v>
      </c>
      <c r="I385" s="117">
        <f>SUM(I386)</f>
        <v>8326.8</v>
      </c>
    </row>
    <row r="386" spans="1:9" ht="24.75" customHeight="1">
      <c r="A386" s="49"/>
      <c r="B386" s="39" t="s">
        <v>240</v>
      </c>
      <c r="C386" s="38" t="s">
        <v>180</v>
      </c>
      <c r="D386" s="38" t="s">
        <v>176</v>
      </c>
      <c r="E386" s="40" t="s">
        <v>22</v>
      </c>
      <c r="F386" s="40" t="s">
        <v>241</v>
      </c>
      <c r="G386" s="117">
        <v>7868.7</v>
      </c>
      <c r="H386" s="117">
        <v>8095.3</v>
      </c>
      <c r="I386" s="117">
        <v>8326.8</v>
      </c>
    </row>
    <row r="387" spans="1:9" ht="117" customHeight="1">
      <c r="A387" s="49"/>
      <c r="B387" s="39" t="s">
        <v>362</v>
      </c>
      <c r="C387" s="38" t="s">
        <v>180</v>
      </c>
      <c r="D387" s="38" t="s">
        <v>176</v>
      </c>
      <c r="E387" s="40" t="s">
        <v>98</v>
      </c>
      <c r="F387" s="40"/>
      <c r="G387" s="117">
        <f>SUM(G388)</f>
        <v>3614</v>
      </c>
      <c r="H387" s="117">
        <f>SUM(H388)</f>
        <v>3718.1</v>
      </c>
      <c r="I387" s="117">
        <f>SUM(I388)</f>
        <v>3824.4</v>
      </c>
    </row>
    <row r="388" spans="1:9" ht="24.75" customHeight="1">
      <c r="A388" s="49"/>
      <c r="B388" s="37" t="s">
        <v>161</v>
      </c>
      <c r="C388" s="38" t="s">
        <v>180</v>
      </c>
      <c r="D388" s="38" t="s">
        <v>176</v>
      </c>
      <c r="E388" s="40" t="s">
        <v>98</v>
      </c>
      <c r="F388" s="40" t="s">
        <v>239</v>
      </c>
      <c r="G388" s="117">
        <v>3614</v>
      </c>
      <c r="H388" s="117">
        <v>3718.1</v>
      </c>
      <c r="I388" s="117">
        <v>3824.4</v>
      </c>
    </row>
    <row r="389" spans="1:9" ht="96" customHeight="1" hidden="1">
      <c r="A389" s="49"/>
      <c r="B389" s="44" t="s">
        <v>224</v>
      </c>
      <c r="C389" s="38" t="s">
        <v>180</v>
      </c>
      <c r="D389" s="38" t="s">
        <v>176</v>
      </c>
      <c r="E389" s="40" t="s">
        <v>29</v>
      </c>
      <c r="F389" s="40"/>
      <c r="G389" s="117">
        <f>SUM(G390)</f>
        <v>0</v>
      </c>
      <c r="H389" s="117">
        <f>SUM(H390)</f>
        <v>0</v>
      </c>
      <c r="I389" s="117">
        <f>SUM(I390)</f>
        <v>0</v>
      </c>
    </row>
    <row r="390" spans="1:9" ht="19.5" customHeight="1" hidden="1">
      <c r="A390" s="49"/>
      <c r="B390" s="39" t="s">
        <v>240</v>
      </c>
      <c r="C390" s="38" t="s">
        <v>180</v>
      </c>
      <c r="D390" s="38" t="s">
        <v>176</v>
      </c>
      <c r="E390" s="40" t="s">
        <v>29</v>
      </c>
      <c r="F390" s="40" t="s">
        <v>241</v>
      </c>
      <c r="G390" s="117"/>
      <c r="H390" s="117"/>
      <c r="I390" s="117"/>
    </row>
    <row r="391" spans="1:9" s="35" customFormat="1" ht="19.5" customHeight="1">
      <c r="A391" s="43"/>
      <c r="B391" s="123" t="s">
        <v>172</v>
      </c>
      <c r="C391" s="34" t="s">
        <v>186</v>
      </c>
      <c r="D391" s="34" t="s">
        <v>177</v>
      </c>
      <c r="E391" s="34"/>
      <c r="F391" s="34"/>
      <c r="G391" s="115">
        <f>SUM(G392)</f>
        <v>1265.2</v>
      </c>
      <c r="H391" s="115">
        <f>SUM(H392)</f>
        <v>998.4</v>
      </c>
      <c r="I391" s="115">
        <f>SUM(I392)</f>
        <v>1057.7</v>
      </c>
    </row>
    <row r="392" spans="1:9" s="35" customFormat="1" ht="19.5" customHeight="1">
      <c r="A392" s="43"/>
      <c r="B392" s="132" t="s">
        <v>164</v>
      </c>
      <c r="C392" s="34" t="s">
        <v>186</v>
      </c>
      <c r="D392" s="34" t="s">
        <v>181</v>
      </c>
      <c r="E392" s="34"/>
      <c r="F392" s="34"/>
      <c r="G392" s="115">
        <f>SUM(G393+G397+G402)</f>
        <v>1265.2</v>
      </c>
      <c r="H392" s="115">
        <f>SUM(H393+H397+H402)</f>
        <v>998.4</v>
      </c>
      <c r="I392" s="115">
        <f>SUM(I393+I397+I402)</f>
        <v>1057.7</v>
      </c>
    </row>
    <row r="393" spans="1:9" s="35" customFormat="1" ht="61.5" customHeight="1">
      <c r="A393" s="43"/>
      <c r="B393" s="37" t="s">
        <v>474</v>
      </c>
      <c r="C393" s="38" t="s">
        <v>186</v>
      </c>
      <c r="D393" s="38" t="s">
        <v>181</v>
      </c>
      <c r="E393" s="38" t="s">
        <v>300</v>
      </c>
      <c r="F393" s="34"/>
      <c r="G393" s="117">
        <f>SUM(G394)</f>
        <v>377.6</v>
      </c>
      <c r="H393" s="117">
        <f aca="true" t="shared" si="58" ref="H393:I395">SUM(H394)</f>
        <v>388.5</v>
      </c>
      <c r="I393" s="117">
        <f t="shared" si="58"/>
        <v>399.6</v>
      </c>
    </row>
    <row r="394" spans="1:9" s="35" customFormat="1" ht="78" customHeight="1">
      <c r="A394" s="43"/>
      <c r="B394" s="37" t="s">
        <v>470</v>
      </c>
      <c r="C394" s="38" t="s">
        <v>186</v>
      </c>
      <c r="D394" s="38" t="s">
        <v>181</v>
      </c>
      <c r="E394" s="38" t="s">
        <v>443</v>
      </c>
      <c r="F394" s="81"/>
      <c r="G394" s="117">
        <f>SUM(G395)</f>
        <v>377.6</v>
      </c>
      <c r="H394" s="117">
        <f t="shared" si="58"/>
        <v>388.5</v>
      </c>
      <c r="I394" s="117">
        <f t="shared" si="58"/>
        <v>399.6</v>
      </c>
    </row>
    <row r="395" spans="1:9" s="35" customFormat="1" ht="99.75" customHeight="1">
      <c r="A395" s="43"/>
      <c r="B395" s="37" t="s">
        <v>471</v>
      </c>
      <c r="C395" s="38" t="s">
        <v>186</v>
      </c>
      <c r="D395" s="38" t="s">
        <v>181</v>
      </c>
      <c r="E395" s="38" t="s">
        <v>444</v>
      </c>
      <c r="F395" s="38"/>
      <c r="G395" s="117">
        <f>SUM(G396)</f>
        <v>377.6</v>
      </c>
      <c r="H395" s="117">
        <f t="shared" si="58"/>
        <v>388.5</v>
      </c>
      <c r="I395" s="117">
        <f t="shared" si="58"/>
        <v>399.6</v>
      </c>
    </row>
    <row r="396" spans="1:9" s="35" customFormat="1" ht="39.75" customHeight="1">
      <c r="A396" s="43"/>
      <c r="B396" s="37" t="s">
        <v>230</v>
      </c>
      <c r="C396" s="38" t="s">
        <v>186</v>
      </c>
      <c r="D396" s="38" t="s">
        <v>181</v>
      </c>
      <c r="E396" s="38" t="s">
        <v>444</v>
      </c>
      <c r="F396" s="38" t="s">
        <v>231</v>
      </c>
      <c r="G396" s="117">
        <v>377.6</v>
      </c>
      <c r="H396" s="117">
        <v>388.5</v>
      </c>
      <c r="I396" s="117">
        <v>399.6</v>
      </c>
    </row>
    <row r="397" spans="1:9" ht="39.75" customHeight="1">
      <c r="A397" s="49"/>
      <c r="B397" s="124" t="s">
        <v>463</v>
      </c>
      <c r="C397" s="38" t="s">
        <v>186</v>
      </c>
      <c r="D397" s="38" t="s">
        <v>181</v>
      </c>
      <c r="E397" s="38" t="s">
        <v>459</v>
      </c>
      <c r="F397" s="38"/>
      <c r="G397" s="117">
        <f aca="true" t="shared" si="59" ref="G397:I398">SUM(G398)</f>
        <v>569</v>
      </c>
      <c r="H397" s="117">
        <f t="shared" si="59"/>
        <v>609.9</v>
      </c>
      <c r="I397" s="117">
        <f t="shared" si="59"/>
        <v>658.1</v>
      </c>
    </row>
    <row r="398" spans="1:9" s="35" customFormat="1" ht="39.75" customHeight="1">
      <c r="A398" s="43"/>
      <c r="B398" s="124" t="s">
        <v>462</v>
      </c>
      <c r="C398" s="38" t="s">
        <v>186</v>
      </c>
      <c r="D398" s="38" t="s">
        <v>181</v>
      </c>
      <c r="E398" s="38" t="s">
        <v>460</v>
      </c>
      <c r="F398" s="38"/>
      <c r="G398" s="117">
        <f t="shared" si="59"/>
        <v>569</v>
      </c>
      <c r="H398" s="117">
        <f t="shared" si="59"/>
        <v>609.9</v>
      </c>
      <c r="I398" s="117">
        <f t="shared" si="59"/>
        <v>658.1</v>
      </c>
    </row>
    <row r="399" spans="1:9" s="35" customFormat="1" ht="52.5" customHeight="1">
      <c r="A399" s="43"/>
      <c r="B399" s="124" t="s">
        <v>330</v>
      </c>
      <c r="C399" s="38" t="s">
        <v>186</v>
      </c>
      <c r="D399" s="38" t="s">
        <v>181</v>
      </c>
      <c r="E399" s="38" t="s">
        <v>461</v>
      </c>
      <c r="F399" s="38"/>
      <c r="G399" s="117">
        <f>SUM(G400:G401)</f>
        <v>569</v>
      </c>
      <c r="H399" s="117">
        <f>SUM(H400:H401)</f>
        <v>609.9</v>
      </c>
      <c r="I399" s="117">
        <f>SUM(I400:I401)</f>
        <v>658.1</v>
      </c>
    </row>
    <row r="400" spans="1:9" s="35" customFormat="1" ht="26.25" customHeight="1">
      <c r="A400" s="43"/>
      <c r="B400" s="124" t="s">
        <v>331</v>
      </c>
      <c r="C400" s="38" t="s">
        <v>186</v>
      </c>
      <c r="D400" s="38" t="s">
        <v>181</v>
      </c>
      <c r="E400" s="38" t="s">
        <v>461</v>
      </c>
      <c r="F400" s="38" t="s">
        <v>332</v>
      </c>
      <c r="G400" s="117">
        <v>536.4</v>
      </c>
      <c r="H400" s="117">
        <v>575</v>
      </c>
      <c r="I400" s="117">
        <v>620.4</v>
      </c>
    </row>
    <row r="401" spans="1:9" ht="30" customHeight="1" thickBot="1">
      <c r="A401" s="59"/>
      <c r="B401" s="37" t="s">
        <v>230</v>
      </c>
      <c r="C401" s="38" t="s">
        <v>186</v>
      </c>
      <c r="D401" s="38" t="s">
        <v>181</v>
      </c>
      <c r="E401" s="38" t="s">
        <v>461</v>
      </c>
      <c r="F401" s="38" t="s">
        <v>231</v>
      </c>
      <c r="G401" s="117">
        <v>32.6</v>
      </c>
      <c r="H401" s="117">
        <v>34.9</v>
      </c>
      <c r="I401" s="117">
        <v>37.7</v>
      </c>
    </row>
    <row r="402" spans="1:9" ht="32.25" customHeight="1" hidden="1">
      <c r="A402" s="49"/>
      <c r="B402" s="37" t="s">
        <v>227</v>
      </c>
      <c r="C402" s="38" t="s">
        <v>186</v>
      </c>
      <c r="D402" s="38" t="s">
        <v>181</v>
      </c>
      <c r="E402" s="38" t="s">
        <v>83</v>
      </c>
      <c r="F402" s="38"/>
      <c r="G402" s="117">
        <f>SUM(G403)</f>
        <v>318.6</v>
      </c>
      <c r="H402" s="117">
        <f aca="true" t="shared" si="60" ref="H402:I404">SUM(H403)</f>
        <v>0</v>
      </c>
      <c r="I402" s="117">
        <f t="shared" si="60"/>
        <v>0</v>
      </c>
    </row>
    <row r="403" spans="1:9" ht="48" customHeight="1" hidden="1">
      <c r="A403" s="49"/>
      <c r="B403" s="37" t="s">
        <v>238</v>
      </c>
      <c r="C403" s="38" t="s">
        <v>186</v>
      </c>
      <c r="D403" s="38" t="s">
        <v>181</v>
      </c>
      <c r="E403" s="38" t="s">
        <v>84</v>
      </c>
      <c r="F403" s="38"/>
      <c r="G403" s="117">
        <f>SUM(G404)</f>
        <v>318.6</v>
      </c>
      <c r="H403" s="117">
        <f t="shared" si="60"/>
        <v>0</v>
      </c>
      <c r="I403" s="117">
        <f t="shared" si="60"/>
        <v>0</v>
      </c>
    </row>
    <row r="404" spans="1:9" ht="32.25" customHeight="1" hidden="1">
      <c r="A404" s="49"/>
      <c r="B404" s="44" t="s">
        <v>234</v>
      </c>
      <c r="C404" s="38" t="s">
        <v>186</v>
      </c>
      <c r="D404" s="38" t="s">
        <v>181</v>
      </c>
      <c r="E404" s="38" t="s">
        <v>88</v>
      </c>
      <c r="F404" s="58"/>
      <c r="G404" s="117">
        <f>SUM(G405)</f>
        <v>318.6</v>
      </c>
      <c r="H404" s="117">
        <f t="shared" si="60"/>
        <v>0</v>
      </c>
      <c r="I404" s="117">
        <f t="shared" si="60"/>
        <v>0</v>
      </c>
    </row>
    <row r="405" spans="1:9" ht="30" customHeight="1" hidden="1" thickBot="1">
      <c r="A405" s="59"/>
      <c r="B405" s="37" t="s">
        <v>230</v>
      </c>
      <c r="C405" s="38" t="s">
        <v>186</v>
      </c>
      <c r="D405" s="38" t="s">
        <v>181</v>
      </c>
      <c r="E405" s="38" t="s">
        <v>88</v>
      </c>
      <c r="F405" s="38" t="s">
        <v>231</v>
      </c>
      <c r="G405" s="117">
        <v>318.6</v>
      </c>
      <c r="H405" s="117">
        <v>0</v>
      </c>
      <c r="I405" s="117">
        <v>0</v>
      </c>
    </row>
    <row r="406" spans="1:9" s="35" customFormat="1" ht="33" customHeight="1">
      <c r="A406" s="46"/>
      <c r="B406" s="123" t="s">
        <v>206</v>
      </c>
      <c r="C406" s="34" t="s">
        <v>182</v>
      </c>
      <c r="D406" s="34" t="s">
        <v>177</v>
      </c>
      <c r="E406" s="34"/>
      <c r="F406" s="34"/>
      <c r="G406" s="115">
        <f>SUM(G407)</f>
        <v>20</v>
      </c>
      <c r="H406" s="115">
        <f aca="true" t="shared" si="61" ref="H406:I410">SUM(H407)</f>
        <v>20</v>
      </c>
      <c r="I406" s="115">
        <f t="shared" si="61"/>
        <v>20</v>
      </c>
    </row>
    <row r="407" spans="1:9" s="35" customFormat="1" ht="33.75" customHeight="1">
      <c r="A407" s="46"/>
      <c r="B407" s="123" t="s">
        <v>218</v>
      </c>
      <c r="C407" s="34" t="s">
        <v>182</v>
      </c>
      <c r="D407" s="34" t="s">
        <v>176</v>
      </c>
      <c r="E407" s="34"/>
      <c r="F407" s="34"/>
      <c r="G407" s="115">
        <f>SUM(G408)</f>
        <v>20</v>
      </c>
      <c r="H407" s="115">
        <f t="shared" si="61"/>
        <v>20</v>
      </c>
      <c r="I407" s="115">
        <f t="shared" si="61"/>
        <v>20</v>
      </c>
    </row>
    <row r="408" spans="2:9" s="46" customFormat="1" ht="36.75" customHeight="1">
      <c r="B408" s="37" t="s">
        <v>227</v>
      </c>
      <c r="C408" s="38" t="s">
        <v>182</v>
      </c>
      <c r="D408" s="38" t="s">
        <v>176</v>
      </c>
      <c r="E408" s="38" t="s">
        <v>83</v>
      </c>
      <c r="F408" s="34"/>
      <c r="G408" s="117">
        <f>SUM(G409)</f>
        <v>20</v>
      </c>
      <c r="H408" s="117">
        <f t="shared" si="61"/>
        <v>20</v>
      </c>
      <c r="I408" s="117">
        <f t="shared" si="61"/>
        <v>20</v>
      </c>
    </row>
    <row r="409" spans="1:9" ht="50.25" customHeight="1">
      <c r="A409" s="45"/>
      <c r="B409" s="37" t="s">
        <v>238</v>
      </c>
      <c r="C409" s="38" t="s">
        <v>182</v>
      </c>
      <c r="D409" s="38" t="s">
        <v>176</v>
      </c>
      <c r="E409" s="38" t="s">
        <v>84</v>
      </c>
      <c r="F409" s="34"/>
      <c r="G409" s="117">
        <f>SUM(G410)</f>
        <v>20</v>
      </c>
      <c r="H409" s="117">
        <f t="shared" si="61"/>
        <v>20</v>
      </c>
      <c r="I409" s="117">
        <f t="shared" si="61"/>
        <v>20</v>
      </c>
    </row>
    <row r="410" spans="1:9" ht="39.75" customHeight="1">
      <c r="A410" s="45"/>
      <c r="B410" s="44" t="s">
        <v>234</v>
      </c>
      <c r="C410" s="38" t="s">
        <v>182</v>
      </c>
      <c r="D410" s="38" t="s">
        <v>176</v>
      </c>
      <c r="E410" s="38" t="s">
        <v>88</v>
      </c>
      <c r="F410" s="34"/>
      <c r="G410" s="117">
        <f>SUM(G411)</f>
        <v>20</v>
      </c>
      <c r="H410" s="117">
        <f t="shared" si="61"/>
        <v>20</v>
      </c>
      <c r="I410" s="117">
        <f t="shared" si="61"/>
        <v>20</v>
      </c>
    </row>
    <row r="411" spans="1:9" ht="20.25" customHeight="1">
      <c r="A411" s="45"/>
      <c r="B411" s="37" t="s">
        <v>207</v>
      </c>
      <c r="C411" s="38" t="s">
        <v>182</v>
      </c>
      <c r="D411" s="38" t="s">
        <v>176</v>
      </c>
      <c r="E411" s="38" t="s">
        <v>88</v>
      </c>
      <c r="F411" s="38" t="s">
        <v>208</v>
      </c>
      <c r="G411" s="117">
        <v>20</v>
      </c>
      <c r="H411" s="117">
        <v>20</v>
      </c>
      <c r="I411" s="117">
        <v>20</v>
      </c>
    </row>
    <row r="412" spans="1:6" ht="19.5" customHeight="1">
      <c r="A412" s="45"/>
      <c r="B412" s="60"/>
      <c r="C412" s="61"/>
      <c r="D412" s="61"/>
      <c r="E412" s="61"/>
      <c r="F412" s="61"/>
    </row>
    <row r="413" spans="1:6" ht="19.5" customHeight="1">
      <c r="A413" s="45"/>
      <c r="B413" s="60"/>
      <c r="C413" s="61"/>
      <c r="D413" s="61"/>
      <c r="E413" s="61"/>
      <c r="F413" s="61"/>
    </row>
    <row r="414" spans="1:6" ht="19.5" customHeight="1">
      <c r="A414" s="45"/>
      <c r="B414" s="60"/>
      <c r="C414" s="61"/>
      <c r="D414" s="61"/>
      <c r="E414" s="61"/>
      <c r="F414" s="61"/>
    </row>
    <row r="415" spans="2:6" s="45" customFormat="1" ht="19.5" customHeight="1">
      <c r="B415" s="62"/>
      <c r="C415" s="63"/>
      <c r="D415" s="63"/>
      <c r="E415" s="63"/>
      <c r="F415" s="63"/>
    </row>
    <row r="416" spans="1:6" ht="19.5" customHeight="1">
      <c r="A416" s="45"/>
      <c r="B416" s="60"/>
      <c r="C416" s="63"/>
      <c r="D416" s="63"/>
      <c r="E416" s="63"/>
      <c r="F416" s="63"/>
    </row>
    <row r="417" spans="1:6" ht="19.5" customHeight="1">
      <c r="A417" s="45"/>
      <c r="B417" s="62"/>
      <c r="C417" s="63"/>
      <c r="D417" s="63"/>
      <c r="E417" s="63"/>
      <c r="F417" s="63"/>
    </row>
    <row r="418" spans="1:6" ht="19.5" customHeight="1">
      <c r="A418" s="45"/>
      <c r="B418" s="62"/>
      <c r="C418" s="63"/>
      <c r="D418" s="63"/>
      <c r="E418" s="63"/>
      <c r="F418" s="63"/>
    </row>
    <row r="419" spans="1:6" ht="19.5" customHeight="1">
      <c r="A419" s="45"/>
      <c r="B419" s="62"/>
      <c r="C419" s="63"/>
      <c r="D419" s="63"/>
      <c r="E419" s="63"/>
      <c r="F419" s="63"/>
    </row>
    <row r="420" spans="1:6" ht="19.5" customHeight="1">
      <c r="A420" s="45"/>
      <c r="B420" s="62"/>
      <c r="C420" s="63"/>
      <c r="D420" s="63"/>
      <c r="E420" s="63"/>
      <c r="F420" s="63"/>
    </row>
    <row r="421" spans="1:6" ht="19.5" customHeight="1">
      <c r="A421" s="45"/>
      <c r="B421" s="62"/>
      <c r="C421" s="63"/>
      <c r="D421" s="63"/>
      <c r="E421" s="63"/>
      <c r="F421" s="63"/>
    </row>
    <row r="422" spans="1:213" ht="19.5" customHeight="1">
      <c r="A422" s="45"/>
      <c r="B422" s="60"/>
      <c r="C422" s="64"/>
      <c r="D422" s="64"/>
      <c r="E422" s="64"/>
      <c r="F422" s="64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</row>
    <row r="423" spans="1:213" ht="19.5" customHeight="1">
      <c r="A423" s="45"/>
      <c r="B423" s="60"/>
      <c r="C423" s="64"/>
      <c r="D423" s="64"/>
      <c r="E423" s="64"/>
      <c r="F423" s="64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</row>
    <row r="424" spans="1:213" ht="19.5" customHeight="1">
      <c r="A424" s="45"/>
      <c r="B424" s="60"/>
      <c r="C424" s="61"/>
      <c r="D424" s="61"/>
      <c r="E424" s="61"/>
      <c r="F424" s="61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</row>
    <row r="425" spans="1:213" ht="19.5" customHeight="1">
      <c r="A425" s="45"/>
      <c r="B425" s="60"/>
      <c r="C425" s="61"/>
      <c r="D425" s="61"/>
      <c r="E425" s="61"/>
      <c r="F425" s="61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</row>
    <row r="426" spans="1:213" ht="19.5" customHeight="1">
      <c r="A426" s="45"/>
      <c r="B426" s="60"/>
      <c r="C426" s="61"/>
      <c r="D426" s="61"/>
      <c r="E426" s="61"/>
      <c r="F426" s="61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</row>
    <row r="427" spans="1:213" ht="19.5" customHeight="1">
      <c r="A427" s="45"/>
      <c r="B427" s="60"/>
      <c r="C427" s="61"/>
      <c r="D427" s="61"/>
      <c r="E427" s="61"/>
      <c r="F427" s="61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</row>
    <row r="428" spans="1:213" ht="19.5" customHeight="1">
      <c r="A428" s="45"/>
      <c r="B428" s="62"/>
      <c r="C428" s="63"/>
      <c r="D428" s="63"/>
      <c r="E428" s="63"/>
      <c r="F428" s="63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</row>
    <row r="429" spans="2:6" s="45" customFormat="1" ht="19.5" customHeight="1">
      <c r="B429" s="62"/>
      <c r="C429" s="63"/>
      <c r="D429" s="63"/>
      <c r="E429" s="63"/>
      <c r="F429" s="63"/>
    </row>
    <row r="430" spans="2:6" s="45" customFormat="1" ht="19.5" customHeight="1">
      <c r="B430" s="62"/>
      <c r="C430" s="63"/>
      <c r="D430" s="63"/>
      <c r="E430" s="63"/>
      <c r="F430" s="63"/>
    </row>
    <row r="431" spans="2:6" s="45" customFormat="1" ht="19.5" customHeight="1">
      <c r="B431" s="62"/>
      <c r="C431" s="63"/>
      <c r="D431" s="63"/>
      <c r="E431" s="63"/>
      <c r="F431" s="63"/>
    </row>
    <row r="432" spans="2:6" s="45" customFormat="1" ht="19.5" customHeight="1">
      <c r="B432" s="62"/>
      <c r="C432" s="63"/>
      <c r="D432" s="63"/>
      <c r="E432" s="63"/>
      <c r="F432" s="63"/>
    </row>
    <row r="433" spans="2:6" s="45" customFormat="1" ht="19.5" customHeight="1">
      <c r="B433" s="62"/>
      <c r="C433" s="63"/>
      <c r="D433" s="63"/>
      <c r="E433" s="63"/>
      <c r="F433" s="63"/>
    </row>
    <row r="434" spans="2:6" s="45" customFormat="1" ht="19.5" customHeight="1">
      <c r="B434" s="62"/>
      <c r="C434" s="63"/>
      <c r="D434" s="63"/>
      <c r="E434" s="63"/>
      <c r="F434" s="63"/>
    </row>
    <row r="435" spans="2:6" s="45" customFormat="1" ht="19.5" customHeight="1">
      <c r="B435" s="62"/>
      <c r="C435" s="63"/>
      <c r="D435" s="63"/>
      <c r="E435" s="63"/>
      <c r="F435" s="63"/>
    </row>
    <row r="436" spans="2:6" s="45" customFormat="1" ht="19.5" customHeight="1">
      <c r="B436" s="62"/>
      <c r="C436" s="63"/>
      <c r="D436" s="63"/>
      <c r="E436" s="63"/>
      <c r="F436" s="63"/>
    </row>
    <row r="437" spans="2:6" s="45" customFormat="1" ht="19.5" customHeight="1">
      <c r="B437" s="62"/>
      <c r="C437" s="63"/>
      <c r="D437" s="63"/>
      <c r="E437" s="63"/>
      <c r="F437" s="63"/>
    </row>
    <row r="438" spans="2:6" s="45" customFormat="1" ht="19.5" customHeight="1">
      <c r="B438" s="62"/>
      <c r="C438" s="63"/>
      <c r="D438" s="63"/>
      <c r="E438" s="63"/>
      <c r="F438" s="63"/>
    </row>
    <row r="439" spans="2:6" s="45" customFormat="1" ht="19.5" customHeight="1">
      <c r="B439" s="62"/>
      <c r="C439" s="63"/>
      <c r="D439" s="63"/>
      <c r="E439" s="63"/>
      <c r="F439" s="63"/>
    </row>
    <row r="440" spans="2:6" s="45" customFormat="1" ht="19.5" customHeight="1">
      <c r="B440" s="62"/>
      <c r="C440" s="63"/>
      <c r="D440" s="63"/>
      <c r="E440" s="63"/>
      <c r="F440" s="63"/>
    </row>
    <row r="441" spans="2:6" s="45" customFormat="1" ht="19.5" customHeight="1">
      <c r="B441" s="62"/>
      <c r="C441" s="63"/>
      <c r="D441" s="63"/>
      <c r="E441" s="63"/>
      <c r="F441" s="63"/>
    </row>
    <row r="442" spans="2:6" s="45" customFormat="1" ht="19.5" customHeight="1">
      <c r="B442" s="62"/>
      <c r="C442" s="63"/>
      <c r="D442" s="63"/>
      <c r="E442" s="63"/>
      <c r="F442" s="63"/>
    </row>
    <row r="443" spans="2:6" s="45" customFormat="1" ht="19.5" customHeight="1">
      <c r="B443" s="62"/>
      <c r="C443" s="63"/>
      <c r="D443" s="63"/>
      <c r="E443" s="63"/>
      <c r="F443" s="63"/>
    </row>
    <row r="444" spans="2:6" s="45" customFormat="1" ht="19.5" customHeight="1">
      <c r="B444" s="62"/>
      <c r="C444" s="63"/>
      <c r="D444" s="63"/>
      <c r="E444" s="63"/>
      <c r="F444" s="63"/>
    </row>
    <row r="445" spans="1:213" ht="19.5" customHeight="1">
      <c r="A445" s="45"/>
      <c r="B445" s="62"/>
      <c r="C445" s="63"/>
      <c r="D445" s="63"/>
      <c r="E445" s="63"/>
      <c r="F445" s="63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</row>
    <row r="446" spans="1:213" ht="19.5" customHeight="1">
      <c r="A446" s="45"/>
      <c r="B446" s="62"/>
      <c r="C446" s="63"/>
      <c r="D446" s="63"/>
      <c r="E446" s="63"/>
      <c r="F446" s="63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</row>
    <row r="447" spans="1:213" ht="19.5" customHeight="1">
      <c r="A447" s="45"/>
      <c r="B447" s="62"/>
      <c r="C447" s="63"/>
      <c r="D447" s="63"/>
      <c r="E447" s="63"/>
      <c r="F447" s="63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</row>
    <row r="448" spans="1:213" ht="19.5" customHeight="1">
      <c r="A448" s="45"/>
      <c r="B448" s="62"/>
      <c r="C448" s="63"/>
      <c r="D448" s="63"/>
      <c r="E448" s="63"/>
      <c r="F448" s="63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</row>
    <row r="449" spans="1:213" ht="19.5" customHeight="1">
      <c r="A449" s="45"/>
      <c r="B449" s="62"/>
      <c r="C449" s="63"/>
      <c r="D449" s="63"/>
      <c r="E449" s="63"/>
      <c r="F449" s="63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</row>
    <row r="450" spans="1:213" ht="19.5" customHeight="1">
      <c r="A450" s="45"/>
      <c r="B450" s="62"/>
      <c r="C450" s="63"/>
      <c r="D450" s="63"/>
      <c r="E450" s="63"/>
      <c r="F450" s="63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</row>
    <row r="451" spans="1:213" ht="19.5" customHeight="1">
      <c r="A451" s="45"/>
      <c r="B451" s="62"/>
      <c r="C451" s="63"/>
      <c r="D451" s="63"/>
      <c r="E451" s="63"/>
      <c r="F451" s="63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</row>
    <row r="452" spans="1:213" ht="19.5" customHeight="1">
      <c r="A452" s="45"/>
      <c r="B452" s="62"/>
      <c r="C452" s="63"/>
      <c r="D452" s="63"/>
      <c r="E452" s="63"/>
      <c r="F452" s="63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</row>
    <row r="453" spans="1:213" ht="19.5" customHeight="1">
      <c r="A453" s="45"/>
      <c r="B453" s="62"/>
      <c r="C453" s="63"/>
      <c r="D453" s="63"/>
      <c r="E453" s="63"/>
      <c r="F453" s="63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</row>
    <row r="454" spans="1:6" ht="19.5" customHeight="1">
      <c r="A454" s="45"/>
      <c r="B454" s="62"/>
      <c r="C454" s="63"/>
      <c r="D454" s="63"/>
      <c r="E454" s="63"/>
      <c r="F454" s="63"/>
    </row>
    <row r="455" spans="1:6" ht="19.5" customHeight="1">
      <c r="A455" s="45"/>
      <c r="B455" s="62"/>
      <c r="C455" s="63"/>
      <c r="D455" s="63"/>
      <c r="E455" s="63"/>
      <c r="F455" s="63"/>
    </row>
    <row r="456" spans="1:6" ht="19.5" customHeight="1">
      <c r="A456" s="45"/>
      <c r="B456" s="62"/>
      <c r="C456" s="63"/>
      <c r="D456" s="63"/>
      <c r="E456" s="63"/>
      <c r="F456" s="63"/>
    </row>
    <row r="457" spans="1:6" ht="19.5" customHeight="1">
      <c r="A457" s="45"/>
      <c r="B457" s="62"/>
      <c r="C457" s="63"/>
      <c r="D457" s="63"/>
      <c r="E457" s="63"/>
      <c r="F457" s="63"/>
    </row>
    <row r="458" spans="1:6" ht="19.5" customHeight="1">
      <c r="A458" s="45"/>
      <c r="B458" s="62"/>
      <c r="C458" s="63"/>
      <c r="D458" s="63"/>
      <c r="E458" s="63"/>
      <c r="F458" s="63"/>
    </row>
    <row r="459" spans="1:6" ht="19.5" customHeight="1">
      <c r="A459" s="45"/>
      <c r="B459" s="62"/>
      <c r="C459" s="63"/>
      <c r="D459" s="63"/>
      <c r="E459" s="63"/>
      <c r="F459" s="63"/>
    </row>
    <row r="460" spans="1:6" ht="19.5" customHeight="1">
      <c r="A460" s="45"/>
      <c r="B460" s="62"/>
      <c r="C460" s="63"/>
      <c r="D460" s="63"/>
      <c r="E460" s="63"/>
      <c r="F460" s="63"/>
    </row>
    <row r="461" spans="1:6" ht="19.5" customHeight="1">
      <c r="A461" s="45"/>
      <c r="B461" s="62"/>
      <c r="C461" s="63"/>
      <c r="D461" s="63"/>
      <c r="E461" s="63"/>
      <c r="F461" s="63"/>
    </row>
    <row r="462" spans="1:6" ht="19.5" customHeight="1">
      <c r="A462" s="45"/>
      <c r="B462" s="62"/>
      <c r="C462" s="63"/>
      <c r="D462" s="63"/>
      <c r="E462" s="63"/>
      <c r="F462" s="63"/>
    </row>
    <row r="463" spans="1:6" ht="19.5" customHeight="1">
      <c r="A463" s="45"/>
      <c r="B463" s="62"/>
      <c r="C463" s="63"/>
      <c r="D463" s="63"/>
      <c r="E463" s="63"/>
      <c r="F463" s="63"/>
    </row>
    <row r="464" spans="1:6" ht="19.5" customHeight="1">
      <c r="A464" s="45"/>
      <c r="B464" s="62"/>
      <c r="C464" s="63"/>
      <c r="D464" s="63"/>
      <c r="E464" s="63"/>
      <c r="F464" s="63"/>
    </row>
    <row r="465" spans="1:6" ht="19.5" customHeight="1">
      <c r="A465" s="45"/>
      <c r="B465" s="62"/>
      <c r="C465" s="63"/>
      <c r="D465" s="63"/>
      <c r="E465" s="63"/>
      <c r="F465" s="63"/>
    </row>
    <row r="466" spans="1:6" ht="19.5" customHeight="1">
      <c r="A466" s="45"/>
      <c r="B466" s="62"/>
      <c r="C466" s="63"/>
      <c r="D466" s="63"/>
      <c r="E466" s="63"/>
      <c r="F466" s="63"/>
    </row>
    <row r="467" spans="1:6" ht="19.5" customHeight="1">
      <c r="A467" s="45"/>
      <c r="B467" s="62"/>
      <c r="C467" s="63"/>
      <c r="D467" s="63"/>
      <c r="E467" s="63"/>
      <c r="F467" s="63"/>
    </row>
    <row r="468" spans="1:6" ht="19.5" customHeight="1">
      <c r="A468" s="45"/>
      <c r="B468" s="62"/>
      <c r="C468" s="63"/>
      <c r="D468" s="63"/>
      <c r="E468" s="63"/>
      <c r="F468" s="63"/>
    </row>
    <row r="469" spans="1:6" ht="19.5" customHeight="1">
      <c r="A469" s="45"/>
      <c r="B469" s="62"/>
      <c r="C469" s="63"/>
      <c r="D469" s="63"/>
      <c r="E469" s="63"/>
      <c r="F469" s="63"/>
    </row>
    <row r="470" spans="1:6" ht="19.5" customHeight="1">
      <c r="A470" s="45"/>
      <c r="B470" s="62"/>
      <c r="C470" s="63"/>
      <c r="D470" s="63"/>
      <c r="E470" s="63"/>
      <c r="F470" s="63"/>
    </row>
    <row r="471" spans="1:6" ht="19.5" customHeight="1">
      <c r="A471" s="45"/>
      <c r="B471" s="62"/>
      <c r="C471" s="63"/>
      <c r="D471" s="63"/>
      <c r="E471" s="63"/>
      <c r="F471" s="63"/>
    </row>
    <row r="472" spans="1:6" ht="19.5" customHeight="1">
      <c r="A472" s="45"/>
      <c r="B472" s="62"/>
      <c r="C472" s="63"/>
      <c r="D472" s="63"/>
      <c r="E472" s="63"/>
      <c r="F472" s="63"/>
    </row>
    <row r="473" spans="1:6" ht="19.5" customHeight="1">
      <c r="A473" s="45"/>
      <c r="B473" s="62"/>
      <c r="C473" s="63"/>
      <c r="D473" s="63"/>
      <c r="E473" s="63"/>
      <c r="F473" s="63"/>
    </row>
    <row r="474" spans="1:6" ht="19.5" customHeight="1">
      <c r="A474" s="45"/>
      <c r="B474" s="62"/>
      <c r="C474" s="63"/>
      <c r="D474" s="63"/>
      <c r="E474" s="63"/>
      <c r="F474" s="63"/>
    </row>
    <row r="475" spans="1:6" ht="19.5" customHeight="1">
      <c r="A475" s="45"/>
      <c r="B475" s="62"/>
      <c r="C475" s="63"/>
      <c r="D475" s="63"/>
      <c r="E475" s="63"/>
      <c r="F475" s="63"/>
    </row>
    <row r="476" spans="1:6" ht="19.5" customHeight="1">
      <c r="A476" s="45"/>
      <c r="B476" s="62"/>
      <c r="C476" s="63"/>
      <c r="D476" s="63"/>
      <c r="E476" s="63"/>
      <c r="F476" s="63"/>
    </row>
    <row r="477" spans="1:6" ht="19.5" customHeight="1">
      <c r="A477" s="45"/>
      <c r="B477" s="62"/>
      <c r="C477" s="63"/>
      <c r="D477" s="63"/>
      <c r="E477" s="63"/>
      <c r="F477" s="63"/>
    </row>
    <row r="478" spans="1:6" ht="19.5" customHeight="1">
      <c r="A478" s="45"/>
      <c r="B478" s="62"/>
      <c r="C478" s="63"/>
      <c r="D478" s="63"/>
      <c r="E478" s="63"/>
      <c r="F478" s="63"/>
    </row>
    <row r="479" spans="1:6" ht="19.5" customHeight="1">
      <c r="A479" s="45"/>
      <c r="B479" s="62"/>
      <c r="C479" s="63"/>
      <c r="D479" s="63"/>
      <c r="E479" s="63"/>
      <c r="F479" s="63"/>
    </row>
    <row r="480" spans="1:6" ht="19.5" customHeight="1">
      <c r="A480" s="45"/>
      <c r="B480" s="62"/>
      <c r="C480" s="63"/>
      <c r="D480" s="63"/>
      <c r="E480" s="63"/>
      <c r="F480" s="63"/>
    </row>
    <row r="481" spans="1:6" ht="19.5" customHeight="1">
      <c r="A481" s="45"/>
      <c r="B481" s="62"/>
      <c r="C481" s="63"/>
      <c r="D481" s="63"/>
      <c r="E481" s="63"/>
      <c r="F481" s="63"/>
    </row>
    <row r="482" spans="1:6" ht="19.5" customHeight="1">
      <c r="A482" s="45"/>
      <c r="B482" s="62"/>
      <c r="C482" s="63"/>
      <c r="D482" s="63"/>
      <c r="E482" s="63"/>
      <c r="F482" s="63"/>
    </row>
    <row r="483" spans="1:6" ht="19.5" customHeight="1">
      <c r="A483" s="45"/>
      <c r="B483" s="62"/>
      <c r="C483" s="63"/>
      <c r="D483" s="63"/>
      <c r="E483" s="63"/>
      <c r="F483" s="63"/>
    </row>
    <row r="484" spans="1:6" ht="19.5" customHeight="1">
      <c r="A484" s="45"/>
      <c r="B484" s="62"/>
      <c r="C484" s="63"/>
      <c r="D484" s="63"/>
      <c r="E484" s="63"/>
      <c r="F484" s="63"/>
    </row>
    <row r="485" spans="1:6" ht="19.5" customHeight="1">
      <c r="A485" s="45"/>
      <c r="B485" s="62"/>
      <c r="C485" s="63"/>
      <c r="D485" s="63"/>
      <c r="E485" s="63"/>
      <c r="F485" s="63"/>
    </row>
    <row r="486" spans="1:6" ht="19.5" customHeight="1">
      <c r="A486" s="45"/>
      <c r="B486" s="62"/>
      <c r="C486" s="63"/>
      <c r="D486" s="63"/>
      <c r="E486" s="63"/>
      <c r="F486" s="63"/>
    </row>
    <row r="487" spans="1:6" ht="19.5" customHeight="1">
      <c r="A487" s="45"/>
      <c r="B487" s="62"/>
      <c r="C487" s="63"/>
      <c r="D487" s="63"/>
      <c r="E487" s="63"/>
      <c r="F487" s="63"/>
    </row>
    <row r="488" spans="1:6" ht="19.5" customHeight="1">
      <c r="A488" s="45"/>
      <c r="B488" s="62"/>
      <c r="C488" s="63"/>
      <c r="D488" s="63"/>
      <c r="E488" s="63"/>
      <c r="F488" s="63"/>
    </row>
    <row r="489" spans="1:6" ht="19.5" customHeight="1">
      <c r="A489" s="45"/>
      <c r="B489" s="62"/>
      <c r="C489" s="63"/>
      <c r="D489" s="63"/>
      <c r="E489" s="63"/>
      <c r="F489" s="63"/>
    </row>
    <row r="490" spans="1:6" ht="19.5" customHeight="1">
      <c r="A490" s="45"/>
      <c r="B490" s="62"/>
      <c r="C490" s="63"/>
      <c r="D490" s="63"/>
      <c r="E490" s="63"/>
      <c r="F490" s="63"/>
    </row>
    <row r="491" spans="1:6" ht="19.5" customHeight="1">
      <c r="A491" s="45"/>
      <c r="B491" s="62"/>
      <c r="C491" s="63"/>
      <c r="D491" s="63"/>
      <c r="E491" s="63"/>
      <c r="F491" s="63"/>
    </row>
    <row r="492" spans="1:6" ht="19.5" customHeight="1">
      <c r="A492" s="45"/>
      <c r="B492" s="62"/>
      <c r="C492" s="63"/>
      <c r="D492" s="63"/>
      <c r="E492" s="63"/>
      <c r="F492" s="63"/>
    </row>
    <row r="493" spans="1:6" ht="19.5" customHeight="1">
      <c r="A493" s="45"/>
      <c r="B493" s="62"/>
      <c r="C493" s="63"/>
      <c r="D493" s="63"/>
      <c r="E493" s="63"/>
      <c r="F493" s="63"/>
    </row>
    <row r="494" spans="1:6" ht="19.5" customHeight="1">
      <c r="A494" s="45"/>
      <c r="B494" s="62"/>
      <c r="C494" s="63"/>
      <c r="D494" s="63"/>
      <c r="E494" s="63"/>
      <c r="F494" s="63"/>
    </row>
    <row r="495" spans="1:6" ht="19.5" customHeight="1">
      <c r="A495" s="45"/>
      <c r="B495" s="62"/>
      <c r="C495" s="63"/>
      <c r="D495" s="63"/>
      <c r="E495" s="63"/>
      <c r="F495" s="63"/>
    </row>
    <row r="496" spans="1:6" ht="19.5" customHeight="1">
      <c r="A496" s="45"/>
      <c r="B496" s="62"/>
      <c r="C496" s="63"/>
      <c r="D496" s="63"/>
      <c r="E496" s="63"/>
      <c r="F496" s="63"/>
    </row>
    <row r="497" spans="1:6" ht="19.5" customHeight="1">
      <c r="A497" s="45"/>
      <c r="B497" s="62"/>
      <c r="C497" s="63"/>
      <c r="D497" s="63"/>
      <c r="E497" s="63"/>
      <c r="F497" s="63"/>
    </row>
    <row r="498" spans="1:6" ht="19.5" customHeight="1">
      <c r="A498" s="45"/>
      <c r="B498" s="62"/>
      <c r="C498" s="63"/>
      <c r="D498" s="63"/>
      <c r="E498" s="63"/>
      <c r="F498" s="63"/>
    </row>
    <row r="499" spans="1:6" ht="19.5" customHeight="1">
      <c r="A499" s="45"/>
      <c r="B499" s="62"/>
      <c r="C499" s="63"/>
      <c r="D499" s="63"/>
      <c r="E499" s="63"/>
      <c r="F499" s="63"/>
    </row>
    <row r="500" spans="1:6" ht="19.5" customHeight="1">
      <c r="A500" s="45"/>
      <c r="B500" s="62"/>
      <c r="C500" s="63"/>
      <c r="D500" s="63"/>
      <c r="E500" s="63"/>
      <c r="F500" s="63"/>
    </row>
    <row r="501" spans="1:6" ht="19.5" customHeight="1">
      <c r="A501" s="45"/>
      <c r="B501" s="62"/>
      <c r="C501" s="63"/>
      <c r="D501" s="63"/>
      <c r="E501" s="63"/>
      <c r="F501" s="63"/>
    </row>
    <row r="502" spans="1:6" ht="19.5" customHeight="1">
      <c r="A502" s="45"/>
      <c r="B502" s="62"/>
      <c r="C502" s="63"/>
      <c r="D502" s="63"/>
      <c r="E502" s="63"/>
      <c r="F502" s="63"/>
    </row>
    <row r="503" spans="1:6" ht="19.5" customHeight="1">
      <c r="A503" s="45"/>
      <c r="B503" s="62"/>
      <c r="C503" s="63"/>
      <c r="D503" s="63"/>
      <c r="E503" s="63"/>
      <c r="F503" s="63"/>
    </row>
    <row r="504" spans="1:6" ht="19.5" customHeight="1">
      <c r="A504" s="45"/>
      <c r="B504" s="62"/>
      <c r="C504" s="63"/>
      <c r="D504" s="63"/>
      <c r="E504" s="63"/>
      <c r="F504" s="63"/>
    </row>
    <row r="505" spans="1:6" ht="19.5" customHeight="1">
      <c r="A505" s="45"/>
      <c r="B505" s="62"/>
      <c r="C505" s="63"/>
      <c r="D505" s="63"/>
      <c r="E505" s="63"/>
      <c r="F505" s="63"/>
    </row>
    <row r="506" spans="1:6" ht="19.5" customHeight="1">
      <c r="A506" s="45"/>
      <c r="B506" s="62"/>
      <c r="C506" s="63"/>
      <c r="D506" s="63"/>
      <c r="E506" s="63"/>
      <c r="F506" s="63"/>
    </row>
    <row r="507" spans="1:6" ht="19.5" customHeight="1">
      <c r="A507" s="45"/>
      <c r="B507" s="62"/>
      <c r="C507" s="63"/>
      <c r="D507" s="63"/>
      <c r="E507" s="63"/>
      <c r="F507" s="63"/>
    </row>
    <row r="508" spans="1:6" ht="19.5" customHeight="1">
      <c r="A508" s="45"/>
      <c r="B508" s="62"/>
      <c r="C508" s="63"/>
      <c r="D508" s="63"/>
      <c r="E508" s="63"/>
      <c r="F508" s="63"/>
    </row>
    <row r="509" spans="1:6" ht="19.5" customHeight="1">
      <c r="A509" s="45"/>
      <c r="B509" s="62"/>
      <c r="C509" s="63"/>
      <c r="D509" s="63"/>
      <c r="E509" s="63"/>
      <c r="F509" s="63"/>
    </row>
    <row r="510" spans="1:6" ht="19.5" customHeight="1">
      <c r="A510" s="45"/>
      <c r="B510" s="62"/>
      <c r="C510" s="63"/>
      <c r="D510" s="63"/>
      <c r="E510" s="63"/>
      <c r="F510" s="63"/>
    </row>
    <row r="511" spans="1:6" ht="19.5" customHeight="1">
      <c r="A511" s="45"/>
      <c r="B511" s="62"/>
      <c r="C511" s="63"/>
      <c r="D511" s="63"/>
      <c r="E511" s="63"/>
      <c r="F511" s="63"/>
    </row>
    <row r="512" spans="1:6" ht="19.5" customHeight="1">
      <c r="A512" s="45"/>
      <c r="B512" s="62"/>
      <c r="C512" s="63"/>
      <c r="D512" s="63"/>
      <c r="E512" s="63"/>
      <c r="F512" s="63"/>
    </row>
    <row r="513" spans="1:6" ht="19.5" customHeight="1">
      <c r="A513" s="45"/>
      <c r="B513" s="62"/>
      <c r="C513" s="63"/>
      <c r="D513" s="63"/>
      <c r="E513" s="63"/>
      <c r="F513" s="63"/>
    </row>
    <row r="514" spans="1:6" ht="19.5" customHeight="1">
      <c r="A514" s="45"/>
      <c r="B514" s="62"/>
      <c r="C514" s="63"/>
      <c r="D514" s="63"/>
      <c r="E514" s="63"/>
      <c r="F514" s="63"/>
    </row>
    <row r="515" spans="1:6" ht="19.5" customHeight="1">
      <c r="A515" s="45"/>
      <c r="B515" s="62"/>
      <c r="C515" s="63"/>
      <c r="D515" s="63"/>
      <c r="E515" s="63"/>
      <c r="F515" s="63"/>
    </row>
    <row r="516" spans="1:6" ht="19.5" customHeight="1">
      <c r="A516" s="45"/>
      <c r="B516" s="62"/>
      <c r="C516" s="63"/>
      <c r="D516" s="63"/>
      <c r="E516" s="63"/>
      <c r="F516" s="63"/>
    </row>
    <row r="517" spans="1:6" ht="19.5" customHeight="1">
      <c r="A517" s="45"/>
      <c r="B517" s="62"/>
      <c r="C517" s="63"/>
      <c r="D517" s="63"/>
      <c r="E517" s="63"/>
      <c r="F517" s="63"/>
    </row>
    <row r="518" spans="1:6" ht="19.5" customHeight="1">
      <c r="A518" s="45"/>
      <c r="B518" s="62"/>
      <c r="C518" s="63"/>
      <c r="D518" s="63"/>
      <c r="E518" s="63"/>
      <c r="F518" s="63"/>
    </row>
    <row r="519" spans="1:6" ht="19.5" customHeight="1">
      <c r="A519" s="45"/>
      <c r="B519" s="62"/>
      <c r="C519" s="63"/>
      <c r="D519" s="63"/>
      <c r="E519" s="63"/>
      <c r="F519" s="63"/>
    </row>
    <row r="520" spans="1:6" ht="19.5" customHeight="1">
      <c r="A520" s="45"/>
      <c r="B520" s="62"/>
      <c r="C520" s="63"/>
      <c r="D520" s="63"/>
      <c r="E520" s="63"/>
      <c r="F520" s="63"/>
    </row>
    <row r="521" spans="1:6" ht="19.5" customHeight="1">
      <c r="A521" s="45"/>
      <c r="B521" s="62"/>
      <c r="C521" s="63"/>
      <c r="D521" s="63"/>
      <c r="E521" s="63"/>
      <c r="F521" s="63"/>
    </row>
    <row r="522" spans="1:6" ht="19.5" customHeight="1">
      <c r="A522" s="45"/>
      <c r="B522" s="62"/>
      <c r="C522" s="63"/>
      <c r="D522" s="63"/>
      <c r="E522" s="63"/>
      <c r="F522" s="63"/>
    </row>
    <row r="523" spans="1:6" ht="19.5" customHeight="1">
      <c r="A523" s="45"/>
      <c r="B523" s="62"/>
      <c r="C523" s="63"/>
      <c r="D523" s="63"/>
      <c r="E523" s="63"/>
      <c r="F523" s="63"/>
    </row>
    <row r="524" spans="1:6" ht="19.5" customHeight="1">
      <c r="A524" s="45"/>
      <c r="B524" s="62"/>
      <c r="C524" s="63"/>
      <c r="D524" s="63"/>
      <c r="E524" s="63"/>
      <c r="F524" s="63"/>
    </row>
    <row r="525" spans="1:6" ht="19.5" customHeight="1">
      <c r="A525" s="45"/>
      <c r="B525" s="62"/>
      <c r="C525" s="63"/>
      <c r="D525" s="63"/>
      <c r="E525" s="63"/>
      <c r="F525" s="63"/>
    </row>
    <row r="526" spans="1:6" ht="19.5" customHeight="1">
      <c r="A526" s="45"/>
      <c r="B526" s="62"/>
      <c r="C526" s="63"/>
      <c r="D526" s="63"/>
      <c r="E526" s="63"/>
      <c r="F526" s="63"/>
    </row>
    <row r="527" spans="1:6" ht="19.5" customHeight="1">
      <c r="A527" s="45"/>
      <c r="B527" s="62"/>
      <c r="C527" s="63"/>
      <c r="D527" s="63"/>
      <c r="E527" s="63"/>
      <c r="F527" s="63"/>
    </row>
    <row r="528" spans="1:6" ht="19.5" customHeight="1">
      <c r="A528" s="45"/>
      <c r="B528" s="62"/>
      <c r="C528" s="63"/>
      <c r="D528" s="63"/>
      <c r="E528" s="63"/>
      <c r="F528" s="63"/>
    </row>
    <row r="529" spans="1:6" ht="19.5" customHeight="1">
      <c r="A529" s="45"/>
      <c r="B529" s="62"/>
      <c r="C529" s="63"/>
      <c r="D529" s="63"/>
      <c r="E529" s="63"/>
      <c r="F529" s="63"/>
    </row>
    <row r="530" spans="1:6" ht="19.5" customHeight="1">
      <c r="A530" s="45"/>
      <c r="B530" s="62"/>
      <c r="C530" s="63"/>
      <c r="D530" s="63"/>
      <c r="E530" s="63"/>
      <c r="F530" s="63"/>
    </row>
    <row r="531" spans="1:6" ht="19.5" customHeight="1">
      <c r="A531" s="45"/>
      <c r="B531" s="62"/>
      <c r="C531" s="63"/>
      <c r="D531" s="63"/>
      <c r="E531" s="63"/>
      <c r="F531" s="63"/>
    </row>
    <row r="532" spans="1:6" ht="19.5" customHeight="1">
      <c r="A532" s="45"/>
      <c r="B532" s="62"/>
      <c r="C532" s="63"/>
      <c r="D532" s="63"/>
      <c r="E532" s="63"/>
      <c r="F532" s="63"/>
    </row>
    <row r="533" spans="1:6" ht="19.5" customHeight="1">
      <c r="A533" s="45"/>
      <c r="B533" s="62"/>
      <c r="C533" s="63"/>
      <c r="D533" s="63"/>
      <c r="E533" s="63"/>
      <c r="F533" s="63"/>
    </row>
    <row r="534" spans="1:6" ht="19.5" customHeight="1">
      <c r="A534" s="45"/>
      <c r="B534" s="62"/>
      <c r="C534" s="63"/>
      <c r="D534" s="63"/>
      <c r="E534" s="63"/>
      <c r="F534" s="63"/>
    </row>
    <row r="535" spans="1:6" ht="19.5" customHeight="1">
      <c r="A535" s="45"/>
      <c r="B535" s="62"/>
      <c r="C535" s="63"/>
      <c r="D535" s="63"/>
      <c r="E535" s="63"/>
      <c r="F535" s="63"/>
    </row>
  </sheetData>
  <sheetProtection/>
  <mergeCells count="7">
    <mergeCell ref="C4:I4"/>
    <mergeCell ref="C5:I5"/>
    <mergeCell ref="B7:I7"/>
    <mergeCell ref="B8:I8"/>
    <mergeCell ref="E1:I1"/>
    <mergeCell ref="C2:I2"/>
    <mergeCell ref="C3:I3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536"/>
  <sheetViews>
    <sheetView tabSelected="1" zoomScalePageLayoutView="0" workbookViewId="0" topLeftCell="B13">
      <selection activeCell="B19" sqref="A19:IV19"/>
    </sheetView>
  </sheetViews>
  <sheetFormatPr defaultColWidth="8.7109375" defaultRowHeight="19.5" customHeight="1"/>
  <cols>
    <col min="1" max="1" width="4.8515625" style="26" hidden="1" customWidth="1"/>
    <col min="2" max="2" width="52.57421875" style="27" customWidth="1"/>
    <col min="3" max="3" width="5.28125" style="133" customWidth="1"/>
    <col min="4" max="4" width="5.140625" style="28" customWidth="1"/>
    <col min="5" max="5" width="5.421875" style="28" customWidth="1"/>
    <col min="6" max="6" width="12.28125" style="28" customWidth="1"/>
    <col min="7" max="7" width="5.57421875" style="28" customWidth="1"/>
    <col min="8" max="8" width="9.7109375" style="26" hidden="1" customWidth="1"/>
    <col min="9" max="10" width="9.7109375" style="26" customWidth="1"/>
    <col min="11" max="16384" width="8.7109375" style="26" customWidth="1"/>
  </cols>
  <sheetData>
    <row r="1" spans="2:10" s="14" customFormat="1" ht="19.5" customHeight="1">
      <c r="B1" s="13"/>
      <c r="C1" s="15"/>
      <c r="D1" s="9"/>
      <c r="E1" s="9"/>
      <c r="F1" s="155" t="s">
        <v>487</v>
      </c>
      <c r="G1" s="161"/>
      <c r="H1" s="162"/>
      <c r="I1" s="150"/>
      <c r="J1" s="150"/>
    </row>
    <row r="2" spans="2:10" s="14" customFormat="1" ht="19.5" customHeight="1">
      <c r="B2" s="5" t="s">
        <v>153</v>
      </c>
      <c r="C2" s="160" t="s">
        <v>222</v>
      </c>
      <c r="D2" s="159"/>
      <c r="E2" s="159"/>
      <c r="F2" s="159"/>
      <c r="G2" s="159"/>
      <c r="H2" s="159"/>
      <c r="I2" s="150"/>
      <c r="J2" s="150"/>
    </row>
    <row r="3" spans="2:10" s="14" customFormat="1" ht="17.25" customHeight="1">
      <c r="B3" s="5"/>
      <c r="C3" s="160" t="s">
        <v>190</v>
      </c>
      <c r="D3" s="159"/>
      <c r="E3" s="159"/>
      <c r="F3" s="159"/>
      <c r="G3" s="159"/>
      <c r="H3" s="159"/>
      <c r="I3" s="150"/>
      <c r="J3" s="150"/>
    </row>
    <row r="4" spans="2:10" s="14" customFormat="1" ht="17.25" customHeight="1">
      <c r="B4" s="5"/>
      <c r="C4" s="158" t="s">
        <v>158</v>
      </c>
      <c r="D4" s="159"/>
      <c r="E4" s="159"/>
      <c r="F4" s="159"/>
      <c r="G4" s="159"/>
      <c r="H4" s="159"/>
      <c r="I4" s="150"/>
      <c r="J4" s="150"/>
    </row>
    <row r="5" spans="2:10" s="14" customFormat="1" ht="17.25" customHeight="1">
      <c r="B5" s="5"/>
      <c r="C5" s="147" t="s">
        <v>338</v>
      </c>
      <c r="D5" s="159"/>
      <c r="E5" s="159"/>
      <c r="F5" s="159"/>
      <c r="G5" s="159"/>
      <c r="H5" s="159"/>
      <c r="I5" s="150"/>
      <c r="J5" s="150"/>
    </row>
    <row r="6" spans="2:10" s="14" customFormat="1" ht="19.5" customHeight="1">
      <c r="B6" s="5"/>
      <c r="C6" s="15"/>
      <c r="D6" s="6"/>
      <c r="E6" s="7"/>
      <c r="F6" s="17"/>
      <c r="G6" s="16"/>
      <c r="H6" s="10"/>
      <c r="I6" s="10"/>
      <c r="J6" s="10"/>
    </row>
    <row r="7" spans="2:10" s="8" customFormat="1" ht="19.5" customHeight="1">
      <c r="B7" s="163" t="s">
        <v>160</v>
      </c>
      <c r="C7" s="163"/>
      <c r="D7" s="162"/>
      <c r="E7" s="162"/>
      <c r="F7" s="162"/>
      <c r="G7" s="162"/>
      <c r="H7" s="162"/>
      <c r="I7" s="150"/>
      <c r="J7" s="150"/>
    </row>
    <row r="8" spans="2:10" s="8" customFormat="1" ht="19.5" customHeight="1">
      <c r="B8" s="152" t="s">
        <v>488</v>
      </c>
      <c r="C8" s="152"/>
      <c r="D8" s="153"/>
      <c r="E8" s="153"/>
      <c r="F8" s="153"/>
      <c r="G8" s="153"/>
      <c r="H8" s="153"/>
      <c r="I8" s="150"/>
      <c r="J8" s="150"/>
    </row>
    <row r="9" spans="2:10" s="24" customFormat="1" ht="7.5" customHeight="1">
      <c r="B9" s="112"/>
      <c r="C9" s="112"/>
      <c r="D9" s="113"/>
      <c r="E9" s="113"/>
      <c r="F9" s="113"/>
      <c r="G9" s="113"/>
      <c r="H9" s="113"/>
      <c r="I9" s="138"/>
      <c r="J9" s="138"/>
    </row>
    <row r="10" ht="9" customHeight="1" thickBot="1"/>
    <row r="11" spans="1:10" ht="60" customHeight="1" thickBot="1">
      <c r="A11" s="29" t="s">
        <v>159</v>
      </c>
      <c r="B11" s="30" t="s">
        <v>143</v>
      </c>
      <c r="C11" s="11" t="s">
        <v>250</v>
      </c>
      <c r="D11" s="31" t="s">
        <v>251</v>
      </c>
      <c r="E11" s="31" t="s">
        <v>236</v>
      </c>
      <c r="F11" s="31" t="s">
        <v>252</v>
      </c>
      <c r="G11" s="31" t="s">
        <v>237</v>
      </c>
      <c r="H11" s="32" t="s">
        <v>219</v>
      </c>
      <c r="I11" s="140" t="s">
        <v>482</v>
      </c>
      <c r="J11" s="140" t="s">
        <v>483</v>
      </c>
    </row>
    <row r="12" spans="1:10" s="35" customFormat="1" ht="19.5" customHeight="1" thickBot="1">
      <c r="A12" s="33">
        <v>1</v>
      </c>
      <c r="B12" s="39" t="s">
        <v>157</v>
      </c>
      <c r="C12" s="30"/>
      <c r="D12" s="34"/>
      <c r="E12" s="34"/>
      <c r="F12" s="34"/>
      <c r="G12" s="34"/>
      <c r="H12" s="115">
        <f>SUM(H13)</f>
        <v>193115.8</v>
      </c>
      <c r="I12" s="115">
        <f>SUM(I13)</f>
        <v>125570.5</v>
      </c>
      <c r="J12" s="115">
        <f>SUM(J13)</f>
        <v>130023.6</v>
      </c>
    </row>
    <row r="13" spans="1:10" s="4" customFormat="1" ht="28.5" customHeight="1">
      <c r="A13" s="2"/>
      <c r="B13" s="3" t="s">
        <v>166</v>
      </c>
      <c r="C13" s="11">
        <v>901</v>
      </c>
      <c r="D13" s="1"/>
      <c r="E13" s="1"/>
      <c r="F13" s="12"/>
      <c r="G13" s="1"/>
      <c r="H13" s="115">
        <f>SUM(H14+H94+H101+H130+H190+H311+H317+H347+H382+H392+H407)</f>
        <v>193115.8</v>
      </c>
      <c r="I13" s="115">
        <f>SUM(I14+I94+I101+I130+I190+I311+I317+I347+I382+I392+I407)</f>
        <v>125570.5</v>
      </c>
      <c r="J13" s="115">
        <f>SUM(J14+J94+J101+J130+J190+J311+J317+J347+J382+J392+J407)</f>
        <v>130023.6</v>
      </c>
    </row>
    <row r="14" spans="1:10" s="35" customFormat="1" ht="19.5" customHeight="1">
      <c r="A14" s="36"/>
      <c r="B14" s="125" t="s">
        <v>192</v>
      </c>
      <c r="C14" s="134" t="s">
        <v>174</v>
      </c>
      <c r="D14" s="34" t="s">
        <v>176</v>
      </c>
      <c r="E14" s="34" t="s">
        <v>177</v>
      </c>
      <c r="F14" s="34"/>
      <c r="G14" s="34"/>
      <c r="H14" s="115">
        <f>SUM(H15+H27+H51+H56+H61)</f>
        <v>25104.899999999998</v>
      </c>
      <c r="I14" s="115">
        <f>SUM(I15+I27+I51+I56+I61)</f>
        <v>25851.4</v>
      </c>
      <c r="J14" s="115">
        <f>SUM(J15+J27+J51+J56+J61)</f>
        <v>27449</v>
      </c>
    </row>
    <row r="15" spans="1:10" s="35" customFormat="1" ht="66" customHeight="1">
      <c r="A15" s="36"/>
      <c r="B15" s="123" t="s">
        <v>258</v>
      </c>
      <c r="C15" s="135">
        <v>901</v>
      </c>
      <c r="D15" s="34" t="s">
        <v>176</v>
      </c>
      <c r="E15" s="34" t="s">
        <v>178</v>
      </c>
      <c r="F15" s="34"/>
      <c r="G15" s="34"/>
      <c r="H15" s="115">
        <f aca="true" t="shared" si="0" ref="H15:J16">SUM(H16)</f>
        <v>700.1</v>
      </c>
      <c r="I15" s="115">
        <f t="shared" si="0"/>
        <v>728.4000000000001</v>
      </c>
      <c r="J15" s="115">
        <f t="shared" si="0"/>
        <v>741.6</v>
      </c>
    </row>
    <row r="16" spans="1:10" s="35" customFormat="1" ht="35.25" customHeight="1">
      <c r="A16" s="36"/>
      <c r="B16" s="37" t="s">
        <v>227</v>
      </c>
      <c r="C16" s="136">
        <v>901</v>
      </c>
      <c r="D16" s="38" t="s">
        <v>176</v>
      </c>
      <c r="E16" s="38" t="s">
        <v>178</v>
      </c>
      <c r="F16" s="38" t="s">
        <v>83</v>
      </c>
      <c r="G16" s="38"/>
      <c r="H16" s="117">
        <f t="shared" si="0"/>
        <v>700.1</v>
      </c>
      <c r="I16" s="117">
        <f t="shared" si="0"/>
        <v>728.4000000000001</v>
      </c>
      <c r="J16" s="117">
        <f t="shared" si="0"/>
        <v>741.6</v>
      </c>
    </row>
    <row r="17" spans="1:10" s="35" customFormat="1" ht="46.5" customHeight="1">
      <c r="A17" s="36"/>
      <c r="B17" s="37" t="s">
        <v>238</v>
      </c>
      <c r="C17" s="136">
        <v>901</v>
      </c>
      <c r="D17" s="38" t="s">
        <v>176</v>
      </c>
      <c r="E17" s="38" t="s">
        <v>178</v>
      </c>
      <c r="F17" s="38" t="s">
        <v>84</v>
      </c>
      <c r="G17" s="38"/>
      <c r="H17" s="117">
        <f>SUM(H18+H24+H22)</f>
        <v>700.1</v>
      </c>
      <c r="I17" s="117">
        <f>SUM(I18+I24+I22)</f>
        <v>728.4000000000001</v>
      </c>
      <c r="J17" s="117">
        <f>SUM(J18+J24+J22)</f>
        <v>741.6</v>
      </c>
    </row>
    <row r="18" spans="1:10" s="35" customFormat="1" ht="39.75" customHeight="1">
      <c r="A18" s="36"/>
      <c r="B18" s="37" t="s">
        <v>194</v>
      </c>
      <c r="C18" s="136">
        <v>901</v>
      </c>
      <c r="D18" s="38" t="s">
        <v>176</v>
      </c>
      <c r="E18" s="38" t="s">
        <v>178</v>
      </c>
      <c r="F18" s="38" t="s">
        <v>86</v>
      </c>
      <c r="G18" s="38"/>
      <c r="H18" s="117">
        <f>SUM(H19:H21)</f>
        <v>434.5</v>
      </c>
      <c r="I18" s="117">
        <f>SUM(I19:I21)</f>
        <v>462.8</v>
      </c>
      <c r="J18" s="117">
        <f>SUM(J19:J21)</f>
        <v>476</v>
      </c>
    </row>
    <row r="19" spans="1:10" s="35" customFormat="1" ht="38.25" customHeight="1" hidden="1">
      <c r="A19" s="36"/>
      <c r="B19" s="37" t="s">
        <v>228</v>
      </c>
      <c r="C19" s="136">
        <v>901</v>
      </c>
      <c r="D19" s="38" t="s">
        <v>176</v>
      </c>
      <c r="E19" s="38" t="s">
        <v>178</v>
      </c>
      <c r="F19" s="38" t="s">
        <v>86</v>
      </c>
      <c r="G19" s="38" t="s">
        <v>229</v>
      </c>
      <c r="H19" s="117">
        <v>2</v>
      </c>
      <c r="I19" s="117">
        <v>0</v>
      </c>
      <c r="J19" s="117">
        <v>0</v>
      </c>
    </row>
    <row r="20" spans="1:10" s="35" customFormat="1" ht="37.5" customHeight="1">
      <c r="A20" s="36"/>
      <c r="B20" s="37" t="s">
        <v>230</v>
      </c>
      <c r="C20" s="136">
        <v>901</v>
      </c>
      <c r="D20" s="38" t="s">
        <v>176</v>
      </c>
      <c r="E20" s="38" t="s">
        <v>178</v>
      </c>
      <c r="F20" s="38" t="s">
        <v>86</v>
      </c>
      <c r="G20" s="38" t="s">
        <v>231</v>
      </c>
      <c r="H20" s="117">
        <v>411.9</v>
      </c>
      <c r="I20" s="117">
        <f>SUM('распр.б.а.14'!H19)</f>
        <v>441.6</v>
      </c>
      <c r="J20" s="117">
        <f>SUM('распр.б.а.14'!I19)</f>
        <v>454.2</v>
      </c>
    </row>
    <row r="21" spans="1:10" s="35" customFormat="1" ht="18" customHeight="1">
      <c r="A21" s="36"/>
      <c r="B21" s="37" t="s">
        <v>232</v>
      </c>
      <c r="C21" s="136">
        <v>901</v>
      </c>
      <c r="D21" s="38" t="s">
        <v>176</v>
      </c>
      <c r="E21" s="38" t="s">
        <v>178</v>
      </c>
      <c r="F21" s="38" t="s">
        <v>86</v>
      </c>
      <c r="G21" s="38" t="s">
        <v>233</v>
      </c>
      <c r="H21" s="117">
        <v>20.6</v>
      </c>
      <c r="I21" s="117">
        <f>SUM('распр.б.а.14'!H20)</f>
        <v>21.2</v>
      </c>
      <c r="J21" s="117">
        <f>SUM('распр.б.а.14'!I20)</f>
        <v>21.8</v>
      </c>
    </row>
    <row r="22" spans="1:10" s="35" customFormat="1" ht="49.5" customHeight="1">
      <c r="A22" s="36"/>
      <c r="B22" s="126" t="s">
        <v>257</v>
      </c>
      <c r="C22" s="136">
        <v>901</v>
      </c>
      <c r="D22" s="38" t="s">
        <v>176</v>
      </c>
      <c r="E22" s="38" t="s">
        <v>178</v>
      </c>
      <c r="F22" s="38" t="s">
        <v>87</v>
      </c>
      <c r="G22" s="38"/>
      <c r="H22" s="117">
        <f>SUM(H23)</f>
        <v>240</v>
      </c>
      <c r="I22" s="117">
        <f>SUM(I23)</f>
        <v>240</v>
      </c>
      <c r="J22" s="117">
        <f>SUM(J23)</f>
        <v>240</v>
      </c>
    </row>
    <row r="23" spans="1:10" s="35" customFormat="1" ht="32.25" customHeight="1">
      <c r="A23" s="36"/>
      <c r="B23" s="37" t="s">
        <v>230</v>
      </c>
      <c r="C23" s="136">
        <v>901</v>
      </c>
      <c r="D23" s="38" t="s">
        <v>176</v>
      </c>
      <c r="E23" s="38" t="s">
        <v>178</v>
      </c>
      <c r="F23" s="38" t="s">
        <v>87</v>
      </c>
      <c r="G23" s="38" t="s">
        <v>231</v>
      </c>
      <c r="H23" s="117">
        <v>240</v>
      </c>
      <c r="I23" s="117">
        <f>SUM('распр.б.а.14'!H22)</f>
        <v>240</v>
      </c>
      <c r="J23" s="117">
        <f>SUM('распр.б.а.14'!I22)</f>
        <v>240</v>
      </c>
    </row>
    <row r="24" spans="1:10" s="35" customFormat="1" ht="114" customHeight="1">
      <c r="A24" s="36"/>
      <c r="B24" s="39" t="s">
        <v>152</v>
      </c>
      <c r="C24" s="136">
        <v>901</v>
      </c>
      <c r="D24" s="38" t="s">
        <v>176</v>
      </c>
      <c r="E24" s="38" t="s">
        <v>178</v>
      </c>
      <c r="F24" s="40" t="s">
        <v>90</v>
      </c>
      <c r="G24" s="40"/>
      <c r="H24" s="117">
        <f aca="true" t="shared" si="1" ref="H24:J25">SUM(H25)</f>
        <v>25.6</v>
      </c>
      <c r="I24" s="117">
        <f t="shared" si="1"/>
        <v>25.6</v>
      </c>
      <c r="J24" s="117">
        <f t="shared" si="1"/>
        <v>25.6</v>
      </c>
    </row>
    <row r="25" spans="1:10" s="35" customFormat="1" ht="54" customHeight="1">
      <c r="A25" s="36"/>
      <c r="B25" s="39" t="s">
        <v>221</v>
      </c>
      <c r="C25" s="136">
        <v>901</v>
      </c>
      <c r="D25" s="38" t="s">
        <v>176</v>
      </c>
      <c r="E25" s="38" t="s">
        <v>178</v>
      </c>
      <c r="F25" s="40" t="s">
        <v>92</v>
      </c>
      <c r="G25" s="40"/>
      <c r="H25" s="117">
        <f t="shared" si="1"/>
        <v>25.6</v>
      </c>
      <c r="I25" s="117">
        <f t="shared" si="1"/>
        <v>25.6</v>
      </c>
      <c r="J25" s="117">
        <f t="shared" si="1"/>
        <v>25.6</v>
      </c>
    </row>
    <row r="26" spans="1:10" s="35" customFormat="1" ht="19.5" customHeight="1">
      <c r="A26" s="36"/>
      <c r="B26" s="39" t="s">
        <v>151</v>
      </c>
      <c r="C26" s="136">
        <v>901</v>
      </c>
      <c r="D26" s="38" t="s">
        <v>176</v>
      </c>
      <c r="E26" s="38" t="s">
        <v>178</v>
      </c>
      <c r="F26" s="40" t="s">
        <v>92</v>
      </c>
      <c r="G26" s="40" t="s">
        <v>173</v>
      </c>
      <c r="H26" s="117">
        <v>25.6</v>
      </c>
      <c r="I26" s="117">
        <f>SUM('распр.б.а.14'!H25)</f>
        <v>25.6</v>
      </c>
      <c r="J26" s="117">
        <f>SUM('распр.б.а.14'!I25)</f>
        <v>25.6</v>
      </c>
    </row>
    <row r="27" spans="1:10" s="42" customFormat="1" ht="19.5" customHeight="1">
      <c r="A27" s="41"/>
      <c r="B27" s="123" t="s">
        <v>193</v>
      </c>
      <c r="C27" s="135">
        <v>901</v>
      </c>
      <c r="D27" s="34" t="s">
        <v>176</v>
      </c>
      <c r="E27" s="34" t="s">
        <v>179</v>
      </c>
      <c r="F27" s="34"/>
      <c r="G27" s="34"/>
      <c r="H27" s="115">
        <f>SUM(H28+H32+H36+H40)</f>
        <v>17537.7</v>
      </c>
      <c r="I27" s="115">
        <f>SUM(I28+I32+I36+I40)</f>
        <v>18568</v>
      </c>
      <c r="J27" s="115">
        <f>SUM(J28+J32+J36+J40)</f>
        <v>19756.800000000003</v>
      </c>
    </row>
    <row r="28" spans="1:10" s="46" customFormat="1" ht="42.75" customHeight="1">
      <c r="A28" s="43"/>
      <c r="B28" s="44" t="s">
        <v>304</v>
      </c>
      <c r="C28" s="136">
        <v>901</v>
      </c>
      <c r="D28" s="38" t="s">
        <v>176</v>
      </c>
      <c r="E28" s="38" t="s">
        <v>179</v>
      </c>
      <c r="F28" s="38" t="s">
        <v>46</v>
      </c>
      <c r="G28" s="38"/>
      <c r="H28" s="117">
        <f>SUM(H29)</f>
        <v>938</v>
      </c>
      <c r="I28" s="117">
        <f aca="true" t="shared" si="2" ref="I28:J30">SUM(I29)</f>
        <v>965</v>
      </c>
      <c r="J28" s="117">
        <f t="shared" si="2"/>
        <v>992.6</v>
      </c>
    </row>
    <row r="29" spans="1:10" s="46" customFormat="1" ht="56.25" customHeight="1">
      <c r="A29" s="43"/>
      <c r="B29" s="44" t="s">
        <v>373</v>
      </c>
      <c r="C29" s="136">
        <v>901</v>
      </c>
      <c r="D29" s="38" t="s">
        <v>176</v>
      </c>
      <c r="E29" s="38" t="s">
        <v>179</v>
      </c>
      <c r="F29" s="38" t="s">
        <v>375</v>
      </c>
      <c r="G29" s="38"/>
      <c r="H29" s="117">
        <f>SUM(H30)</f>
        <v>938</v>
      </c>
      <c r="I29" s="117">
        <f t="shared" si="2"/>
        <v>965</v>
      </c>
      <c r="J29" s="117">
        <f t="shared" si="2"/>
        <v>992.6</v>
      </c>
    </row>
    <row r="30" spans="1:10" s="46" customFormat="1" ht="90.75" customHeight="1">
      <c r="A30" s="43"/>
      <c r="B30" s="44" t="s">
        <v>374</v>
      </c>
      <c r="C30" s="136">
        <v>901</v>
      </c>
      <c r="D30" s="38" t="s">
        <v>176</v>
      </c>
      <c r="E30" s="38" t="s">
        <v>179</v>
      </c>
      <c r="F30" s="38" t="s">
        <v>302</v>
      </c>
      <c r="G30" s="38"/>
      <c r="H30" s="117">
        <f>SUM(H31)</f>
        <v>938</v>
      </c>
      <c r="I30" s="117">
        <f t="shared" si="2"/>
        <v>965</v>
      </c>
      <c r="J30" s="117">
        <f t="shared" si="2"/>
        <v>992.6</v>
      </c>
    </row>
    <row r="31" spans="1:10" s="46" customFormat="1" ht="30.75" customHeight="1">
      <c r="A31" s="43"/>
      <c r="B31" s="37" t="s">
        <v>230</v>
      </c>
      <c r="C31" s="136">
        <v>901</v>
      </c>
      <c r="D31" s="38" t="s">
        <v>176</v>
      </c>
      <c r="E31" s="38" t="s">
        <v>179</v>
      </c>
      <c r="F31" s="38" t="s">
        <v>302</v>
      </c>
      <c r="G31" s="38" t="s">
        <v>231</v>
      </c>
      <c r="H31" s="117">
        <v>938</v>
      </c>
      <c r="I31" s="117">
        <f>SUM('распр.б.а.14'!H30)</f>
        <v>965</v>
      </c>
      <c r="J31" s="117">
        <f>SUM('распр.б.а.14'!I30)</f>
        <v>992.6</v>
      </c>
    </row>
    <row r="32" spans="1:10" s="46" customFormat="1" ht="61.5" customHeight="1">
      <c r="A32" s="43"/>
      <c r="B32" s="37" t="s">
        <v>384</v>
      </c>
      <c r="C32" s="136">
        <v>901</v>
      </c>
      <c r="D32" s="38" t="s">
        <v>176</v>
      </c>
      <c r="E32" s="38" t="s">
        <v>179</v>
      </c>
      <c r="F32" s="38" t="s">
        <v>80</v>
      </c>
      <c r="G32" s="38"/>
      <c r="H32" s="117">
        <f>SUM(H33)</f>
        <v>1687.6</v>
      </c>
      <c r="I32" s="117">
        <f aca="true" t="shared" si="3" ref="I32:J34">SUM(I33)</f>
        <v>1736.2</v>
      </c>
      <c r="J32" s="117">
        <f t="shared" si="3"/>
        <v>1785.9</v>
      </c>
    </row>
    <row r="33" spans="1:10" s="46" customFormat="1" ht="86.25" customHeight="1">
      <c r="A33" s="43"/>
      <c r="B33" s="37" t="s">
        <v>385</v>
      </c>
      <c r="C33" s="136">
        <v>901</v>
      </c>
      <c r="D33" s="38" t="s">
        <v>176</v>
      </c>
      <c r="E33" s="38" t="s">
        <v>179</v>
      </c>
      <c r="F33" s="38" t="s">
        <v>81</v>
      </c>
      <c r="G33" s="38"/>
      <c r="H33" s="117">
        <f>SUM(H34)</f>
        <v>1687.6</v>
      </c>
      <c r="I33" s="117">
        <f t="shared" si="3"/>
        <v>1736.2</v>
      </c>
      <c r="J33" s="117">
        <f t="shared" si="3"/>
        <v>1785.9</v>
      </c>
    </row>
    <row r="34" spans="1:10" s="46" customFormat="1" ht="99" customHeight="1">
      <c r="A34" s="43"/>
      <c r="B34" s="37" t="s">
        <v>386</v>
      </c>
      <c r="C34" s="136">
        <v>901</v>
      </c>
      <c r="D34" s="38" t="s">
        <v>176</v>
      </c>
      <c r="E34" s="38" t="s">
        <v>179</v>
      </c>
      <c r="F34" s="38" t="s">
        <v>82</v>
      </c>
      <c r="G34" s="38"/>
      <c r="H34" s="117">
        <f>SUM(H35)</f>
        <v>1687.6</v>
      </c>
      <c r="I34" s="117">
        <f t="shared" si="3"/>
        <v>1736.2</v>
      </c>
      <c r="J34" s="117">
        <f t="shared" si="3"/>
        <v>1785.9</v>
      </c>
    </row>
    <row r="35" spans="1:10" s="46" customFormat="1" ht="33" customHeight="1">
      <c r="A35" s="43"/>
      <c r="B35" s="37" t="s">
        <v>230</v>
      </c>
      <c r="C35" s="136">
        <v>901</v>
      </c>
      <c r="D35" s="38" t="s">
        <v>176</v>
      </c>
      <c r="E35" s="38" t="s">
        <v>179</v>
      </c>
      <c r="F35" s="38" t="s">
        <v>82</v>
      </c>
      <c r="G35" s="38" t="s">
        <v>231</v>
      </c>
      <c r="H35" s="117">
        <v>1687.6</v>
      </c>
      <c r="I35" s="117">
        <f>SUM('распр.б.а.14'!H34)</f>
        <v>1736.2</v>
      </c>
      <c r="J35" s="117">
        <f>SUM('распр.б.а.14'!I34)</f>
        <v>1785.9</v>
      </c>
    </row>
    <row r="36" spans="1:10" s="46" customFormat="1" ht="36" customHeight="1">
      <c r="A36" s="43"/>
      <c r="B36" s="37" t="s">
        <v>398</v>
      </c>
      <c r="C36" s="136">
        <v>901</v>
      </c>
      <c r="D36" s="38" t="s">
        <v>176</v>
      </c>
      <c r="E36" s="38" t="s">
        <v>179</v>
      </c>
      <c r="F36" s="38" t="s">
        <v>401</v>
      </c>
      <c r="G36" s="38"/>
      <c r="H36" s="117">
        <f>SUM(H37)</f>
        <v>30</v>
      </c>
      <c r="I36" s="117">
        <f aca="true" t="shared" si="4" ref="I36:J38">SUM(I37)</f>
        <v>30.9</v>
      </c>
      <c r="J36" s="117">
        <f t="shared" si="4"/>
        <v>31.7</v>
      </c>
    </row>
    <row r="37" spans="1:10" s="45" customFormat="1" ht="77.25" customHeight="1">
      <c r="A37" s="49"/>
      <c r="B37" s="37" t="s">
        <v>399</v>
      </c>
      <c r="C37" s="136">
        <v>901</v>
      </c>
      <c r="D37" s="38" t="s">
        <v>176</v>
      </c>
      <c r="E37" s="38" t="s">
        <v>179</v>
      </c>
      <c r="F37" s="38" t="s">
        <v>402</v>
      </c>
      <c r="G37" s="38"/>
      <c r="H37" s="117">
        <f>SUM(H38)</f>
        <v>30</v>
      </c>
      <c r="I37" s="117">
        <f t="shared" si="4"/>
        <v>30.9</v>
      </c>
      <c r="J37" s="117">
        <f t="shared" si="4"/>
        <v>31.7</v>
      </c>
    </row>
    <row r="38" spans="1:10" s="46" customFormat="1" ht="132" customHeight="1">
      <c r="A38" s="43"/>
      <c r="B38" s="37" t="s">
        <v>400</v>
      </c>
      <c r="C38" s="136">
        <v>901</v>
      </c>
      <c r="D38" s="38" t="s">
        <v>176</v>
      </c>
      <c r="E38" s="38" t="s">
        <v>179</v>
      </c>
      <c r="F38" s="38" t="s">
        <v>403</v>
      </c>
      <c r="G38" s="38"/>
      <c r="H38" s="117">
        <f>SUM(H39)</f>
        <v>30</v>
      </c>
      <c r="I38" s="117">
        <f t="shared" si="4"/>
        <v>30.9</v>
      </c>
      <c r="J38" s="117">
        <f t="shared" si="4"/>
        <v>31.7</v>
      </c>
    </row>
    <row r="39" spans="1:10" s="46" customFormat="1" ht="37.5" customHeight="1">
      <c r="A39" s="43"/>
      <c r="B39" s="37" t="s">
        <v>230</v>
      </c>
      <c r="C39" s="136">
        <v>901</v>
      </c>
      <c r="D39" s="38" t="s">
        <v>176</v>
      </c>
      <c r="E39" s="38" t="s">
        <v>179</v>
      </c>
      <c r="F39" s="38" t="s">
        <v>403</v>
      </c>
      <c r="G39" s="38" t="s">
        <v>231</v>
      </c>
      <c r="H39" s="117">
        <v>30</v>
      </c>
      <c r="I39" s="117">
        <f>SUM('распр.б.а.14'!H38)</f>
        <v>30.9</v>
      </c>
      <c r="J39" s="117">
        <f>SUM('распр.б.а.14'!I38)</f>
        <v>31.7</v>
      </c>
    </row>
    <row r="40" spans="1:10" s="47" customFormat="1" ht="37.5" customHeight="1">
      <c r="A40" s="41"/>
      <c r="B40" s="37" t="s">
        <v>227</v>
      </c>
      <c r="C40" s="136">
        <v>901</v>
      </c>
      <c r="D40" s="38" t="s">
        <v>176</v>
      </c>
      <c r="E40" s="38" t="s">
        <v>179</v>
      </c>
      <c r="F40" s="38" t="s">
        <v>83</v>
      </c>
      <c r="G40" s="38"/>
      <c r="H40" s="117">
        <f>SUM(H41)</f>
        <v>14882.1</v>
      </c>
      <c r="I40" s="117">
        <f>SUM(I41)</f>
        <v>15835.9</v>
      </c>
      <c r="J40" s="117">
        <f>SUM(J41)</f>
        <v>16946.600000000002</v>
      </c>
    </row>
    <row r="41" spans="1:10" s="46" customFormat="1" ht="47.25" customHeight="1">
      <c r="A41" s="43"/>
      <c r="B41" s="37" t="s">
        <v>238</v>
      </c>
      <c r="C41" s="136">
        <v>901</v>
      </c>
      <c r="D41" s="38" t="s">
        <v>176</v>
      </c>
      <c r="E41" s="38" t="s">
        <v>179</v>
      </c>
      <c r="F41" s="38" t="s">
        <v>84</v>
      </c>
      <c r="G41" s="38"/>
      <c r="H41" s="117">
        <f>SUM(H42+H44+H48)</f>
        <v>14882.1</v>
      </c>
      <c r="I41" s="117">
        <f>SUM(I42+I44+I48)</f>
        <v>15835.9</v>
      </c>
      <c r="J41" s="117">
        <f>SUM(J42+J44+J48)</f>
        <v>16946.600000000002</v>
      </c>
    </row>
    <row r="42" spans="1:10" s="46" customFormat="1" ht="35.25" customHeight="1">
      <c r="A42" s="43"/>
      <c r="B42" s="37" t="s">
        <v>196</v>
      </c>
      <c r="C42" s="136">
        <v>901</v>
      </c>
      <c r="D42" s="38" t="s">
        <v>176</v>
      </c>
      <c r="E42" s="38" t="s">
        <v>179</v>
      </c>
      <c r="F42" s="38" t="s">
        <v>85</v>
      </c>
      <c r="G42" s="38"/>
      <c r="H42" s="117">
        <f>SUM(H43)</f>
        <v>1368.8</v>
      </c>
      <c r="I42" s="117">
        <f>SUM(I43)</f>
        <v>1467.4</v>
      </c>
      <c r="J42" s="117">
        <f>SUM(J43)</f>
        <v>1583.3</v>
      </c>
    </row>
    <row r="43" spans="1:10" s="46" customFormat="1" ht="36.75" customHeight="1">
      <c r="A43" s="43"/>
      <c r="B43" s="37" t="s">
        <v>228</v>
      </c>
      <c r="C43" s="136">
        <v>901</v>
      </c>
      <c r="D43" s="38" t="s">
        <v>176</v>
      </c>
      <c r="E43" s="38" t="s">
        <v>179</v>
      </c>
      <c r="F43" s="38" t="s">
        <v>85</v>
      </c>
      <c r="G43" s="38" t="s">
        <v>229</v>
      </c>
      <c r="H43" s="117">
        <v>1368.8</v>
      </c>
      <c r="I43" s="117">
        <f>SUM('распр.б.а.14'!H42)</f>
        <v>1467.4</v>
      </c>
      <c r="J43" s="117">
        <f>SUM('распр.б.а.14'!I42)</f>
        <v>1583.3</v>
      </c>
    </row>
    <row r="44" spans="1:10" s="46" customFormat="1" ht="30" customHeight="1">
      <c r="A44" s="43"/>
      <c r="B44" s="37" t="s">
        <v>194</v>
      </c>
      <c r="C44" s="136">
        <v>901</v>
      </c>
      <c r="D44" s="38" t="s">
        <v>176</v>
      </c>
      <c r="E44" s="38" t="s">
        <v>179</v>
      </c>
      <c r="F44" s="38" t="s">
        <v>86</v>
      </c>
      <c r="G44" s="38"/>
      <c r="H44" s="117">
        <f>SUM(H45:H47)</f>
        <v>13383.300000000001</v>
      </c>
      <c r="I44" s="117">
        <f>SUM(I45:I47)</f>
        <v>14238.5</v>
      </c>
      <c r="J44" s="117">
        <f>SUM(J45:J47)</f>
        <v>15233.300000000001</v>
      </c>
    </row>
    <row r="45" spans="1:10" s="46" customFormat="1" ht="29.25" customHeight="1">
      <c r="A45" s="43"/>
      <c r="B45" s="37" t="s">
        <v>228</v>
      </c>
      <c r="C45" s="136">
        <v>901</v>
      </c>
      <c r="D45" s="38" t="s">
        <v>176</v>
      </c>
      <c r="E45" s="38" t="s">
        <v>179</v>
      </c>
      <c r="F45" s="38" t="s">
        <v>86</v>
      </c>
      <c r="G45" s="38" t="s">
        <v>229</v>
      </c>
      <c r="H45" s="117">
        <v>10874.7</v>
      </c>
      <c r="I45" s="117">
        <f>SUM('распр.б.а.14'!H44)</f>
        <v>11657.7</v>
      </c>
      <c r="J45" s="117">
        <f>SUM('распр.б.а.14'!I44)</f>
        <v>12578.6</v>
      </c>
    </row>
    <row r="46" spans="1:10" s="46" customFormat="1" ht="36" customHeight="1">
      <c r="A46" s="43"/>
      <c r="B46" s="37" t="s">
        <v>230</v>
      </c>
      <c r="C46" s="136">
        <v>901</v>
      </c>
      <c r="D46" s="38" t="s">
        <v>176</v>
      </c>
      <c r="E46" s="38" t="s">
        <v>179</v>
      </c>
      <c r="F46" s="38" t="s">
        <v>86</v>
      </c>
      <c r="G46" s="38" t="s">
        <v>231</v>
      </c>
      <c r="H46" s="117">
        <v>2493.1</v>
      </c>
      <c r="I46" s="117">
        <f>SUM('распр.б.а.14'!H45)</f>
        <v>2564.9</v>
      </c>
      <c r="J46" s="117">
        <f>SUM('распр.б.а.14'!I45)</f>
        <v>2638.3</v>
      </c>
    </row>
    <row r="47" spans="1:10" s="46" customFormat="1" ht="26.25" customHeight="1">
      <c r="A47" s="43"/>
      <c r="B47" s="37" t="s">
        <v>232</v>
      </c>
      <c r="C47" s="136">
        <v>901</v>
      </c>
      <c r="D47" s="38" t="s">
        <v>176</v>
      </c>
      <c r="E47" s="38" t="s">
        <v>179</v>
      </c>
      <c r="F47" s="38" t="s">
        <v>86</v>
      </c>
      <c r="G47" s="38" t="s">
        <v>233</v>
      </c>
      <c r="H47" s="117">
        <v>15.5</v>
      </c>
      <c r="I47" s="117">
        <f>SUM('распр.б.а.14'!H46)</f>
        <v>15.9</v>
      </c>
      <c r="J47" s="117">
        <f>SUM('распр.б.а.14'!I46)</f>
        <v>16.4</v>
      </c>
    </row>
    <row r="48" spans="1:10" s="46" customFormat="1" ht="115.5" customHeight="1">
      <c r="A48" s="43"/>
      <c r="B48" s="39" t="s">
        <v>152</v>
      </c>
      <c r="C48" s="136">
        <v>901</v>
      </c>
      <c r="D48" s="38" t="s">
        <v>176</v>
      </c>
      <c r="E48" s="38" t="s">
        <v>179</v>
      </c>
      <c r="F48" s="38" t="s">
        <v>90</v>
      </c>
      <c r="G48" s="40"/>
      <c r="H48" s="117">
        <f aca="true" t="shared" si="5" ref="H48:J49">SUM(H49)</f>
        <v>130</v>
      </c>
      <c r="I48" s="117">
        <f t="shared" si="5"/>
        <v>130</v>
      </c>
      <c r="J48" s="117">
        <f t="shared" si="5"/>
        <v>130</v>
      </c>
    </row>
    <row r="49" spans="1:10" s="46" customFormat="1" ht="49.5" customHeight="1">
      <c r="A49" s="43"/>
      <c r="B49" s="39" t="s">
        <v>191</v>
      </c>
      <c r="C49" s="136">
        <v>901</v>
      </c>
      <c r="D49" s="40" t="s">
        <v>176</v>
      </c>
      <c r="E49" s="40" t="s">
        <v>179</v>
      </c>
      <c r="F49" s="40" t="s">
        <v>91</v>
      </c>
      <c r="G49" s="40"/>
      <c r="H49" s="117">
        <f t="shared" si="5"/>
        <v>130</v>
      </c>
      <c r="I49" s="117">
        <f t="shared" si="5"/>
        <v>130</v>
      </c>
      <c r="J49" s="117">
        <f t="shared" si="5"/>
        <v>130</v>
      </c>
    </row>
    <row r="50" spans="1:10" s="46" customFormat="1" ht="19.5" customHeight="1">
      <c r="A50" s="43"/>
      <c r="B50" s="39" t="s">
        <v>151</v>
      </c>
      <c r="C50" s="136">
        <v>901</v>
      </c>
      <c r="D50" s="38" t="s">
        <v>176</v>
      </c>
      <c r="E50" s="38" t="s">
        <v>179</v>
      </c>
      <c r="F50" s="40" t="s">
        <v>91</v>
      </c>
      <c r="G50" s="38" t="s">
        <v>173</v>
      </c>
      <c r="H50" s="117">
        <v>130</v>
      </c>
      <c r="I50" s="117">
        <v>130</v>
      </c>
      <c r="J50" s="117">
        <v>130</v>
      </c>
    </row>
    <row r="51" spans="1:10" s="46" customFormat="1" ht="28.5" customHeight="1" hidden="1">
      <c r="A51" s="43"/>
      <c r="B51" s="37" t="s">
        <v>210</v>
      </c>
      <c r="C51" s="136">
        <v>901</v>
      </c>
      <c r="D51" s="34" t="s">
        <v>176</v>
      </c>
      <c r="E51" s="34" t="s">
        <v>188</v>
      </c>
      <c r="F51" s="34"/>
      <c r="G51" s="34"/>
      <c r="H51" s="115">
        <f>SUM(H52)</f>
        <v>0</v>
      </c>
      <c r="I51" s="115">
        <f aca="true" t="shared" si="6" ref="I51:J54">SUM(I52)</f>
        <v>0</v>
      </c>
      <c r="J51" s="115">
        <f t="shared" si="6"/>
        <v>0</v>
      </c>
    </row>
    <row r="52" spans="1:10" s="46" customFormat="1" ht="33.75" customHeight="1" hidden="1">
      <c r="A52" s="43"/>
      <c r="B52" s="37" t="s">
        <v>227</v>
      </c>
      <c r="C52" s="136">
        <v>901</v>
      </c>
      <c r="D52" s="38" t="s">
        <v>176</v>
      </c>
      <c r="E52" s="38" t="s">
        <v>188</v>
      </c>
      <c r="F52" s="38" t="s">
        <v>83</v>
      </c>
      <c r="G52" s="38"/>
      <c r="H52" s="117">
        <f>SUM(H53)</f>
        <v>0</v>
      </c>
      <c r="I52" s="117">
        <f t="shared" si="6"/>
        <v>0</v>
      </c>
      <c r="J52" s="117">
        <f t="shared" si="6"/>
        <v>0</v>
      </c>
    </row>
    <row r="53" spans="1:10" s="46" customFormat="1" ht="47.25" customHeight="1" hidden="1">
      <c r="A53" s="43"/>
      <c r="B53" s="37" t="s">
        <v>238</v>
      </c>
      <c r="C53" s="136">
        <v>901</v>
      </c>
      <c r="D53" s="38" t="s">
        <v>176</v>
      </c>
      <c r="E53" s="38" t="s">
        <v>188</v>
      </c>
      <c r="F53" s="38" t="s">
        <v>84</v>
      </c>
      <c r="G53" s="38"/>
      <c r="H53" s="117">
        <f>SUM(H54)</f>
        <v>0</v>
      </c>
      <c r="I53" s="117">
        <f t="shared" si="6"/>
        <v>0</v>
      </c>
      <c r="J53" s="117">
        <f t="shared" si="6"/>
        <v>0</v>
      </c>
    </row>
    <row r="54" spans="1:10" s="46" customFormat="1" ht="34.5" customHeight="1" hidden="1">
      <c r="A54" s="43"/>
      <c r="B54" s="37" t="s">
        <v>234</v>
      </c>
      <c r="C54" s="136">
        <v>901</v>
      </c>
      <c r="D54" s="38" t="s">
        <v>176</v>
      </c>
      <c r="E54" s="38" t="s">
        <v>188</v>
      </c>
      <c r="F54" s="38" t="s">
        <v>88</v>
      </c>
      <c r="G54" s="34"/>
      <c r="H54" s="117">
        <f>SUM(H55)</f>
        <v>0</v>
      </c>
      <c r="I54" s="117">
        <f t="shared" si="6"/>
        <v>0</v>
      </c>
      <c r="J54" s="117">
        <f t="shared" si="6"/>
        <v>0</v>
      </c>
    </row>
    <row r="55" spans="1:10" s="46" customFormat="1" ht="27.75" customHeight="1" hidden="1">
      <c r="A55" s="43"/>
      <c r="B55" s="37" t="s">
        <v>195</v>
      </c>
      <c r="C55" s="136">
        <v>901</v>
      </c>
      <c r="D55" s="38" t="s">
        <v>176</v>
      </c>
      <c r="E55" s="38" t="s">
        <v>188</v>
      </c>
      <c r="F55" s="38" t="s">
        <v>88</v>
      </c>
      <c r="G55" s="38" t="s">
        <v>231</v>
      </c>
      <c r="H55" s="117"/>
      <c r="I55" s="117"/>
      <c r="J55" s="117"/>
    </row>
    <row r="56" spans="1:10" s="46" customFormat="1" ht="19.5" customHeight="1">
      <c r="A56" s="43"/>
      <c r="B56" s="123" t="s">
        <v>203</v>
      </c>
      <c r="C56" s="135">
        <v>901</v>
      </c>
      <c r="D56" s="34" t="s">
        <v>176</v>
      </c>
      <c r="E56" s="34" t="s">
        <v>180</v>
      </c>
      <c r="F56" s="34"/>
      <c r="G56" s="34"/>
      <c r="H56" s="115">
        <f>SUM(H57)</f>
        <v>100</v>
      </c>
      <c r="I56" s="115">
        <f aca="true" t="shared" si="7" ref="I56:J59">SUM(I57)</f>
        <v>100</v>
      </c>
      <c r="J56" s="115">
        <f t="shared" si="7"/>
        <v>100</v>
      </c>
    </row>
    <row r="57" spans="1:10" s="46" customFormat="1" ht="36" customHeight="1">
      <c r="A57" s="43"/>
      <c r="B57" s="37" t="s">
        <v>227</v>
      </c>
      <c r="C57" s="136">
        <v>901</v>
      </c>
      <c r="D57" s="38" t="s">
        <v>176</v>
      </c>
      <c r="E57" s="38" t="s">
        <v>180</v>
      </c>
      <c r="F57" s="38" t="s">
        <v>83</v>
      </c>
      <c r="G57" s="38"/>
      <c r="H57" s="117">
        <f>SUM(H58)</f>
        <v>100</v>
      </c>
      <c r="I57" s="117">
        <f t="shared" si="7"/>
        <v>100</v>
      </c>
      <c r="J57" s="117">
        <f t="shared" si="7"/>
        <v>100</v>
      </c>
    </row>
    <row r="58" spans="1:10" s="46" customFormat="1" ht="50.25" customHeight="1">
      <c r="A58" s="43"/>
      <c r="B58" s="37" t="s">
        <v>238</v>
      </c>
      <c r="C58" s="136">
        <v>901</v>
      </c>
      <c r="D58" s="38" t="s">
        <v>176</v>
      </c>
      <c r="E58" s="38" t="s">
        <v>180</v>
      </c>
      <c r="F58" s="38" t="s">
        <v>84</v>
      </c>
      <c r="G58" s="38"/>
      <c r="H58" s="117">
        <f>SUM(H59)</f>
        <v>100</v>
      </c>
      <c r="I58" s="117">
        <f t="shared" si="7"/>
        <v>100</v>
      </c>
      <c r="J58" s="117">
        <f t="shared" si="7"/>
        <v>100</v>
      </c>
    </row>
    <row r="59" spans="1:10" s="46" customFormat="1" ht="36" customHeight="1">
      <c r="A59" s="43"/>
      <c r="B59" s="37" t="s">
        <v>234</v>
      </c>
      <c r="C59" s="136">
        <v>901</v>
      </c>
      <c r="D59" s="38" t="s">
        <v>176</v>
      </c>
      <c r="E59" s="38" t="s">
        <v>180</v>
      </c>
      <c r="F59" s="38" t="s">
        <v>88</v>
      </c>
      <c r="G59" s="34"/>
      <c r="H59" s="117">
        <f>SUM(H60)</f>
        <v>100</v>
      </c>
      <c r="I59" s="117">
        <f t="shared" si="7"/>
        <v>100</v>
      </c>
      <c r="J59" s="117">
        <f t="shared" si="7"/>
        <v>100</v>
      </c>
    </row>
    <row r="60" spans="1:10" s="46" customFormat="1" ht="19.5" customHeight="1">
      <c r="A60" s="43"/>
      <c r="B60" s="37" t="s">
        <v>204</v>
      </c>
      <c r="C60" s="136">
        <v>901</v>
      </c>
      <c r="D60" s="38" t="s">
        <v>176</v>
      </c>
      <c r="E60" s="38" t="s">
        <v>180</v>
      </c>
      <c r="F60" s="38" t="s">
        <v>88</v>
      </c>
      <c r="G60" s="38" t="s">
        <v>205</v>
      </c>
      <c r="H60" s="117">
        <v>100</v>
      </c>
      <c r="I60" s="117">
        <v>100</v>
      </c>
      <c r="J60" s="117">
        <v>100</v>
      </c>
    </row>
    <row r="61" spans="1:10" s="46" customFormat="1" ht="19.5" customHeight="1">
      <c r="A61" s="43"/>
      <c r="B61" s="123" t="s">
        <v>198</v>
      </c>
      <c r="C61" s="135">
        <v>901</v>
      </c>
      <c r="D61" s="34" t="s">
        <v>176</v>
      </c>
      <c r="E61" s="34" t="s">
        <v>182</v>
      </c>
      <c r="F61" s="34"/>
      <c r="G61" s="34"/>
      <c r="H61" s="115">
        <f>SUM(H62+H66+H70+H74+H78+H82+H87)</f>
        <v>6767.099999999999</v>
      </c>
      <c r="I61" s="115">
        <f>SUM(I62+I66+I70+I74+I78+I82+I87)</f>
        <v>6455</v>
      </c>
      <c r="J61" s="115">
        <f>SUM(J62+J66+J70+J74+J78+J82+J87)</f>
        <v>6850.599999999999</v>
      </c>
    </row>
    <row r="62" spans="1:10" s="45" customFormat="1" ht="39" customHeight="1">
      <c r="A62" s="49"/>
      <c r="B62" s="37" t="s">
        <v>398</v>
      </c>
      <c r="C62" s="136">
        <v>901</v>
      </c>
      <c r="D62" s="38" t="s">
        <v>176</v>
      </c>
      <c r="E62" s="38" t="s">
        <v>182</v>
      </c>
      <c r="F62" s="38" t="s">
        <v>401</v>
      </c>
      <c r="G62" s="38"/>
      <c r="H62" s="117">
        <f>SUM(H63)</f>
        <v>20</v>
      </c>
      <c r="I62" s="117">
        <f aca="true" t="shared" si="8" ref="I62:J64">SUM(I63)</f>
        <v>20.6</v>
      </c>
      <c r="J62" s="117">
        <f t="shared" si="8"/>
        <v>21.2</v>
      </c>
    </row>
    <row r="63" spans="1:10" s="45" customFormat="1" ht="69" customHeight="1">
      <c r="A63" s="49"/>
      <c r="B63" s="37" t="s">
        <v>399</v>
      </c>
      <c r="C63" s="136">
        <v>901</v>
      </c>
      <c r="D63" s="38" t="s">
        <v>176</v>
      </c>
      <c r="E63" s="38" t="s">
        <v>182</v>
      </c>
      <c r="F63" s="38" t="s">
        <v>402</v>
      </c>
      <c r="G63" s="38"/>
      <c r="H63" s="117">
        <f>SUM(H64)</f>
        <v>20</v>
      </c>
      <c r="I63" s="117">
        <f t="shared" si="8"/>
        <v>20.6</v>
      </c>
      <c r="J63" s="117">
        <f t="shared" si="8"/>
        <v>21.2</v>
      </c>
    </row>
    <row r="64" spans="1:10" s="46" customFormat="1" ht="115.5" customHeight="1">
      <c r="A64" s="43"/>
      <c r="B64" s="37" t="s">
        <v>400</v>
      </c>
      <c r="C64" s="136">
        <v>901</v>
      </c>
      <c r="D64" s="38" t="s">
        <v>176</v>
      </c>
      <c r="E64" s="38" t="s">
        <v>182</v>
      </c>
      <c r="F64" s="38" t="s">
        <v>403</v>
      </c>
      <c r="G64" s="38"/>
      <c r="H64" s="117">
        <f>SUM(H65)</f>
        <v>20</v>
      </c>
      <c r="I64" s="117">
        <f t="shared" si="8"/>
        <v>20.6</v>
      </c>
      <c r="J64" s="117">
        <f t="shared" si="8"/>
        <v>21.2</v>
      </c>
    </row>
    <row r="65" spans="1:10" s="46" customFormat="1" ht="37.5" customHeight="1">
      <c r="A65" s="43"/>
      <c r="B65" s="37" t="s">
        <v>230</v>
      </c>
      <c r="C65" s="136">
        <v>901</v>
      </c>
      <c r="D65" s="38" t="s">
        <v>176</v>
      </c>
      <c r="E65" s="38" t="s">
        <v>182</v>
      </c>
      <c r="F65" s="38" t="s">
        <v>403</v>
      </c>
      <c r="G65" s="38" t="s">
        <v>231</v>
      </c>
      <c r="H65" s="117">
        <v>20</v>
      </c>
      <c r="I65" s="117">
        <f>SUM('распр.б.а.14'!H64)</f>
        <v>20.6</v>
      </c>
      <c r="J65" s="117">
        <f>SUM('распр.б.а.14'!I64)</f>
        <v>21.2</v>
      </c>
    </row>
    <row r="66" spans="1:10" s="45" customFormat="1" ht="51.75" customHeight="1">
      <c r="A66" s="49"/>
      <c r="B66" s="37" t="s">
        <v>474</v>
      </c>
      <c r="C66" s="136">
        <v>901</v>
      </c>
      <c r="D66" s="38" t="s">
        <v>176</v>
      </c>
      <c r="E66" s="38" t="s">
        <v>182</v>
      </c>
      <c r="F66" s="38" t="s">
        <v>300</v>
      </c>
      <c r="G66" s="38"/>
      <c r="H66" s="117">
        <f>SUM(H67)</f>
        <v>540.4</v>
      </c>
      <c r="I66" s="117">
        <f aca="true" t="shared" si="9" ref="I66:J68">SUM(I67)</f>
        <v>556</v>
      </c>
      <c r="J66" s="117">
        <f t="shared" si="9"/>
        <v>571.9</v>
      </c>
    </row>
    <row r="67" spans="1:10" s="45" customFormat="1" ht="92.25" customHeight="1">
      <c r="A67" s="49"/>
      <c r="B67" s="37" t="s">
        <v>472</v>
      </c>
      <c r="C67" s="136">
        <v>901</v>
      </c>
      <c r="D67" s="38" t="s">
        <v>176</v>
      </c>
      <c r="E67" s="38" t="s">
        <v>182</v>
      </c>
      <c r="F67" s="38" t="s">
        <v>445</v>
      </c>
      <c r="G67" s="38"/>
      <c r="H67" s="117">
        <f>SUM(H68)</f>
        <v>540.4</v>
      </c>
      <c r="I67" s="117">
        <f t="shared" si="9"/>
        <v>556</v>
      </c>
      <c r="J67" s="117">
        <f t="shared" si="9"/>
        <v>571.9</v>
      </c>
    </row>
    <row r="68" spans="1:10" s="46" customFormat="1" ht="116.25" customHeight="1">
      <c r="A68" s="43"/>
      <c r="B68" s="37" t="s">
        <v>473</v>
      </c>
      <c r="C68" s="136">
        <v>901</v>
      </c>
      <c r="D68" s="38" t="s">
        <v>176</v>
      </c>
      <c r="E68" s="38" t="s">
        <v>182</v>
      </c>
      <c r="F68" s="38" t="s">
        <v>301</v>
      </c>
      <c r="G68" s="38"/>
      <c r="H68" s="117">
        <f>SUM(H69)</f>
        <v>540.4</v>
      </c>
      <c r="I68" s="117">
        <f t="shared" si="9"/>
        <v>556</v>
      </c>
      <c r="J68" s="117">
        <f t="shared" si="9"/>
        <v>571.9</v>
      </c>
    </row>
    <row r="69" spans="1:10" s="46" customFormat="1" ht="37.5" customHeight="1">
      <c r="A69" s="43"/>
      <c r="B69" s="37" t="s">
        <v>230</v>
      </c>
      <c r="C69" s="136">
        <v>901</v>
      </c>
      <c r="D69" s="38" t="s">
        <v>176</v>
      </c>
      <c r="E69" s="38" t="s">
        <v>182</v>
      </c>
      <c r="F69" s="38" t="s">
        <v>301</v>
      </c>
      <c r="G69" s="38" t="s">
        <v>231</v>
      </c>
      <c r="H69" s="117">
        <v>540.4</v>
      </c>
      <c r="I69" s="117">
        <f>SUM('распр.б.а.14'!H68)</f>
        <v>556</v>
      </c>
      <c r="J69" s="117">
        <f>SUM('распр.б.а.14'!I68)</f>
        <v>571.9</v>
      </c>
    </row>
    <row r="70" spans="1:10" s="45" customFormat="1" ht="42" customHeight="1">
      <c r="A70" s="49"/>
      <c r="B70" s="37" t="s">
        <v>298</v>
      </c>
      <c r="C70" s="136">
        <v>901</v>
      </c>
      <c r="D70" s="38" t="s">
        <v>176</v>
      </c>
      <c r="E70" s="38" t="s">
        <v>182</v>
      </c>
      <c r="F70" s="38" t="s">
        <v>299</v>
      </c>
      <c r="G70" s="38"/>
      <c r="H70" s="117">
        <f>SUM(H71)</f>
        <v>100</v>
      </c>
      <c r="I70" s="117">
        <f aca="true" t="shared" si="10" ref="I70:J72">SUM(I71)</f>
        <v>102.9</v>
      </c>
      <c r="J70" s="117">
        <f t="shared" si="10"/>
        <v>105.8</v>
      </c>
    </row>
    <row r="71" spans="1:10" s="46" customFormat="1" ht="42.75" customHeight="1">
      <c r="A71" s="43"/>
      <c r="B71" s="37" t="s">
        <v>446</v>
      </c>
      <c r="C71" s="136">
        <v>901</v>
      </c>
      <c r="D71" s="38" t="s">
        <v>176</v>
      </c>
      <c r="E71" s="38" t="s">
        <v>182</v>
      </c>
      <c r="F71" s="38" t="s">
        <v>448</v>
      </c>
      <c r="G71" s="38"/>
      <c r="H71" s="117">
        <f>SUM(H72)</f>
        <v>100</v>
      </c>
      <c r="I71" s="117">
        <f t="shared" si="10"/>
        <v>102.9</v>
      </c>
      <c r="J71" s="117">
        <f t="shared" si="10"/>
        <v>105.8</v>
      </c>
    </row>
    <row r="72" spans="1:10" s="46" customFormat="1" ht="70.5" customHeight="1">
      <c r="A72" s="43"/>
      <c r="B72" s="37" t="s">
        <v>447</v>
      </c>
      <c r="C72" s="136">
        <v>901</v>
      </c>
      <c r="D72" s="38" t="s">
        <v>176</v>
      </c>
      <c r="E72" s="38" t="s">
        <v>182</v>
      </c>
      <c r="F72" s="38" t="s">
        <v>449</v>
      </c>
      <c r="G72" s="38"/>
      <c r="H72" s="117">
        <f>SUM(H73)</f>
        <v>100</v>
      </c>
      <c r="I72" s="117">
        <f t="shared" si="10"/>
        <v>102.9</v>
      </c>
      <c r="J72" s="117">
        <f t="shared" si="10"/>
        <v>105.8</v>
      </c>
    </row>
    <row r="73" spans="1:10" s="46" customFormat="1" ht="37.5" customHeight="1">
      <c r="A73" s="43"/>
      <c r="B73" s="37" t="s">
        <v>230</v>
      </c>
      <c r="C73" s="136">
        <v>901</v>
      </c>
      <c r="D73" s="38" t="s">
        <v>176</v>
      </c>
      <c r="E73" s="38" t="s">
        <v>182</v>
      </c>
      <c r="F73" s="38" t="s">
        <v>449</v>
      </c>
      <c r="G73" s="38" t="s">
        <v>231</v>
      </c>
      <c r="H73" s="117">
        <v>100</v>
      </c>
      <c r="I73" s="117">
        <f>SUM('распр.б.а.14'!H72)</f>
        <v>102.9</v>
      </c>
      <c r="J73" s="117">
        <f>SUM('распр.б.а.14'!I72)</f>
        <v>105.8</v>
      </c>
    </row>
    <row r="74" spans="1:10" s="45" customFormat="1" ht="73.5" customHeight="1">
      <c r="A74" s="49"/>
      <c r="B74" s="37" t="s">
        <v>450</v>
      </c>
      <c r="C74" s="136">
        <v>901</v>
      </c>
      <c r="D74" s="38" t="s">
        <v>176</v>
      </c>
      <c r="E74" s="38" t="s">
        <v>182</v>
      </c>
      <c r="F74" s="38" t="s">
        <v>297</v>
      </c>
      <c r="G74" s="38"/>
      <c r="H74" s="117">
        <f>SUM(H75)</f>
        <v>50</v>
      </c>
      <c r="I74" s="117">
        <f aca="true" t="shared" si="11" ref="I74:J76">SUM(I75)</f>
        <v>51.4</v>
      </c>
      <c r="J74" s="117">
        <f t="shared" si="11"/>
        <v>52.9</v>
      </c>
    </row>
    <row r="75" spans="1:10" s="46" customFormat="1" ht="57" customHeight="1">
      <c r="A75" s="43"/>
      <c r="B75" s="37" t="s">
        <v>451</v>
      </c>
      <c r="C75" s="136">
        <v>901</v>
      </c>
      <c r="D75" s="38" t="s">
        <v>176</v>
      </c>
      <c r="E75" s="38" t="s">
        <v>182</v>
      </c>
      <c r="F75" s="38" t="s">
        <v>453</v>
      </c>
      <c r="G75" s="38"/>
      <c r="H75" s="117">
        <f>SUM(H76)</f>
        <v>50</v>
      </c>
      <c r="I75" s="117">
        <f t="shared" si="11"/>
        <v>51.4</v>
      </c>
      <c r="J75" s="117">
        <f t="shared" si="11"/>
        <v>52.9</v>
      </c>
    </row>
    <row r="76" spans="1:10" s="46" customFormat="1" ht="120.75" customHeight="1">
      <c r="A76" s="43"/>
      <c r="B76" s="37" t="s">
        <v>452</v>
      </c>
      <c r="C76" s="136">
        <v>901</v>
      </c>
      <c r="D76" s="38" t="s">
        <v>176</v>
      </c>
      <c r="E76" s="38" t="s">
        <v>182</v>
      </c>
      <c r="F76" s="38" t="s">
        <v>454</v>
      </c>
      <c r="G76" s="38"/>
      <c r="H76" s="117">
        <f>SUM(H77)</f>
        <v>50</v>
      </c>
      <c r="I76" s="117">
        <f t="shared" si="11"/>
        <v>51.4</v>
      </c>
      <c r="J76" s="117">
        <f t="shared" si="11"/>
        <v>52.9</v>
      </c>
    </row>
    <row r="77" spans="1:10" s="46" customFormat="1" ht="45" customHeight="1">
      <c r="A77" s="43"/>
      <c r="B77" s="37" t="s">
        <v>230</v>
      </c>
      <c r="C77" s="136">
        <v>901</v>
      </c>
      <c r="D77" s="38" t="s">
        <v>176</v>
      </c>
      <c r="E77" s="38" t="s">
        <v>182</v>
      </c>
      <c r="F77" s="38" t="s">
        <v>454</v>
      </c>
      <c r="G77" s="38" t="s">
        <v>231</v>
      </c>
      <c r="H77" s="117">
        <v>50</v>
      </c>
      <c r="I77" s="117">
        <f>SUM('распр.б.а.14'!H76)</f>
        <v>51.4</v>
      </c>
      <c r="J77" s="117">
        <f>SUM('распр.б.а.14'!I76)</f>
        <v>52.9</v>
      </c>
    </row>
    <row r="78" spans="1:10" s="45" customFormat="1" ht="43.5" customHeight="1">
      <c r="A78" s="49"/>
      <c r="B78" s="37" t="s">
        <v>295</v>
      </c>
      <c r="C78" s="136">
        <v>901</v>
      </c>
      <c r="D78" s="38" t="s">
        <v>176</v>
      </c>
      <c r="E78" s="38" t="s">
        <v>182</v>
      </c>
      <c r="F78" s="38" t="s">
        <v>296</v>
      </c>
      <c r="G78" s="38"/>
      <c r="H78" s="117">
        <f>SUM(H79)</f>
        <v>140</v>
      </c>
      <c r="I78" s="117">
        <f aca="true" t="shared" si="12" ref="I78:J80">SUM(I79)</f>
        <v>144</v>
      </c>
      <c r="J78" s="117">
        <f t="shared" si="12"/>
        <v>148.2</v>
      </c>
    </row>
    <row r="79" spans="1:10" s="46" customFormat="1" ht="47.25" customHeight="1">
      <c r="A79" s="43"/>
      <c r="B79" s="37" t="s">
        <v>455</v>
      </c>
      <c r="C79" s="136">
        <v>901</v>
      </c>
      <c r="D79" s="38" t="s">
        <v>176</v>
      </c>
      <c r="E79" s="38" t="s">
        <v>182</v>
      </c>
      <c r="F79" s="38" t="s">
        <v>457</v>
      </c>
      <c r="G79" s="38"/>
      <c r="H79" s="117">
        <f>SUM(H80)</f>
        <v>140</v>
      </c>
      <c r="I79" s="117">
        <f t="shared" si="12"/>
        <v>144</v>
      </c>
      <c r="J79" s="117">
        <f t="shared" si="12"/>
        <v>148.2</v>
      </c>
    </row>
    <row r="80" spans="1:10" s="46" customFormat="1" ht="75" customHeight="1">
      <c r="A80" s="43"/>
      <c r="B80" s="37" t="s">
        <v>456</v>
      </c>
      <c r="C80" s="136">
        <v>901</v>
      </c>
      <c r="D80" s="38" t="s">
        <v>176</v>
      </c>
      <c r="E80" s="38" t="s">
        <v>182</v>
      </c>
      <c r="F80" s="38" t="s">
        <v>458</v>
      </c>
      <c r="G80" s="38"/>
      <c r="H80" s="117">
        <f>SUM(H81)</f>
        <v>140</v>
      </c>
      <c r="I80" s="117">
        <f t="shared" si="12"/>
        <v>144</v>
      </c>
      <c r="J80" s="117">
        <f t="shared" si="12"/>
        <v>148.2</v>
      </c>
    </row>
    <row r="81" spans="1:10" s="46" customFormat="1" ht="37.5" customHeight="1">
      <c r="A81" s="43"/>
      <c r="B81" s="37" t="s">
        <v>230</v>
      </c>
      <c r="C81" s="136">
        <v>901</v>
      </c>
      <c r="D81" s="38" t="s">
        <v>176</v>
      </c>
      <c r="E81" s="38" t="s">
        <v>182</v>
      </c>
      <c r="F81" s="38" t="s">
        <v>458</v>
      </c>
      <c r="G81" s="38" t="s">
        <v>231</v>
      </c>
      <c r="H81" s="117">
        <v>140</v>
      </c>
      <c r="I81" s="117">
        <f>SUM('распр.б.а.14'!H80)</f>
        <v>144</v>
      </c>
      <c r="J81" s="117">
        <f>SUM('распр.б.а.14'!I80)</f>
        <v>148.2</v>
      </c>
    </row>
    <row r="82" spans="1:10" s="45" customFormat="1" ht="48.75" customHeight="1">
      <c r="A82" s="49"/>
      <c r="B82" s="124" t="s">
        <v>463</v>
      </c>
      <c r="C82" s="136">
        <v>901</v>
      </c>
      <c r="D82" s="38" t="s">
        <v>176</v>
      </c>
      <c r="E82" s="38" t="s">
        <v>182</v>
      </c>
      <c r="F82" s="38" t="s">
        <v>459</v>
      </c>
      <c r="G82" s="38"/>
      <c r="H82" s="117">
        <f aca="true" t="shared" si="13" ref="H82:J83">SUM(H83)</f>
        <v>4559</v>
      </c>
      <c r="I82" s="117">
        <f t="shared" si="13"/>
        <v>4871.7</v>
      </c>
      <c r="J82" s="117">
        <f t="shared" si="13"/>
        <v>5237.9</v>
      </c>
    </row>
    <row r="83" spans="1:10" s="46" customFormat="1" ht="37.5" customHeight="1">
      <c r="A83" s="43"/>
      <c r="B83" s="124" t="s">
        <v>462</v>
      </c>
      <c r="C83" s="136">
        <v>901</v>
      </c>
      <c r="D83" s="38" t="s">
        <v>176</v>
      </c>
      <c r="E83" s="38" t="s">
        <v>182</v>
      </c>
      <c r="F83" s="38" t="s">
        <v>460</v>
      </c>
      <c r="G83" s="38"/>
      <c r="H83" s="117">
        <f t="shared" si="13"/>
        <v>4559</v>
      </c>
      <c r="I83" s="117">
        <f t="shared" si="13"/>
        <v>4871.7</v>
      </c>
      <c r="J83" s="117">
        <f t="shared" si="13"/>
        <v>5237.9</v>
      </c>
    </row>
    <row r="84" spans="1:10" s="46" customFormat="1" ht="54" customHeight="1">
      <c r="A84" s="43"/>
      <c r="B84" s="124" t="s">
        <v>330</v>
      </c>
      <c r="C84" s="136">
        <v>901</v>
      </c>
      <c r="D84" s="38" t="s">
        <v>176</v>
      </c>
      <c r="E84" s="38" t="s">
        <v>182</v>
      </c>
      <c r="F84" s="38" t="s">
        <v>461</v>
      </c>
      <c r="G84" s="38"/>
      <c r="H84" s="117">
        <f>SUM(H85+H86)</f>
        <v>4559</v>
      </c>
      <c r="I84" s="117">
        <f>SUM(I85+I86)</f>
        <v>4871.7</v>
      </c>
      <c r="J84" s="117">
        <f>SUM(J85+J86)</f>
        <v>5237.9</v>
      </c>
    </row>
    <row r="85" spans="1:10" s="46" customFormat="1" ht="26.25" customHeight="1">
      <c r="A85" s="43"/>
      <c r="B85" s="124" t="s">
        <v>331</v>
      </c>
      <c r="C85" s="136">
        <v>901</v>
      </c>
      <c r="D85" s="38" t="s">
        <v>176</v>
      </c>
      <c r="E85" s="38" t="s">
        <v>182</v>
      </c>
      <c r="F85" s="38" t="s">
        <v>461</v>
      </c>
      <c r="G85" s="38" t="s">
        <v>332</v>
      </c>
      <c r="H85" s="117">
        <v>3828.6</v>
      </c>
      <c r="I85" s="117">
        <f>SUM('распр.б.а.14'!H84)</f>
        <v>4104.3</v>
      </c>
      <c r="J85" s="117">
        <f>SUM('распр.б.а.14'!I84)</f>
        <v>4428.5</v>
      </c>
    </row>
    <row r="86" spans="1:10" s="46" customFormat="1" ht="37.5" customHeight="1">
      <c r="A86" s="43"/>
      <c r="B86" s="37" t="s">
        <v>230</v>
      </c>
      <c r="C86" s="136">
        <v>901</v>
      </c>
      <c r="D86" s="38" t="s">
        <v>176</v>
      </c>
      <c r="E86" s="38" t="s">
        <v>182</v>
      </c>
      <c r="F86" s="38" t="s">
        <v>461</v>
      </c>
      <c r="G86" s="38" t="s">
        <v>231</v>
      </c>
      <c r="H86" s="117">
        <v>730.4</v>
      </c>
      <c r="I86" s="117">
        <f>SUM('распр.б.а.14'!H85)</f>
        <v>767.4</v>
      </c>
      <c r="J86" s="117">
        <f>SUM('распр.б.а.14'!I85)</f>
        <v>809.4</v>
      </c>
    </row>
    <row r="87" spans="1:10" s="46" customFormat="1" ht="38.25" customHeight="1">
      <c r="A87" s="43"/>
      <c r="B87" s="37" t="s">
        <v>227</v>
      </c>
      <c r="C87" s="136">
        <v>901</v>
      </c>
      <c r="D87" s="38" t="s">
        <v>176</v>
      </c>
      <c r="E87" s="38" t="s">
        <v>182</v>
      </c>
      <c r="F87" s="38" t="s">
        <v>83</v>
      </c>
      <c r="G87" s="38"/>
      <c r="H87" s="117">
        <f>SUM(H88)</f>
        <v>1357.7</v>
      </c>
      <c r="I87" s="117">
        <f>SUM(I88)</f>
        <v>708.4000000000001</v>
      </c>
      <c r="J87" s="117">
        <f>SUM(J88)</f>
        <v>712.7</v>
      </c>
    </row>
    <row r="88" spans="1:10" s="46" customFormat="1" ht="48.75" customHeight="1">
      <c r="A88" s="43"/>
      <c r="B88" s="37" t="s">
        <v>238</v>
      </c>
      <c r="C88" s="136">
        <v>901</v>
      </c>
      <c r="D88" s="38" t="s">
        <v>176</v>
      </c>
      <c r="E88" s="38" t="s">
        <v>182</v>
      </c>
      <c r="F88" s="38" t="s">
        <v>84</v>
      </c>
      <c r="G88" s="38"/>
      <c r="H88" s="117">
        <f>SUM(H89+H91)</f>
        <v>1357.7</v>
      </c>
      <c r="I88" s="117">
        <f>SUM(I89+I91)</f>
        <v>708.4000000000001</v>
      </c>
      <c r="J88" s="117">
        <f>SUM(J89+J91)</f>
        <v>712.7</v>
      </c>
    </row>
    <row r="89" spans="1:10" s="46" customFormat="1" ht="34.5" customHeight="1">
      <c r="A89" s="43"/>
      <c r="B89" s="37" t="s">
        <v>234</v>
      </c>
      <c r="C89" s="136">
        <v>901</v>
      </c>
      <c r="D89" s="38" t="s">
        <v>176</v>
      </c>
      <c r="E89" s="38" t="s">
        <v>182</v>
      </c>
      <c r="F89" s="38" t="s">
        <v>88</v>
      </c>
      <c r="G89" s="38"/>
      <c r="H89" s="117">
        <f>SUM(H90)</f>
        <v>796.9</v>
      </c>
      <c r="I89" s="117">
        <f>SUM(I90)</f>
        <v>147.6</v>
      </c>
      <c r="J89" s="117">
        <f>SUM(J90)</f>
        <v>151.9</v>
      </c>
    </row>
    <row r="90" spans="1:10" s="46" customFormat="1" ht="34.5" customHeight="1">
      <c r="A90" s="43"/>
      <c r="B90" s="37" t="s">
        <v>230</v>
      </c>
      <c r="C90" s="136">
        <v>901</v>
      </c>
      <c r="D90" s="38" t="s">
        <v>176</v>
      </c>
      <c r="E90" s="38" t="s">
        <v>182</v>
      </c>
      <c r="F90" s="38" t="s">
        <v>88</v>
      </c>
      <c r="G90" s="40" t="s">
        <v>231</v>
      </c>
      <c r="H90" s="117">
        <v>796.9</v>
      </c>
      <c r="I90" s="117">
        <f>SUM('распр.б.а.14'!H89)</f>
        <v>147.6</v>
      </c>
      <c r="J90" s="117">
        <f>SUM('распр.б.а.14'!I89)</f>
        <v>151.9</v>
      </c>
    </row>
    <row r="91" spans="1:10" s="46" customFormat="1" ht="48.75" customHeight="1">
      <c r="A91" s="43"/>
      <c r="B91" s="37" t="s">
        <v>209</v>
      </c>
      <c r="C91" s="136">
        <v>901</v>
      </c>
      <c r="D91" s="38" t="s">
        <v>176</v>
      </c>
      <c r="E91" s="38" t="s">
        <v>182</v>
      </c>
      <c r="F91" s="38" t="s">
        <v>94</v>
      </c>
      <c r="G91" s="38"/>
      <c r="H91" s="117">
        <f>SUM(H92+H93)</f>
        <v>560.8000000000001</v>
      </c>
      <c r="I91" s="117">
        <f>SUM(I92+I93)</f>
        <v>560.8000000000001</v>
      </c>
      <c r="J91" s="117">
        <f>SUM(J92+J93)</f>
        <v>560.8000000000001</v>
      </c>
    </row>
    <row r="92" spans="1:10" s="46" customFormat="1" ht="34.5" customHeight="1">
      <c r="A92" s="43"/>
      <c r="B92" s="37" t="s">
        <v>228</v>
      </c>
      <c r="C92" s="136">
        <v>901</v>
      </c>
      <c r="D92" s="38" t="s">
        <v>176</v>
      </c>
      <c r="E92" s="38" t="s">
        <v>182</v>
      </c>
      <c r="F92" s="38" t="s">
        <v>94</v>
      </c>
      <c r="G92" s="38" t="s">
        <v>229</v>
      </c>
      <c r="H92" s="117">
        <v>524.6</v>
      </c>
      <c r="I92" s="117">
        <f>SUM('распр.б.а.14'!H91)</f>
        <v>524.6</v>
      </c>
      <c r="J92" s="117">
        <f>SUM('распр.б.а.14'!I91)</f>
        <v>524.6</v>
      </c>
    </row>
    <row r="93" spans="1:10" s="46" customFormat="1" ht="34.5" customHeight="1">
      <c r="A93" s="43"/>
      <c r="B93" s="37" t="s">
        <v>230</v>
      </c>
      <c r="C93" s="136">
        <v>901</v>
      </c>
      <c r="D93" s="38" t="s">
        <v>176</v>
      </c>
      <c r="E93" s="38" t="s">
        <v>182</v>
      </c>
      <c r="F93" s="38" t="s">
        <v>94</v>
      </c>
      <c r="G93" s="40" t="s">
        <v>231</v>
      </c>
      <c r="H93" s="117">
        <v>36.2</v>
      </c>
      <c r="I93" s="117">
        <f>SUM('распр.б.а.14'!H92)</f>
        <v>36.2</v>
      </c>
      <c r="J93" s="117">
        <f>SUM('распр.б.а.14'!I92)</f>
        <v>36.2</v>
      </c>
    </row>
    <row r="94" spans="1:10" s="46" customFormat="1" ht="19.5" customHeight="1" hidden="1">
      <c r="A94" s="43"/>
      <c r="B94" s="123" t="s">
        <v>168</v>
      </c>
      <c r="C94" s="135">
        <v>901</v>
      </c>
      <c r="D94" s="34" t="s">
        <v>181</v>
      </c>
      <c r="E94" s="34" t="s">
        <v>177</v>
      </c>
      <c r="F94" s="34"/>
      <c r="G94" s="31"/>
      <c r="H94" s="115">
        <f>SUM(H95)</f>
        <v>233.7</v>
      </c>
      <c r="I94" s="115">
        <f aca="true" t="shared" si="14" ref="I94:J97">SUM(I95)</f>
        <v>0</v>
      </c>
      <c r="J94" s="115">
        <f t="shared" si="14"/>
        <v>0</v>
      </c>
    </row>
    <row r="95" spans="1:10" s="46" customFormat="1" ht="19.5" customHeight="1" hidden="1">
      <c r="A95" s="43"/>
      <c r="B95" s="123" t="s">
        <v>167</v>
      </c>
      <c r="C95" s="135">
        <v>901</v>
      </c>
      <c r="D95" s="34" t="s">
        <v>181</v>
      </c>
      <c r="E95" s="34" t="s">
        <v>178</v>
      </c>
      <c r="F95" s="31"/>
      <c r="G95" s="31"/>
      <c r="H95" s="115">
        <f>SUM(H96)</f>
        <v>233.7</v>
      </c>
      <c r="I95" s="115">
        <f t="shared" si="14"/>
        <v>0</v>
      </c>
      <c r="J95" s="115">
        <f t="shared" si="14"/>
        <v>0</v>
      </c>
    </row>
    <row r="96" spans="1:10" s="46" customFormat="1" ht="32.25" customHeight="1" hidden="1">
      <c r="A96" s="43"/>
      <c r="B96" s="37" t="s">
        <v>227</v>
      </c>
      <c r="C96" s="136">
        <v>901</v>
      </c>
      <c r="D96" s="38" t="s">
        <v>181</v>
      </c>
      <c r="E96" s="38" t="s">
        <v>178</v>
      </c>
      <c r="F96" s="40" t="s">
        <v>83</v>
      </c>
      <c r="G96" s="40"/>
      <c r="H96" s="117">
        <f>SUM(H97)</f>
        <v>233.7</v>
      </c>
      <c r="I96" s="117">
        <f t="shared" si="14"/>
        <v>0</v>
      </c>
      <c r="J96" s="117">
        <f t="shared" si="14"/>
        <v>0</v>
      </c>
    </row>
    <row r="97" spans="1:10" s="46" customFormat="1" ht="48.75" customHeight="1" hidden="1">
      <c r="A97" s="43"/>
      <c r="B97" s="37" t="s">
        <v>238</v>
      </c>
      <c r="C97" s="136">
        <v>901</v>
      </c>
      <c r="D97" s="38" t="s">
        <v>181</v>
      </c>
      <c r="E97" s="38" t="s">
        <v>178</v>
      </c>
      <c r="F97" s="40" t="s">
        <v>84</v>
      </c>
      <c r="G97" s="40"/>
      <c r="H97" s="117">
        <f>SUM(H98)</f>
        <v>233.7</v>
      </c>
      <c r="I97" s="117">
        <f t="shared" si="14"/>
        <v>0</v>
      </c>
      <c r="J97" s="117">
        <f t="shared" si="14"/>
        <v>0</v>
      </c>
    </row>
    <row r="98" spans="1:10" s="46" customFormat="1" ht="35.25" customHeight="1" hidden="1">
      <c r="A98" s="43"/>
      <c r="B98" s="37" t="s">
        <v>169</v>
      </c>
      <c r="C98" s="136">
        <v>901</v>
      </c>
      <c r="D98" s="38" t="s">
        <v>181</v>
      </c>
      <c r="E98" s="38" t="s">
        <v>178</v>
      </c>
      <c r="F98" s="40" t="s">
        <v>93</v>
      </c>
      <c r="G98" s="40"/>
      <c r="H98" s="117">
        <f>SUM(H99:H100)</f>
        <v>233.7</v>
      </c>
      <c r="I98" s="117">
        <f>SUM(I99:I100)</f>
        <v>0</v>
      </c>
      <c r="J98" s="117">
        <f>SUM(J99:J100)</f>
        <v>0</v>
      </c>
    </row>
    <row r="99" spans="1:10" s="46" customFormat="1" ht="39" customHeight="1" hidden="1">
      <c r="A99" s="43"/>
      <c r="B99" s="37" t="s">
        <v>228</v>
      </c>
      <c r="C99" s="136">
        <v>901</v>
      </c>
      <c r="D99" s="38" t="s">
        <v>181</v>
      </c>
      <c r="E99" s="38" t="s">
        <v>178</v>
      </c>
      <c r="F99" s="40" t="s">
        <v>93</v>
      </c>
      <c r="G99" s="40" t="s">
        <v>229</v>
      </c>
      <c r="H99" s="117">
        <v>233.7</v>
      </c>
      <c r="I99" s="117">
        <f>SUM('распр.б.а.14'!H98)</f>
        <v>0</v>
      </c>
      <c r="J99" s="117">
        <f>SUM('распр.б.а.14'!I98)</f>
        <v>0</v>
      </c>
    </row>
    <row r="100" spans="1:10" s="46" customFormat="1" ht="37.5" customHeight="1" hidden="1">
      <c r="A100" s="43"/>
      <c r="B100" s="37" t="s">
        <v>230</v>
      </c>
      <c r="C100" s="136">
        <v>901</v>
      </c>
      <c r="D100" s="38" t="s">
        <v>181</v>
      </c>
      <c r="E100" s="38" t="s">
        <v>178</v>
      </c>
      <c r="F100" s="40" t="s">
        <v>93</v>
      </c>
      <c r="G100" s="40" t="s">
        <v>231</v>
      </c>
      <c r="H100" s="117"/>
      <c r="I100" s="117"/>
      <c r="J100" s="117"/>
    </row>
    <row r="101" spans="1:10" s="46" customFormat="1" ht="36.75" customHeight="1">
      <c r="A101" s="43"/>
      <c r="B101" s="123" t="s">
        <v>149</v>
      </c>
      <c r="C101" s="135">
        <v>901</v>
      </c>
      <c r="D101" s="34" t="s">
        <v>178</v>
      </c>
      <c r="E101" s="34" t="s">
        <v>177</v>
      </c>
      <c r="F101" s="34"/>
      <c r="G101" s="34"/>
      <c r="H101" s="115">
        <f>SUM(H102+H125)</f>
        <v>2223.1</v>
      </c>
      <c r="I101" s="115">
        <f>SUM(I102+I125)</f>
        <v>2139.9000000000005</v>
      </c>
      <c r="J101" s="115">
        <f>SUM(J102+J125)</f>
        <v>2236.8999999999996</v>
      </c>
    </row>
    <row r="102" spans="1:10" s="35" customFormat="1" ht="55.5" customHeight="1">
      <c r="A102" s="43"/>
      <c r="B102" s="123" t="s">
        <v>165</v>
      </c>
      <c r="C102" s="135">
        <v>901</v>
      </c>
      <c r="D102" s="34" t="s">
        <v>178</v>
      </c>
      <c r="E102" s="34" t="s">
        <v>183</v>
      </c>
      <c r="F102" s="34"/>
      <c r="G102" s="34"/>
      <c r="H102" s="115">
        <f>SUM(H103+H113+H120)</f>
        <v>2200</v>
      </c>
      <c r="I102" s="115">
        <f>SUM(I103+I113+I120)</f>
        <v>2139.9000000000005</v>
      </c>
      <c r="J102" s="115">
        <f>SUM(J103+J113+J120)</f>
        <v>2236.8999999999996</v>
      </c>
    </row>
    <row r="103" spans="1:10" s="47" customFormat="1" ht="19.5" customHeight="1">
      <c r="A103" s="48"/>
      <c r="B103" s="127" t="s">
        <v>235</v>
      </c>
      <c r="C103" s="136">
        <v>901</v>
      </c>
      <c r="D103" s="38" t="s">
        <v>178</v>
      </c>
      <c r="E103" s="38" t="s">
        <v>183</v>
      </c>
      <c r="F103" s="38" t="s">
        <v>30</v>
      </c>
      <c r="G103" s="38"/>
      <c r="H103" s="117">
        <f>SUM(H104+H107+H110)</f>
        <v>1374.5</v>
      </c>
      <c r="I103" s="117">
        <f>SUM(I104+I107+I110)</f>
        <v>1414.2000000000003</v>
      </c>
      <c r="J103" s="117">
        <f>SUM(J104+J107+J110)</f>
        <v>1454.4999999999998</v>
      </c>
    </row>
    <row r="104" spans="1:10" ht="69.75" customHeight="1">
      <c r="A104" s="49"/>
      <c r="B104" s="44" t="s">
        <v>339</v>
      </c>
      <c r="C104" s="136">
        <v>901</v>
      </c>
      <c r="D104" s="38" t="s">
        <v>178</v>
      </c>
      <c r="E104" s="38" t="s">
        <v>183</v>
      </c>
      <c r="F104" s="38" t="s">
        <v>31</v>
      </c>
      <c r="G104" s="38"/>
      <c r="H104" s="117">
        <f aca="true" t="shared" si="15" ref="H104:J105">SUM(H105)</f>
        <v>488.5</v>
      </c>
      <c r="I104" s="117">
        <f t="shared" si="15"/>
        <v>502.6</v>
      </c>
      <c r="J104" s="117">
        <f t="shared" si="15"/>
        <v>516.9</v>
      </c>
    </row>
    <row r="105" spans="1:10" ht="98.25" customHeight="1">
      <c r="A105" s="45"/>
      <c r="B105" s="37" t="s">
        <v>340</v>
      </c>
      <c r="C105" s="136">
        <v>901</v>
      </c>
      <c r="D105" s="38" t="s">
        <v>178</v>
      </c>
      <c r="E105" s="38" t="s">
        <v>183</v>
      </c>
      <c r="F105" s="38" t="s">
        <v>32</v>
      </c>
      <c r="G105" s="38"/>
      <c r="H105" s="117">
        <f t="shared" si="15"/>
        <v>488.5</v>
      </c>
      <c r="I105" s="117">
        <f t="shared" si="15"/>
        <v>502.6</v>
      </c>
      <c r="J105" s="117">
        <f t="shared" si="15"/>
        <v>516.9</v>
      </c>
    </row>
    <row r="106" spans="1:10" ht="39" customHeight="1">
      <c r="A106" s="45"/>
      <c r="B106" s="37" t="s">
        <v>230</v>
      </c>
      <c r="C106" s="136">
        <v>901</v>
      </c>
      <c r="D106" s="38" t="s">
        <v>178</v>
      </c>
      <c r="E106" s="38" t="s">
        <v>183</v>
      </c>
      <c r="F106" s="38" t="s">
        <v>32</v>
      </c>
      <c r="G106" s="38" t="s">
        <v>231</v>
      </c>
      <c r="H106" s="117">
        <v>488.5</v>
      </c>
      <c r="I106" s="117">
        <f>SUM('распр.б.а.14'!H105)</f>
        <v>502.6</v>
      </c>
      <c r="J106" s="117">
        <f>SUM('распр.б.а.14'!I105)</f>
        <v>516.9</v>
      </c>
    </row>
    <row r="107" spans="1:10" ht="55.5" customHeight="1">
      <c r="A107" s="45"/>
      <c r="B107" s="44" t="s">
        <v>333</v>
      </c>
      <c r="C107" s="136">
        <v>901</v>
      </c>
      <c r="D107" s="38" t="s">
        <v>178</v>
      </c>
      <c r="E107" s="38" t="s">
        <v>183</v>
      </c>
      <c r="F107" s="38" t="s">
        <v>35</v>
      </c>
      <c r="G107" s="38"/>
      <c r="H107" s="117">
        <f aca="true" t="shared" si="16" ref="H107:J108">SUM(H108)</f>
        <v>700</v>
      </c>
      <c r="I107" s="117">
        <f t="shared" si="16"/>
        <v>720.2</v>
      </c>
      <c r="J107" s="117">
        <f t="shared" si="16"/>
        <v>740.8</v>
      </c>
    </row>
    <row r="108" spans="1:10" ht="69" customHeight="1">
      <c r="A108" s="45"/>
      <c r="B108" s="37" t="s">
        <v>334</v>
      </c>
      <c r="C108" s="136">
        <v>901</v>
      </c>
      <c r="D108" s="38" t="s">
        <v>178</v>
      </c>
      <c r="E108" s="38" t="s">
        <v>183</v>
      </c>
      <c r="F108" s="38" t="s">
        <v>36</v>
      </c>
      <c r="G108" s="38"/>
      <c r="H108" s="117">
        <f t="shared" si="16"/>
        <v>700</v>
      </c>
      <c r="I108" s="117">
        <f t="shared" si="16"/>
        <v>720.2</v>
      </c>
      <c r="J108" s="117">
        <f t="shared" si="16"/>
        <v>740.8</v>
      </c>
    </row>
    <row r="109" spans="1:10" ht="34.5" customHeight="1">
      <c r="A109" s="45"/>
      <c r="B109" s="37" t="s">
        <v>230</v>
      </c>
      <c r="C109" s="136">
        <v>901</v>
      </c>
      <c r="D109" s="38" t="s">
        <v>178</v>
      </c>
      <c r="E109" s="38" t="s">
        <v>183</v>
      </c>
      <c r="F109" s="38" t="s">
        <v>36</v>
      </c>
      <c r="G109" s="38" t="s">
        <v>231</v>
      </c>
      <c r="H109" s="117">
        <v>700</v>
      </c>
      <c r="I109" s="117">
        <f>SUM('распр.б.а.14'!H108)</f>
        <v>720.2</v>
      </c>
      <c r="J109" s="117">
        <f>SUM('распр.б.а.14'!I108)</f>
        <v>740.8</v>
      </c>
    </row>
    <row r="110" spans="1:10" ht="85.5" customHeight="1">
      <c r="A110" s="45"/>
      <c r="B110" s="44" t="s">
        <v>341</v>
      </c>
      <c r="C110" s="136">
        <v>901</v>
      </c>
      <c r="D110" s="38" t="s">
        <v>178</v>
      </c>
      <c r="E110" s="38" t="s">
        <v>183</v>
      </c>
      <c r="F110" s="38" t="s">
        <v>37</v>
      </c>
      <c r="G110" s="38"/>
      <c r="H110" s="117">
        <f aca="true" t="shared" si="17" ref="H110:J111">SUM(H111)</f>
        <v>186</v>
      </c>
      <c r="I110" s="117">
        <f t="shared" si="17"/>
        <v>191.4</v>
      </c>
      <c r="J110" s="117">
        <f t="shared" si="17"/>
        <v>196.8</v>
      </c>
    </row>
    <row r="111" spans="1:10" ht="111" customHeight="1">
      <c r="A111" s="45"/>
      <c r="B111" s="37" t="s">
        <v>342</v>
      </c>
      <c r="C111" s="136">
        <v>901</v>
      </c>
      <c r="D111" s="38" t="s">
        <v>178</v>
      </c>
      <c r="E111" s="38" t="s">
        <v>183</v>
      </c>
      <c r="F111" s="38" t="s">
        <v>38</v>
      </c>
      <c r="G111" s="38"/>
      <c r="H111" s="117">
        <f t="shared" si="17"/>
        <v>186</v>
      </c>
      <c r="I111" s="117">
        <f t="shared" si="17"/>
        <v>191.4</v>
      </c>
      <c r="J111" s="117">
        <f t="shared" si="17"/>
        <v>196.8</v>
      </c>
    </row>
    <row r="112" spans="1:10" ht="34.5" customHeight="1">
      <c r="A112" s="45"/>
      <c r="B112" s="37" t="s">
        <v>230</v>
      </c>
      <c r="C112" s="136">
        <v>901</v>
      </c>
      <c r="D112" s="38" t="s">
        <v>178</v>
      </c>
      <c r="E112" s="38" t="s">
        <v>183</v>
      </c>
      <c r="F112" s="38" t="s">
        <v>38</v>
      </c>
      <c r="G112" s="38" t="s">
        <v>231</v>
      </c>
      <c r="H112" s="117">
        <v>186</v>
      </c>
      <c r="I112" s="117">
        <f>SUM('распр.б.а.14'!H111)</f>
        <v>191.4</v>
      </c>
      <c r="J112" s="117">
        <f>SUM('распр.б.а.14'!I111)</f>
        <v>196.8</v>
      </c>
    </row>
    <row r="113" spans="1:10" ht="47.25" customHeight="1">
      <c r="A113" s="45"/>
      <c r="B113" s="44" t="s">
        <v>365</v>
      </c>
      <c r="C113" s="136">
        <v>901</v>
      </c>
      <c r="D113" s="38" t="s">
        <v>178</v>
      </c>
      <c r="E113" s="38" t="s">
        <v>183</v>
      </c>
      <c r="F113" s="38" t="s">
        <v>39</v>
      </c>
      <c r="G113" s="38"/>
      <c r="H113" s="117">
        <f>SUM(H114)</f>
        <v>162.70000000000002</v>
      </c>
      <c r="I113" s="117">
        <f>SUM(I114)</f>
        <v>15.2</v>
      </c>
      <c r="J113" s="117">
        <f>SUM(J114)</f>
        <v>15.7</v>
      </c>
    </row>
    <row r="114" spans="1:10" ht="33" customHeight="1">
      <c r="A114" s="45"/>
      <c r="B114" s="37" t="s">
        <v>279</v>
      </c>
      <c r="C114" s="136">
        <v>901</v>
      </c>
      <c r="D114" s="38" t="s">
        <v>178</v>
      </c>
      <c r="E114" s="38" t="s">
        <v>183</v>
      </c>
      <c r="F114" s="38" t="s">
        <v>280</v>
      </c>
      <c r="G114" s="38"/>
      <c r="H114" s="117">
        <f>SUM(H115+H117)</f>
        <v>162.70000000000002</v>
      </c>
      <c r="I114" s="117">
        <f>SUM(I115+I117)</f>
        <v>15.2</v>
      </c>
      <c r="J114" s="117">
        <f>SUM(J115+J117)</f>
        <v>15.7</v>
      </c>
    </row>
    <row r="115" spans="1:10" ht="135" customHeight="1" hidden="1">
      <c r="A115" s="45"/>
      <c r="B115" s="50" t="s">
        <v>289</v>
      </c>
      <c r="C115" s="136">
        <v>901</v>
      </c>
      <c r="D115" s="38" t="s">
        <v>178</v>
      </c>
      <c r="E115" s="38" t="s">
        <v>183</v>
      </c>
      <c r="F115" s="38" t="s">
        <v>281</v>
      </c>
      <c r="G115" s="38"/>
      <c r="H115" s="117">
        <f>SUM(H116)</f>
        <v>147.9</v>
      </c>
      <c r="I115" s="117">
        <f>SUM(I116)</f>
        <v>0</v>
      </c>
      <c r="J115" s="117">
        <f>SUM(J116)</f>
        <v>0</v>
      </c>
    </row>
    <row r="116" spans="1:10" ht="40.5" customHeight="1" hidden="1">
      <c r="A116" s="45"/>
      <c r="B116" s="37" t="s">
        <v>230</v>
      </c>
      <c r="C116" s="136">
        <v>901</v>
      </c>
      <c r="D116" s="38" t="s">
        <v>178</v>
      </c>
      <c r="E116" s="38" t="s">
        <v>183</v>
      </c>
      <c r="F116" s="38" t="s">
        <v>281</v>
      </c>
      <c r="G116" s="38" t="s">
        <v>231</v>
      </c>
      <c r="H116" s="117">
        <v>147.9</v>
      </c>
      <c r="I116" s="117">
        <f>SUM('распр.б.а.14'!H115)</f>
        <v>0</v>
      </c>
      <c r="J116" s="117">
        <f>SUM('распр.б.а.14'!I115)</f>
        <v>0</v>
      </c>
    </row>
    <row r="117" spans="1:10" ht="52.5" customHeight="1">
      <c r="A117" s="45"/>
      <c r="B117" s="37" t="s">
        <v>102</v>
      </c>
      <c r="C117" s="136">
        <v>901</v>
      </c>
      <c r="D117" s="38" t="s">
        <v>178</v>
      </c>
      <c r="E117" s="38" t="s">
        <v>183</v>
      </c>
      <c r="F117" s="38" t="s">
        <v>282</v>
      </c>
      <c r="G117" s="38"/>
      <c r="H117" s="117">
        <f aca="true" t="shared" si="18" ref="H117:J118">SUM(H118)</f>
        <v>14.8</v>
      </c>
      <c r="I117" s="117">
        <f t="shared" si="18"/>
        <v>15.2</v>
      </c>
      <c r="J117" s="117">
        <f t="shared" si="18"/>
        <v>15.7</v>
      </c>
    </row>
    <row r="118" spans="1:10" ht="90" customHeight="1">
      <c r="A118" s="45"/>
      <c r="B118" s="50" t="s">
        <v>370</v>
      </c>
      <c r="C118" s="136">
        <v>901</v>
      </c>
      <c r="D118" s="38" t="s">
        <v>178</v>
      </c>
      <c r="E118" s="38" t="s">
        <v>183</v>
      </c>
      <c r="F118" s="38" t="s">
        <v>283</v>
      </c>
      <c r="G118" s="38"/>
      <c r="H118" s="117">
        <f t="shared" si="18"/>
        <v>14.8</v>
      </c>
      <c r="I118" s="117">
        <f t="shared" si="18"/>
        <v>15.2</v>
      </c>
      <c r="J118" s="117">
        <f t="shared" si="18"/>
        <v>15.7</v>
      </c>
    </row>
    <row r="119" spans="1:10" ht="37.5" customHeight="1">
      <c r="A119" s="45"/>
      <c r="B119" s="37" t="s">
        <v>230</v>
      </c>
      <c r="C119" s="136">
        <v>901</v>
      </c>
      <c r="D119" s="38" t="s">
        <v>178</v>
      </c>
      <c r="E119" s="38" t="s">
        <v>183</v>
      </c>
      <c r="F119" s="38" t="s">
        <v>283</v>
      </c>
      <c r="G119" s="38" t="s">
        <v>231</v>
      </c>
      <c r="H119" s="117">
        <v>14.8</v>
      </c>
      <c r="I119" s="117">
        <f>SUM('распр.б.а.14'!H118)</f>
        <v>15.2</v>
      </c>
      <c r="J119" s="117">
        <f>SUM('распр.б.а.14'!I118)</f>
        <v>15.7</v>
      </c>
    </row>
    <row r="120" spans="1:10" ht="37.5" customHeight="1">
      <c r="A120" s="45"/>
      <c r="B120" s="124" t="s">
        <v>463</v>
      </c>
      <c r="C120" s="136">
        <v>901</v>
      </c>
      <c r="D120" s="38" t="s">
        <v>178</v>
      </c>
      <c r="E120" s="38" t="s">
        <v>183</v>
      </c>
      <c r="F120" s="38" t="s">
        <v>459</v>
      </c>
      <c r="G120" s="38"/>
      <c r="H120" s="117">
        <f aca="true" t="shared" si="19" ref="H120:J121">SUM(H121)</f>
        <v>662.8000000000001</v>
      </c>
      <c r="I120" s="117">
        <f t="shared" si="19"/>
        <v>710.5</v>
      </c>
      <c r="J120" s="117">
        <f t="shared" si="19"/>
        <v>766.6999999999999</v>
      </c>
    </row>
    <row r="121" spans="1:10" ht="37.5" customHeight="1">
      <c r="A121" s="45"/>
      <c r="B121" s="124" t="s">
        <v>462</v>
      </c>
      <c r="C121" s="136">
        <v>901</v>
      </c>
      <c r="D121" s="38" t="s">
        <v>178</v>
      </c>
      <c r="E121" s="38" t="s">
        <v>183</v>
      </c>
      <c r="F121" s="38" t="s">
        <v>460</v>
      </c>
      <c r="G121" s="38"/>
      <c r="H121" s="117">
        <f t="shared" si="19"/>
        <v>662.8000000000001</v>
      </c>
      <c r="I121" s="117">
        <f t="shared" si="19"/>
        <v>710.5</v>
      </c>
      <c r="J121" s="117">
        <f t="shared" si="19"/>
        <v>766.6999999999999</v>
      </c>
    </row>
    <row r="122" spans="1:10" ht="51.75" customHeight="1">
      <c r="A122" s="45"/>
      <c r="B122" s="124" t="s">
        <v>330</v>
      </c>
      <c r="C122" s="136">
        <v>901</v>
      </c>
      <c r="D122" s="38" t="s">
        <v>178</v>
      </c>
      <c r="E122" s="38" t="s">
        <v>183</v>
      </c>
      <c r="F122" s="38" t="s">
        <v>461</v>
      </c>
      <c r="G122" s="38"/>
      <c r="H122" s="117">
        <f>SUM(H123:H124)</f>
        <v>662.8000000000001</v>
      </c>
      <c r="I122" s="117">
        <f>SUM(I123:I124)</f>
        <v>710.5</v>
      </c>
      <c r="J122" s="117">
        <f>SUM(J123:J124)</f>
        <v>766.6999999999999</v>
      </c>
    </row>
    <row r="123" spans="1:10" ht="30" customHeight="1">
      <c r="A123" s="45"/>
      <c r="B123" s="124" t="s">
        <v>331</v>
      </c>
      <c r="C123" s="136">
        <v>901</v>
      </c>
      <c r="D123" s="38" t="s">
        <v>178</v>
      </c>
      <c r="E123" s="38" t="s">
        <v>183</v>
      </c>
      <c r="F123" s="38" t="s">
        <v>461</v>
      </c>
      <c r="G123" s="38" t="s">
        <v>332</v>
      </c>
      <c r="H123" s="117">
        <v>604.2</v>
      </c>
      <c r="I123" s="117">
        <f>SUM('распр.б.а.14'!H122)</f>
        <v>647.7</v>
      </c>
      <c r="J123" s="117">
        <f>SUM('распр.б.а.14'!I122)</f>
        <v>698.9</v>
      </c>
    </row>
    <row r="124" spans="1:10" ht="37.5" customHeight="1">
      <c r="A124" s="45"/>
      <c r="B124" s="37" t="s">
        <v>230</v>
      </c>
      <c r="C124" s="136">
        <v>901</v>
      </c>
      <c r="D124" s="38" t="s">
        <v>178</v>
      </c>
      <c r="E124" s="38" t="s">
        <v>183</v>
      </c>
      <c r="F124" s="38" t="s">
        <v>461</v>
      </c>
      <c r="G124" s="38" t="s">
        <v>231</v>
      </c>
      <c r="H124" s="117">
        <v>58.6</v>
      </c>
      <c r="I124" s="117">
        <f>SUM('распр.б.а.14'!H123)</f>
        <v>62.8</v>
      </c>
      <c r="J124" s="117">
        <f>SUM('распр.б.а.14'!I123)</f>
        <v>67.8</v>
      </c>
    </row>
    <row r="125" spans="1:10" s="35" customFormat="1" ht="34.5" customHeight="1" hidden="1">
      <c r="A125" s="43"/>
      <c r="B125" s="123" t="s">
        <v>163</v>
      </c>
      <c r="C125" s="135">
        <v>901</v>
      </c>
      <c r="D125" s="34" t="s">
        <v>178</v>
      </c>
      <c r="E125" s="34" t="s">
        <v>185</v>
      </c>
      <c r="F125" s="34"/>
      <c r="G125" s="51"/>
      <c r="H125" s="115">
        <f>SUM(H126)</f>
        <v>23.1</v>
      </c>
      <c r="I125" s="115">
        <f aca="true" t="shared" si="20" ref="I125:J128">SUM(I126)</f>
        <v>0</v>
      </c>
      <c r="J125" s="115">
        <f t="shared" si="20"/>
        <v>0</v>
      </c>
    </row>
    <row r="126" spans="1:10" s="35" customFormat="1" ht="34.5" customHeight="1" hidden="1">
      <c r="A126" s="43"/>
      <c r="B126" s="37" t="s">
        <v>227</v>
      </c>
      <c r="C126" s="136">
        <v>901</v>
      </c>
      <c r="D126" s="38" t="s">
        <v>178</v>
      </c>
      <c r="E126" s="38" t="s">
        <v>185</v>
      </c>
      <c r="F126" s="38" t="s">
        <v>83</v>
      </c>
      <c r="G126" s="51"/>
      <c r="H126" s="117">
        <f>SUM(H127)</f>
        <v>23.1</v>
      </c>
      <c r="I126" s="117">
        <f t="shared" si="20"/>
        <v>0</v>
      </c>
      <c r="J126" s="117">
        <f t="shared" si="20"/>
        <v>0</v>
      </c>
    </row>
    <row r="127" spans="1:10" ht="48.75" customHeight="1" hidden="1">
      <c r="A127" s="49"/>
      <c r="B127" s="37" t="s">
        <v>238</v>
      </c>
      <c r="C127" s="136">
        <v>901</v>
      </c>
      <c r="D127" s="38" t="s">
        <v>178</v>
      </c>
      <c r="E127" s="38" t="s">
        <v>185</v>
      </c>
      <c r="F127" s="38" t="s">
        <v>84</v>
      </c>
      <c r="G127" s="38"/>
      <c r="H127" s="117">
        <f>SUM(H128)</f>
        <v>23.1</v>
      </c>
      <c r="I127" s="117">
        <f t="shared" si="20"/>
        <v>0</v>
      </c>
      <c r="J127" s="117">
        <f t="shared" si="20"/>
        <v>0</v>
      </c>
    </row>
    <row r="128" spans="1:10" ht="33.75" customHeight="1" hidden="1">
      <c r="A128" s="49"/>
      <c r="B128" s="44" t="s">
        <v>234</v>
      </c>
      <c r="C128" s="136">
        <v>901</v>
      </c>
      <c r="D128" s="38" t="s">
        <v>178</v>
      </c>
      <c r="E128" s="38" t="s">
        <v>185</v>
      </c>
      <c r="F128" s="38" t="s">
        <v>88</v>
      </c>
      <c r="G128" s="38"/>
      <c r="H128" s="117">
        <f>SUM(H129)</f>
        <v>23.1</v>
      </c>
      <c r="I128" s="117">
        <f t="shared" si="20"/>
        <v>0</v>
      </c>
      <c r="J128" s="117">
        <f t="shared" si="20"/>
        <v>0</v>
      </c>
    </row>
    <row r="129" spans="1:10" ht="35.25" customHeight="1" hidden="1">
      <c r="A129" s="49"/>
      <c r="B129" s="37" t="s">
        <v>230</v>
      </c>
      <c r="C129" s="136">
        <v>901</v>
      </c>
      <c r="D129" s="38" t="s">
        <v>178</v>
      </c>
      <c r="E129" s="38" t="s">
        <v>185</v>
      </c>
      <c r="F129" s="38" t="s">
        <v>88</v>
      </c>
      <c r="G129" s="38" t="s">
        <v>231</v>
      </c>
      <c r="H129" s="117">
        <v>23.1</v>
      </c>
      <c r="I129" s="117">
        <f>SUM('распр.б.а.14'!H128)</f>
        <v>0</v>
      </c>
      <c r="J129" s="117">
        <f>SUM('распр.б.а.14'!I128)</f>
        <v>0</v>
      </c>
    </row>
    <row r="130" spans="1:10" s="46" customFormat="1" ht="19.5" customHeight="1">
      <c r="A130" s="43"/>
      <c r="B130" s="123" t="s">
        <v>150</v>
      </c>
      <c r="C130" s="135">
        <v>901</v>
      </c>
      <c r="D130" s="34" t="s">
        <v>179</v>
      </c>
      <c r="E130" s="34" t="s">
        <v>177</v>
      </c>
      <c r="F130" s="34"/>
      <c r="G130" s="34"/>
      <c r="H130" s="115">
        <f>SUM(H131+H135+H169)</f>
        <v>84547</v>
      </c>
      <c r="I130" s="115">
        <f>SUM(I131+I135+I169)</f>
        <v>11416.699999999999</v>
      </c>
      <c r="J130" s="115">
        <f>SUM(J131+J135+J169)</f>
        <v>11770.2</v>
      </c>
    </row>
    <row r="131" spans="1:10" s="46" customFormat="1" ht="19.5" customHeight="1">
      <c r="A131" s="43"/>
      <c r="B131" s="123" t="s">
        <v>269</v>
      </c>
      <c r="C131" s="135">
        <v>901</v>
      </c>
      <c r="D131" s="34" t="s">
        <v>179</v>
      </c>
      <c r="E131" s="34" t="s">
        <v>181</v>
      </c>
      <c r="F131" s="34"/>
      <c r="G131" s="34"/>
      <c r="H131" s="115">
        <f>SUM(H132)</f>
        <v>50</v>
      </c>
      <c r="I131" s="115">
        <f aca="true" t="shared" si="21" ref="I131:J133">SUM(I132)</f>
        <v>51.4</v>
      </c>
      <c r="J131" s="115">
        <f t="shared" si="21"/>
        <v>52.9</v>
      </c>
    </row>
    <row r="132" spans="1:10" s="46" customFormat="1" ht="24" customHeight="1">
      <c r="A132" s="43"/>
      <c r="B132" s="44" t="s">
        <v>248</v>
      </c>
      <c r="C132" s="136">
        <v>901</v>
      </c>
      <c r="D132" s="38" t="s">
        <v>179</v>
      </c>
      <c r="E132" s="38" t="s">
        <v>181</v>
      </c>
      <c r="F132" s="38" t="s">
        <v>7</v>
      </c>
      <c r="G132" s="38"/>
      <c r="H132" s="117">
        <f>SUM(H133)</f>
        <v>50</v>
      </c>
      <c r="I132" s="117">
        <f t="shared" si="21"/>
        <v>51.4</v>
      </c>
      <c r="J132" s="117">
        <f t="shared" si="21"/>
        <v>52.9</v>
      </c>
    </row>
    <row r="133" spans="1:10" s="46" customFormat="1" ht="64.5" customHeight="1">
      <c r="A133" s="43"/>
      <c r="B133" s="44" t="s">
        <v>480</v>
      </c>
      <c r="C133" s="136">
        <v>901</v>
      </c>
      <c r="D133" s="38" t="s">
        <v>179</v>
      </c>
      <c r="E133" s="38" t="s">
        <v>181</v>
      </c>
      <c r="F133" s="38" t="s">
        <v>95</v>
      </c>
      <c r="G133" s="38"/>
      <c r="H133" s="117">
        <f>SUM(H134)</f>
        <v>50</v>
      </c>
      <c r="I133" s="117">
        <f t="shared" si="21"/>
        <v>51.4</v>
      </c>
      <c r="J133" s="117">
        <f t="shared" si="21"/>
        <v>52.9</v>
      </c>
    </row>
    <row r="134" spans="1:10" s="46" customFormat="1" ht="51" customHeight="1">
      <c r="A134" s="43"/>
      <c r="B134" s="37" t="s">
        <v>220</v>
      </c>
      <c r="C134" s="136">
        <v>901</v>
      </c>
      <c r="D134" s="38" t="s">
        <v>179</v>
      </c>
      <c r="E134" s="38" t="s">
        <v>181</v>
      </c>
      <c r="F134" s="38" t="s">
        <v>95</v>
      </c>
      <c r="G134" s="38" t="s">
        <v>200</v>
      </c>
      <c r="H134" s="117">
        <v>50</v>
      </c>
      <c r="I134" s="117">
        <f>SUM('распр.б.а.14'!H133)</f>
        <v>51.4</v>
      </c>
      <c r="J134" s="117">
        <f>SUM('распр.б.а.14'!I133)</f>
        <v>52.9</v>
      </c>
    </row>
    <row r="135" spans="1:10" s="52" customFormat="1" ht="19.5" customHeight="1">
      <c r="A135" s="41"/>
      <c r="B135" s="123" t="s">
        <v>211</v>
      </c>
      <c r="C135" s="135">
        <v>901</v>
      </c>
      <c r="D135" s="34" t="s">
        <v>179</v>
      </c>
      <c r="E135" s="34" t="s">
        <v>183</v>
      </c>
      <c r="F135" s="34"/>
      <c r="G135" s="34"/>
      <c r="H135" s="115">
        <f>SUM(H136+H140+H147)</f>
        <v>83151.9</v>
      </c>
      <c r="I135" s="115">
        <f>SUM(I136+I140+I147)</f>
        <v>10063.3</v>
      </c>
      <c r="J135" s="115">
        <f>SUM(J136+J140+J147)</f>
        <v>10351.1</v>
      </c>
    </row>
    <row r="136" spans="1:10" s="47" customFormat="1" ht="19.5" customHeight="1">
      <c r="A136" s="48"/>
      <c r="B136" s="127" t="s">
        <v>235</v>
      </c>
      <c r="C136" s="136">
        <v>901</v>
      </c>
      <c r="D136" s="38" t="s">
        <v>179</v>
      </c>
      <c r="E136" s="38" t="s">
        <v>183</v>
      </c>
      <c r="F136" s="38" t="s">
        <v>30</v>
      </c>
      <c r="G136" s="38"/>
      <c r="H136" s="117">
        <f>SUM(H137)</f>
        <v>1220.4</v>
      </c>
      <c r="I136" s="117">
        <f aca="true" t="shared" si="22" ref="I136:J138">SUM(I137)</f>
        <v>1255.5</v>
      </c>
      <c r="J136" s="117">
        <f t="shared" si="22"/>
        <v>1291.5</v>
      </c>
    </row>
    <row r="137" spans="1:10" ht="45" customHeight="1">
      <c r="A137" s="45"/>
      <c r="B137" s="44" t="s">
        <v>293</v>
      </c>
      <c r="C137" s="136">
        <v>901</v>
      </c>
      <c r="D137" s="38" t="s">
        <v>179</v>
      </c>
      <c r="E137" s="38" t="s">
        <v>183</v>
      </c>
      <c r="F137" s="38" t="s">
        <v>33</v>
      </c>
      <c r="G137" s="38"/>
      <c r="H137" s="117">
        <f>SUM(H138)</f>
        <v>1220.4</v>
      </c>
      <c r="I137" s="117">
        <f t="shared" si="22"/>
        <v>1255.5</v>
      </c>
      <c r="J137" s="117">
        <f t="shared" si="22"/>
        <v>1291.5</v>
      </c>
    </row>
    <row r="138" spans="1:10" ht="79.5" customHeight="1">
      <c r="A138" s="45"/>
      <c r="B138" s="37" t="s">
        <v>335</v>
      </c>
      <c r="C138" s="136">
        <v>901</v>
      </c>
      <c r="D138" s="38" t="s">
        <v>179</v>
      </c>
      <c r="E138" s="38" t="s">
        <v>183</v>
      </c>
      <c r="F138" s="38" t="s">
        <v>34</v>
      </c>
      <c r="G138" s="38"/>
      <c r="H138" s="117">
        <f>SUM(H139)</f>
        <v>1220.4</v>
      </c>
      <c r="I138" s="117">
        <f t="shared" si="22"/>
        <v>1255.5</v>
      </c>
      <c r="J138" s="117">
        <f t="shared" si="22"/>
        <v>1291.5</v>
      </c>
    </row>
    <row r="139" spans="1:10" ht="35.25" customHeight="1">
      <c r="A139" s="45"/>
      <c r="B139" s="37" t="s">
        <v>230</v>
      </c>
      <c r="C139" s="136">
        <v>901</v>
      </c>
      <c r="D139" s="38" t="s">
        <v>179</v>
      </c>
      <c r="E139" s="38" t="s">
        <v>183</v>
      </c>
      <c r="F139" s="38" t="s">
        <v>34</v>
      </c>
      <c r="G139" s="38" t="s">
        <v>231</v>
      </c>
      <c r="H139" s="117">
        <v>1220.4</v>
      </c>
      <c r="I139" s="117">
        <f>SUM('распр.б.а.14'!H138)</f>
        <v>1255.5</v>
      </c>
      <c r="J139" s="117">
        <f>SUM('распр.б.а.14'!I138)</f>
        <v>1291.5</v>
      </c>
    </row>
    <row r="140" spans="1:10" s="46" customFormat="1" ht="51.75" customHeight="1">
      <c r="A140" s="43"/>
      <c r="B140" s="44" t="s">
        <v>365</v>
      </c>
      <c r="C140" s="136">
        <v>901</v>
      </c>
      <c r="D140" s="38" t="s">
        <v>179</v>
      </c>
      <c r="E140" s="38" t="s">
        <v>183</v>
      </c>
      <c r="F140" s="38" t="s">
        <v>39</v>
      </c>
      <c r="G140" s="38"/>
      <c r="H140" s="117">
        <f>SUM(H141)</f>
        <v>926.1</v>
      </c>
      <c r="I140" s="117">
        <f>SUM(I141)</f>
        <v>86.6</v>
      </c>
      <c r="J140" s="117">
        <f>SUM(J141)</f>
        <v>89.1</v>
      </c>
    </row>
    <row r="141" spans="1:10" s="46" customFormat="1" ht="51" customHeight="1">
      <c r="A141" s="43"/>
      <c r="B141" s="37" t="s">
        <v>212</v>
      </c>
      <c r="C141" s="136">
        <v>901</v>
      </c>
      <c r="D141" s="38" t="s">
        <v>179</v>
      </c>
      <c r="E141" s="38" t="s">
        <v>183</v>
      </c>
      <c r="F141" s="38" t="s">
        <v>40</v>
      </c>
      <c r="G141" s="38"/>
      <c r="H141" s="117">
        <f>SUM(H142+H144)</f>
        <v>926.1</v>
      </c>
      <c r="I141" s="117">
        <f>SUM(I142+I144)</f>
        <v>86.6</v>
      </c>
      <c r="J141" s="117">
        <f>SUM(J142+J144)</f>
        <v>89.1</v>
      </c>
    </row>
    <row r="142" spans="1:10" s="46" customFormat="1" ht="144" customHeight="1" hidden="1">
      <c r="A142" s="43"/>
      <c r="B142" s="50" t="s">
        <v>284</v>
      </c>
      <c r="C142" s="136">
        <v>901</v>
      </c>
      <c r="D142" s="38" t="s">
        <v>179</v>
      </c>
      <c r="E142" s="38" t="s">
        <v>183</v>
      </c>
      <c r="F142" s="38" t="s">
        <v>41</v>
      </c>
      <c r="G142" s="38"/>
      <c r="H142" s="117">
        <f>SUM(H143)</f>
        <v>841.9</v>
      </c>
      <c r="I142" s="117">
        <f>SUM(I143)</f>
        <v>0</v>
      </c>
      <c r="J142" s="117">
        <f>SUM(J143)</f>
        <v>0</v>
      </c>
    </row>
    <row r="143" spans="1:10" s="46" customFormat="1" ht="36.75" customHeight="1" hidden="1">
      <c r="A143" s="43"/>
      <c r="B143" s="37" t="s">
        <v>230</v>
      </c>
      <c r="C143" s="136">
        <v>901</v>
      </c>
      <c r="D143" s="38" t="s">
        <v>179</v>
      </c>
      <c r="E143" s="38" t="s">
        <v>183</v>
      </c>
      <c r="F143" s="38" t="s">
        <v>41</v>
      </c>
      <c r="G143" s="38" t="s">
        <v>231</v>
      </c>
      <c r="H143" s="117">
        <v>841.9</v>
      </c>
      <c r="I143" s="117">
        <f>SUM('распр.б.а.14'!H142)</f>
        <v>0</v>
      </c>
      <c r="J143" s="117">
        <f>SUM('распр.б.а.14'!I142)</f>
        <v>0</v>
      </c>
    </row>
    <row r="144" spans="1:10" s="46" customFormat="1" ht="54" customHeight="1">
      <c r="A144" s="43"/>
      <c r="B144" s="37" t="s">
        <v>102</v>
      </c>
      <c r="C144" s="136">
        <v>901</v>
      </c>
      <c r="D144" s="38" t="s">
        <v>179</v>
      </c>
      <c r="E144" s="38" t="s">
        <v>183</v>
      </c>
      <c r="F144" s="38" t="s">
        <v>129</v>
      </c>
      <c r="G144" s="53"/>
      <c r="H144" s="117">
        <f aca="true" t="shared" si="23" ref="H144:J145">SUM(H145)</f>
        <v>84.2</v>
      </c>
      <c r="I144" s="117">
        <f t="shared" si="23"/>
        <v>86.6</v>
      </c>
      <c r="J144" s="117">
        <f t="shared" si="23"/>
        <v>89.1</v>
      </c>
    </row>
    <row r="145" spans="1:10" s="46" customFormat="1" ht="98.25" customHeight="1">
      <c r="A145" s="43"/>
      <c r="B145" s="50" t="s">
        <v>366</v>
      </c>
      <c r="C145" s="136">
        <v>901</v>
      </c>
      <c r="D145" s="38" t="s">
        <v>179</v>
      </c>
      <c r="E145" s="38" t="s">
        <v>183</v>
      </c>
      <c r="F145" s="38" t="s">
        <v>130</v>
      </c>
      <c r="G145" s="53"/>
      <c r="H145" s="117">
        <f t="shared" si="23"/>
        <v>84.2</v>
      </c>
      <c r="I145" s="117">
        <f t="shared" si="23"/>
        <v>86.6</v>
      </c>
      <c r="J145" s="117">
        <f t="shared" si="23"/>
        <v>89.1</v>
      </c>
    </row>
    <row r="146" spans="1:10" s="46" customFormat="1" ht="39.75" customHeight="1">
      <c r="A146" s="43"/>
      <c r="B146" s="37" t="s">
        <v>230</v>
      </c>
      <c r="C146" s="136">
        <v>901</v>
      </c>
      <c r="D146" s="38" t="s">
        <v>179</v>
      </c>
      <c r="E146" s="38" t="s">
        <v>183</v>
      </c>
      <c r="F146" s="38" t="s">
        <v>130</v>
      </c>
      <c r="G146" s="53">
        <v>240</v>
      </c>
      <c r="H146" s="117">
        <v>84.2</v>
      </c>
      <c r="I146" s="117">
        <f>SUM('распр.б.а.14'!H145)</f>
        <v>86.6</v>
      </c>
      <c r="J146" s="117">
        <f>SUM('распр.б.а.14'!I145)</f>
        <v>89.1</v>
      </c>
    </row>
    <row r="147" spans="1:10" s="52" customFormat="1" ht="45.75" customHeight="1">
      <c r="A147" s="41"/>
      <c r="B147" s="44" t="s">
        <v>343</v>
      </c>
      <c r="C147" s="136">
        <v>901</v>
      </c>
      <c r="D147" s="38" t="s">
        <v>179</v>
      </c>
      <c r="E147" s="38" t="s">
        <v>183</v>
      </c>
      <c r="F147" s="38" t="s">
        <v>49</v>
      </c>
      <c r="G147" s="38"/>
      <c r="H147" s="117">
        <f>SUM(H148+H164)</f>
        <v>81005.4</v>
      </c>
      <c r="I147" s="117">
        <f>SUM(I148+I164)</f>
        <v>8721.199999999999</v>
      </c>
      <c r="J147" s="117">
        <f>SUM(J148+J164)</f>
        <v>8970.5</v>
      </c>
    </row>
    <row r="148" spans="1:10" s="46" customFormat="1" ht="123.75" customHeight="1">
      <c r="A148" s="43"/>
      <c r="B148" s="37" t="s">
        <v>344</v>
      </c>
      <c r="C148" s="136">
        <v>901</v>
      </c>
      <c r="D148" s="38" t="s">
        <v>179</v>
      </c>
      <c r="E148" s="38" t="s">
        <v>183</v>
      </c>
      <c r="F148" s="38" t="s">
        <v>50</v>
      </c>
      <c r="G148" s="38"/>
      <c r="H148" s="117">
        <f>SUM(H149+H151+H153+H155+H158+H160+H162)</f>
        <v>23135.4</v>
      </c>
      <c r="I148" s="117">
        <f>SUM(I149+I151+I153+I155+I158+I160+I162)</f>
        <v>8721.199999999999</v>
      </c>
      <c r="J148" s="117">
        <f>SUM(J149+J151+J153+J155+J158+J160+J162)</f>
        <v>8970.5</v>
      </c>
    </row>
    <row r="149" spans="1:10" s="46" customFormat="1" ht="97.5" customHeight="1">
      <c r="A149" s="43"/>
      <c r="B149" s="44" t="s">
        <v>345</v>
      </c>
      <c r="C149" s="136">
        <v>901</v>
      </c>
      <c r="D149" s="38" t="s">
        <v>179</v>
      </c>
      <c r="E149" s="38" t="s">
        <v>183</v>
      </c>
      <c r="F149" s="38" t="s">
        <v>51</v>
      </c>
      <c r="G149" s="38"/>
      <c r="H149" s="117">
        <f>SUM(H150)</f>
        <v>22735.4</v>
      </c>
      <c r="I149" s="117">
        <f>SUM(I150)</f>
        <v>8309.6</v>
      </c>
      <c r="J149" s="117">
        <f>SUM(J150)</f>
        <v>8547.3</v>
      </c>
    </row>
    <row r="150" spans="1:10" s="46" customFormat="1" ht="38.25" customHeight="1">
      <c r="A150" s="43"/>
      <c r="B150" s="37" t="s">
        <v>230</v>
      </c>
      <c r="C150" s="136">
        <v>901</v>
      </c>
      <c r="D150" s="38" t="s">
        <v>179</v>
      </c>
      <c r="E150" s="38" t="s">
        <v>183</v>
      </c>
      <c r="F150" s="38" t="s">
        <v>51</v>
      </c>
      <c r="G150" s="38" t="s">
        <v>231</v>
      </c>
      <c r="H150" s="117">
        <v>22735.4</v>
      </c>
      <c r="I150" s="117">
        <f>SUM('распр.б.а.14'!H149)</f>
        <v>8309.6</v>
      </c>
      <c r="J150" s="117">
        <f>SUM('распр.б.а.14'!I149)</f>
        <v>8547.3</v>
      </c>
    </row>
    <row r="151" spans="1:10" s="46" customFormat="1" ht="52.5" customHeight="1">
      <c r="A151" s="43"/>
      <c r="B151" s="37" t="s">
        <v>346</v>
      </c>
      <c r="C151" s="136">
        <v>901</v>
      </c>
      <c r="D151" s="38" t="s">
        <v>179</v>
      </c>
      <c r="E151" s="38" t="s">
        <v>183</v>
      </c>
      <c r="F151" s="38" t="s">
        <v>99</v>
      </c>
      <c r="G151" s="38"/>
      <c r="H151" s="117">
        <f>SUM(H152)</f>
        <v>200</v>
      </c>
      <c r="I151" s="117">
        <f>SUM(I152)</f>
        <v>205.8</v>
      </c>
      <c r="J151" s="117">
        <f>SUM(J152)</f>
        <v>211.6</v>
      </c>
    </row>
    <row r="152" spans="1:10" s="46" customFormat="1" ht="38.25" customHeight="1">
      <c r="A152" s="43"/>
      <c r="B152" s="37" t="s">
        <v>230</v>
      </c>
      <c r="C152" s="136">
        <v>901</v>
      </c>
      <c r="D152" s="38" t="s">
        <v>179</v>
      </c>
      <c r="E152" s="38" t="s">
        <v>183</v>
      </c>
      <c r="F152" s="38" t="s">
        <v>99</v>
      </c>
      <c r="G152" s="38" t="s">
        <v>231</v>
      </c>
      <c r="H152" s="117">
        <v>200</v>
      </c>
      <c r="I152" s="117">
        <f>SUM('распр.б.а.14'!H151)</f>
        <v>205.8</v>
      </c>
      <c r="J152" s="117">
        <f>SUM('распр.б.а.14'!I151)</f>
        <v>211.6</v>
      </c>
    </row>
    <row r="153" spans="1:10" s="46" customFormat="1" ht="143.25" customHeight="1" hidden="1">
      <c r="A153" s="43"/>
      <c r="B153" s="50" t="s">
        <v>225</v>
      </c>
      <c r="C153" s="136">
        <v>901</v>
      </c>
      <c r="D153" s="38" t="s">
        <v>179</v>
      </c>
      <c r="E153" s="38" t="s">
        <v>183</v>
      </c>
      <c r="F153" s="38" t="s">
        <v>52</v>
      </c>
      <c r="G153" s="38"/>
      <c r="H153" s="117">
        <f>H154</f>
        <v>0</v>
      </c>
      <c r="I153" s="117">
        <f>I154</f>
        <v>0</v>
      </c>
      <c r="J153" s="117">
        <f>J154</f>
        <v>0</v>
      </c>
    </row>
    <row r="154" spans="1:10" s="46" customFormat="1" ht="39" customHeight="1" hidden="1">
      <c r="A154" s="43"/>
      <c r="B154" s="37" t="s">
        <v>230</v>
      </c>
      <c r="C154" s="136">
        <v>901</v>
      </c>
      <c r="D154" s="38" t="s">
        <v>179</v>
      </c>
      <c r="E154" s="38" t="s">
        <v>183</v>
      </c>
      <c r="F154" s="38" t="s">
        <v>52</v>
      </c>
      <c r="G154" s="38" t="s">
        <v>231</v>
      </c>
      <c r="H154" s="117"/>
      <c r="I154" s="117"/>
      <c r="J154" s="117"/>
    </row>
    <row r="155" spans="1:10" s="46" customFormat="1" ht="118.5" customHeight="1" hidden="1">
      <c r="A155" s="43"/>
      <c r="B155" s="44" t="s">
        <v>107</v>
      </c>
      <c r="C155" s="136">
        <v>901</v>
      </c>
      <c r="D155" s="38" t="s">
        <v>179</v>
      </c>
      <c r="E155" s="38" t="s">
        <v>183</v>
      </c>
      <c r="F155" s="38" t="s">
        <v>53</v>
      </c>
      <c r="G155" s="38"/>
      <c r="H155" s="117">
        <f>H156</f>
        <v>0</v>
      </c>
      <c r="I155" s="117">
        <f>I156</f>
        <v>0</v>
      </c>
      <c r="J155" s="117">
        <f>J156</f>
        <v>0</v>
      </c>
    </row>
    <row r="156" spans="1:10" s="46" customFormat="1" ht="38.25" customHeight="1" hidden="1">
      <c r="A156" s="43"/>
      <c r="B156" s="37" t="s">
        <v>230</v>
      </c>
      <c r="C156" s="136">
        <v>901</v>
      </c>
      <c r="D156" s="38" t="s">
        <v>179</v>
      </c>
      <c r="E156" s="38" t="s">
        <v>183</v>
      </c>
      <c r="F156" s="38" t="s">
        <v>53</v>
      </c>
      <c r="G156" s="38" t="s">
        <v>231</v>
      </c>
      <c r="H156" s="117"/>
      <c r="I156" s="117"/>
      <c r="J156" s="117"/>
    </row>
    <row r="157" spans="1:10" s="46" customFormat="1" ht="50.25" customHeight="1">
      <c r="A157" s="43"/>
      <c r="B157" s="37" t="s">
        <v>102</v>
      </c>
      <c r="C157" s="136">
        <v>901</v>
      </c>
      <c r="D157" s="38" t="s">
        <v>179</v>
      </c>
      <c r="E157" s="38" t="s">
        <v>183</v>
      </c>
      <c r="F157" s="38" t="s">
        <v>135</v>
      </c>
      <c r="G157" s="38"/>
      <c r="H157" s="117">
        <f>H158+H160</f>
        <v>200</v>
      </c>
      <c r="I157" s="117">
        <f>I158+I160</f>
        <v>205.8</v>
      </c>
      <c r="J157" s="117">
        <f>J158+J160</f>
        <v>211.6</v>
      </c>
    </row>
    <row r="158" spans="1:10" s="46" customFormat="1" ht="149.25" customHeight="1" hidden="1">
      <c r="A158" s="43"/>
      <c r="B158" s="128" t="s">
        <v>1</v>
      </c>
      <c r="C158" s="136">
        <v>901</v>
      </c>
      <c r="D158" s="38" t="s">
        <v>179</v>
      </c>
      <c r="E158" s="38" t="s">
        <v>183</v>
      </c>
      <c r="F158" s="38" t="s">
        <v>137</v>
      </c>
      <c r="G158" s="38"/>
      <c r="H158" s="117">
        <f>H159</f>
        <v>0</v>
      </c>
      <c r="I158" s="117">
        <f>I159</f>
        <v>0</v>
      </c>
      <c r="J158" s="117">
        <f>J159</f>
        <v>0</v>
      </c>
    </row>
    <row r="159" spans="1:10" s="46" customFormat="1" ht="35.25" customHeight="1" hidden="1">
      <c r="A159" s="43"/>
      <c r="B159" s="37" t="s">
        <v>230</v>
      </c>
      <c r="C159" s="136">
        <v>901</v>
      </c>
      <c r="D159" s="38" t="s">
        <v>179</v>
      </c>
      <c r="E159" s="38" t="s">
        <v>183</v>
      </c>
      <c r="F159" s="38" t="s">
        <v>137</v>
      </c>
      <c r="G159" s="38" t="s">
        <v>231</v>
      </c>
      <c r="H159" s="117"/>
      <c r="I159" s="117"/>
      <c r="J159" s="117"/>
    </row>
    <row r="160" spans="1:10" s="46" customFormat="1" ht="72" customHeight="1">
      <c r="A160" s="43"/>
      <c r="B160" s="44" t="s">
        <v>348</v>
      </c>
      <c r="C160" s="136">
        <v>901</v>
      </c>
      <c r="D160" s="38" t="s">
        <v>179</v>
      </c>
      <c r="E160" s="38" t="s">
        <v>183</v>
      </c>
      <c r="F160" s="38" t="s">
        <v>136</v>
      </c>
      <c r="G160" s="38"/>
      <c r="H160" s="117">
        <f>SUM(H161)</f>
        <v>200</v>
      </c>
      <c r="I160" s="117">
        <f>SUM(I161)</f>
        <v>205.8</v>
      </c>
      <c r="J160" s="117">
        <f>SUM(J161)</f>
        <v>211.6</v>
      </c>
    </row>
    <row r="161" spans="1:10" s="46" customFormat="1" ht="32.25" customHeight="1">
      <c r="A161" s="43"/>
      <c r="B161" s="37" t="s">
        <v>230</v>
      </c>
      <c r="C161" s="136">
        <v>901</v>
      </c>
      <c r="D161" s="38" t="s">
        <v>179</v>
      </c>
      <c r="E161" s="38" t="s">
        <v>183</v>
      </c>
      <c r="F161" s="38" t="s">
        <v>136</v>
      </c>
      <c r="G161" s="38" t="s">
        <v>231</v>
      </c>
      <c r="H161" s="117">
        <v>200</v>
      </c>
      <c r="I161" s="117">
        <f>SUM('распр.б.а.14'!H151)</f>
        <v>205.8</v>
      </c>
      <c r="J161" s="117">
        <f>SUM('распр.б.а.14'!I160)</f>
        <v>211.6</v>
      </c>
    </row>
    <row r="162" spans="1:10" s="46" customFormat="1" ht="131.25" customHeight="1" hidden="1">
      <c r="A162" s="43"/>
      <c r="B162" s="37" t="s">
        <v>267</v>
      </c>
      <c r="C162" s="136">
        <v>901</v>
      </c>
      <c r="D162" s="38" t="s">
        <v>179</v>
      </c>
      <c r="E162" s="38" t="s">
        <v>183</v>
      </c>
      <c r="F162" s="38" t="s">
        <v>268</v>
      </c>
      <c r="G162" s="38"/>
      <c r="H162" s="117">
        <f>SUM(H163)</f>
        <v>0</v>
      </c>
      <c r="I162" s="117">
        <f>SUM(I163)</f>
        <v>0</v>
      </c>
      <c r="J162" s="117">
        <f>SUM(J163)</f>
        <v>0</v>
      </c>
    </row>
    <row r="163" spans="1:10" s="46" customFormat="1" ht="32.25" customHeight="1" hidden="1">
      <c r="A163" s="43"/>
      <c r="B163" s="37" t="s">
        <v>230</v>
      </c>
      <c r="C163" s="136">
        <v>901</v>
      </c>
      <c r="D163" s="38" t="s">
        <v>179</v>
      </c>
      <c r="E163" s="38" t="s">
        <v>183</v>
      </c>
      <c r="F163" s="38" t="s">
        <v>268</v>
      </c>
      <c r="G163" s="38" t="s">
        <v>231</v>
      </c>
      <c r="H163" s="117"/>
      <c r="I163" s="117"/>
      <c r="J163" s="117"/>
    </row>
    <row r="164" spans="1:10" s="46" customFormat="1" ht="72.75" customHeight="1" hidden="1">
      <c r="A164" s="43"/>
      <c r="B164" s="37" t="s">
        <v>349</v>
      </c>
      <c r="C164" s="136">
        <v>901</v>
      </c>
      <c r="D164" s="38" t="s">
        <v>179</v>
      </c>
      <c r="E164" s="38" t="s">
        <v>183</v>
      </c>
      <c r="F164" s="38" t="s">
        <v>54</v>
      </c>
      <c r="G164" s="38"/>
      <c r="H164" s="117">
        <f>SUM(H165+H167)</f>
        <v>57870</v>
      </c>
      <c r="I164" s="117">
        <f>SUM(I165+I167)</f>
        <v>0</v>
      </c>
      <c r="J164" s="117">
        <f>SUM(J165+J167)</f>
        <v>0</v>
      </c>
    </row>
    <row r="165" spans="1:10" s="46" customFormat="1" ht="91.5" customHeight="1" hidden="1">
      <c r="A165" s="43"/>
      <c r="B165" s="54" t="s">
        <v>350</v>
      </c>
      <c r="C165" s="136">
        <v>901</v>
      </c>
      <c r="D165" s="38" t="s">
        <v>179</v>
      </c>
      <c r="E165" s="38" t="s">
        <v>183</v>
      </c>
      <c r="F165" s="38" t="s">
        <v>55</v>
      </c>
      <c r="G165" s="38"/>
      <c r="H165" s="117">
        <f>SUM(H166)</f>
        <v>57870</v>
      </c>
      <c r="I165" s="117">
        <f>SUM(I166)</f>
        <v>0</v>
      </c>
      <c r="J165" s="117">
        <f>SUM(J166)</f>
        <v>0</v>
      </c>
    </row>
    <row r="166" spans="1:10" s="46" customFormat="1" ht="24" customHeight="1" hidden="1">
      <c r="A166" s="43"/>
      <c r="B166" s="37" t="s">
        <v>161</v>
      </c>
      <c r="C166" s="136">
        <v>901</v>
      </c>
      <c r="D166" s="38" t="s">
        <v>179</v>
      </c>
      <c r="E166" s="38" t="s">
        <v>183</v>
      </c>
      <c r="F166" s="38" t="s">
        <v>55</v>
      </c>
      <c r="G166" s="38" t="s">
        <v>239</v>
      </c>
      <c r="H166" s="117">
        <v>57870</v>
      </c>
      <c r="I166" s="117">
        <f>SUM('распр.б.а.14'!H165)</f>
        <v>0</v>
      </c>
      <c r="J166" s="117">
        <f>SUM('распр.б.а.14'!I165)</f>
        <v>0</v>
      </c>
    </row>
    <row r="167" spans="1:10" s="46" customFormat="1" ht="132.75" customHeight="1" hidden="1">
      <c r="A167" s="43"/>
      <c r="B167" s="54" t="s">
        <v>2</v>
      </c>
      <c r="C167" s="136">
        <v>901</v>
      </c>
      <c r="D167" s="38" t="s">
        <v>179</v>
      </c>
      <c r="E167" s="38" t="s">
        <v>183</v>
      </c>
      <c r="F167" s="38" t="s">
        <v>56</v>
      </c>
      <c r="G167" s="38"/>
      <c r="H167" s="117">
        <f>SUM(H168)</f>
        <v>0</v>
      </c>
      <c r="I167" s="117">
        <f>SUM(I168)</f>
        <v>0</v>
      </c>
      <c r="J167" s="117">
        <f>SUM(J168)</f>
        <v>0</v>
      </c>
    </row>
    <row r="168" spans="1:10" s="46" customFormat="1" ht="24" customHeight="1" hidden="1">
      <c r="A168" s="43"/>
      <c r="B168" s="37" t="s">
        <v>161</v>
      </c>
      <c r="C168" s="136">
        <v>901</v>
      </c>
      <c r="D168" s="38" t="s">
        <v>179</v>
      </c>
      <c r="E168" s="38" t="s">
        <v>183</v>
      </c>
      <c r="F168" s="38" t="s">
        <v>56</v>
      </c>
      <c r="G168" s="38" t="s">
        <v>239</v>
      </c>
      <c r="H168" s="117"/>
      <c r="I168" s="117"/>
      <c r="J168" s="117"/>
    </row>
    <row r="169" spans="1:10" s="46" customFormat="1" ht="36" customHeight="1">
      <c r="A169" s="43"/>
      <c r="B169" s="123" t="s">
        <v>201</v>
      </c>
      <c r="C169" s="135">
        <v>901</v>
      </c>
      <c r="D169" s="34" t="s">
        <v>179</v>
      </c>
      <c r="E169" s="34" t="s">
        <v>186</v>
      </c>
      <c r="F169" s="34"/>
      <c r="G169" s="34"/>
      <c r="H169" s="115">
        <f>SUM(H170+H177+H181+H186)</f>
        <v>1345.1</v>
      </c>
      <c r="I169" s="115">
        <f>SUM(I170+I177+I181+I186)</f>
        <v>1302</v>
      </c>
      <c r="J169" s="115">
        <f>SUM(J170+J177+J181+J186)</f>
        <v>1366.2</v>
      </c>
    </row>
    <row r="170" spans="1:10" s="45" customFormat="1" ht="39" customHeight="1">
      <c r="A170" s="49"/>
      <c r="B170" s="37" t="s">
        <v>419</v>
      </c>
      <c r="C170" s="136">
        <v>901</v>
      </c>
      <c r="D170" s="38" t="s">
        <v>179</v>
      </c>
      <c r="E170" s="38" t="s">
        <v>186</v>
      </c>
      <c r="F170" s="38" t="s">
        <v>305</v>
      </c>
      <c r="G170" s="38"/>
      <c r="H170" s="117">
        <f>SUM(H171+H174)</f>
        <v>500</v>
      </c>
      <c r="I170" s="117">
        <f>SUM(I171+I174)</f>
        <v>514.4</v>
      </c>
      <c r="J170" s="117">
        <f>SUM(J171+J174)</f>
        <v>529.2</v>
      </c>
    </row>
    <row r="171" spans="1:10" s="45" customFormat="1" ht="72" customHeight="1">
      <c r="A171" s="49"/>
      <c r="B171" s="37" t="s">
        <v>420</v>
      </c>
      <c r="C171" s="136">
        <v>901</v>
      </c>
      <c r="D171" s="38" t="s">
        <v>179</v>
      </c>
      <c r="E171" s="38" t="s">
        <v>186</v>
      </c>
      <c r="F171" s="38" t="s">
        <v>421</v>
      </c>
      <c r="G171" s="38"/>
      <c r="H171" s="117">
        <f aca="true" t="shared" si="24" ref="H171:J172">SUM(H172)</f>
        <v>250</v>
      </c>
      <c r="I171" s="117">
        <f t="shared" si="24"/>
        <v>257.2</v>
      </c>
      <c r="J171" s="117">
        <f t="shared" si="24"/>
        <v>264.6</v>
      </c>
    </row>
    <row r="172" spans="1:10" s="46" customFormat="1" ht="111.75" customHeight="1">
      <c r="A172" s="43"/>
      <c r="B172" s="37" t="s">
        <v>422</v>
      </c>
      <c r="C172" s="136">
        <v>901</v>
      </c>
      <c r="D172" s="38" t="s">
        <v>179</v>
      </c>
      <c r="E172" s="38" t="s">
        <v>186</v>
      </c>
      <c r="F172" s="38" t="s">
        <v>306</v>
      </c>
      <c r="G172" s="38"/>
      <c r="H172" s="117">
        <f t="shared" si="24"/>
        <v>250</v>
      </c>
      <c r="I172" s="117">
        <f t="shared" si="24"/>
        <v>257.2</v>
      </c>
      <c r="J172" s="117">
        <f t="shared" si="24"/>
        <v>264.6</v>
      </c>
    </row>
    <row r="173" spans="1:10" s="46" customFormat="1" ht="39" customHeight="1">
      <c r="A173" s="43"/>
      <c r="B173" s="37" t="s">
        <v>230</v>
      </c>
      <c r="C173" s="136">
        <v>901</v>
      </c>
      <c r="D173" s="38" t="s">
        <v>179</v>
      </c>
      <c r="E173" s="38" t="s">
        <v>186</v>
      </c>
      <c r="F173" s="38" t="s">
        <v>306</v>
      </c>
      <c r="G173" s="38" t="s">
        <v>231</v>
      </c>
      <c r="H173" s="117">
        <v>250</v>
      </c>
      <c r="I173" s="117">
        <f>SUM('распр.б.а.14'!H172)</f>
        <v>257.2</v>
      </c>
      <c r="J173" s="117">
        <f>SUM('распр.б.а.14'!I172)</f>
        <v>264.6</v>
      </c>
    </row>
    <row r="174" spans="1:10" s="45" customFormat="1" ht="69" customHeight="1">
      <c r="A174" s="49"/>
      <c r="B174" s="37" t="s">
        <v>436</v>
      </c>
      <c r="C174" s="136">
        <v>901</v>
      </c>
      <c r="D174" s="38" t="s">
        <v>179</v>
      </c>
      <c r="E174" s="38" t="s">
        <v>186</v>
      </c>
      <c r="F174" s="38" t="s">
        <v>438</v>
      </c>
      <c r="G174" s="38"/>
      <c r="H174" s="117">
        <f aca="true" t="shared" si="25" ref="H174:J175">SUM(H175)</f>
        <v>250</v>
      </c>
      <c r="I174" s="117">
        <f t="shared" si="25"/>
        <v>257.2</v>
      </c>
      <c r="J174" s="117">
        <f t="shared" si="25"/>
        <v>264.6</v>
      </c>
    </row>
    <row r="175" spans="1:10" s="46" customFormat="1" ht="105" customHeight="1">
      <c r="A175" s="43"/>
      <c r="B175" s="37" t="s">
        <v>437</v>
      </c>
      <c r="C175" s="136">
        <v>901</v>
      </c>
      <c r="D175" s="38" t="s">
        <v>179</v>
      </c>
      <c r="E175" s="38" t="s">
        <v>186</v>
      </c>
      <c r="F175" s="38" t="s">
        <v>439</v>
      </c>
      <c r="G175" s="38"/>
      <c r="H175" s="117">
        <f t="shared" si="25"/>
        <v>250</v>
      </c>
      <c r="I175" s="117">
        <f t="shared" si="25"/>
        <v>257.2</v>
      </c>
      <c r="J175" s="117">
        <f t="shared" si="25"/>
        <v>264.6</v>
      </c>
    </row>
    <row r="176" spans="1:10" s="46" customFormat="1" ht="39" customHeight="1">
      <c r="A176" s="43"/>
      <c r="B176" s="37" t="s">
        <v>230</v>
      </c>
      <c r="C176" s="136">
        <v>901</v>
      </c>
      <c r="D176" s="38" t="s">
        <v>179</v>
      </c>
      <c r="E176" s="38" t="s">
        <v>186</v>
      </c>
      <c r="F176" s="38" t="s">
        <v>439</v>
      </c>
      <c r="G176" s="38" t="s">
        <v>231</v>
      </c>
      <c r="H176" s="117">
        <v>250</v>
      </c>
      <c r="I176" s="117">
        <f>SUM('распр.б.а.14'!H175)</f>
        <v>257.2</v>
      </c>
      <c r="J176" s="117">
        <f>SUM('распр.б.а.14'!I175)</f>
        <v>264.6</v>
      </c>
    </row>
    <row r="177" spans="1:10" s="46" customFormat="1" ht="94.5" customHeight="1">
      <c r="A177" s="43"/>
      <c r="B177" s="37" t="s">
        <v>476</v>
      </c>
      <c r="C177" s="136">
        <v>901</v>
      </c>
      <c r="D177" s="38" t="s">
        <v>179</v>
      </c>
      <c r="E177" s="38" t="s">
        <v>186</v>
      </c>
      <c r="F177" s="38" t="s">
        <v>440</v>
      </c>
      <c r="G177" s="34"/>
      <c r="H177" s="117">
        <f>SUM(H178)</f>
        <v>250</v>
      </c>
      <c r="I177" s="117">
        <f aca="true" t="shared" si="26" ref="I177:J179">SUM(I178)</f>
        <v>257.2</v>
      </c>
      <c r="J177" s="117">
        <f t="shared" si="26"/>
        <v>264.6</v>
      </c>
    </row>
    <row r="178" spans="1:10" s="46" customFormat="1" ht="89.25" customHeight="1">
      <c r="A178" s="43"/>
      <c r="B178" s="37" t="s">
        <v>478</v>
      </c>
      <c r="C178" s="136">
        <v>901</v>
      </c>
      <c r="D178" s="38" t="s">
        <v>179</v>
      </c>
      <c r="E178" s="38" t="s">
        <v>186</v>
      </c>
      <c r="F178" s="38" t="s">
        <v>441</v>
      </c>
      <c r="G178" s="38"/>
      <c r="H178" s="117">
        <f>SUM(H179)</f>
        <v>250</v>
      </c>
      <c r="I178" s="117">
        <f t="shared" si="26"/>
        <v>257.2</v>
      </c>
      <c r="J178" s="117">
        <f t="shared" si="26"/>
        <v>264.6</v>
      </c>
    </row>
    <row r="179" spans="1:10" s="46" customFormat="1" ht="108" customHeight="1">
      <c r="A179" s="43"/>
      <c r="B179" s="37" t="s">
        <v>477</v>
      </c>
      <c r="C179" s="136">
        <v>901</v>
      </c>
      <c r="D179" s="38" t="s">
        <v>179</v>
      </c>
      <c r="E179" s="38" t="s">
        <v>186</v>
      </c>
      <c r="F179" s="38" t="s">
        <v>442</v>
      </c>
      <c r="G179" s="38"/>
      <c r="H179" s="117">
        <f>SUM(H180)</f>
        <v>250</v>
      </c>
      <c r="I179" s="117">
        <f t="shared" si="26"/>
        <v>257.2</v>
      </c>
      <c r="J179" s="117">
        <f t="shared" si="26"/>
        <v>264.6</v>
      </c>
    </row>
    <row r="180" spans="1:10" s="46" customFormat="1" ht="39" customHeight="1">
      <c r="A180" s="43"/>
      <c r="B180" s="37" t="s">
        <v>230</v>
      </c>
      <c r="C180" s="136">
        <v>901</v>
      </c>
      <c r="D180" s="38" t="s">
        <v>179</v>
      </c>
      <c r="E180" s="38" t="s">
        <v>186</v>
      </c>
      <c r="F180" s="38" t="s">
        <v>442</v>
      </c>
      <c r="G180" s="38" t="s">
        <v>231</v>
      </c>
      <c r="H180" s="117">
        <v>250</v>
      </c>
      <c r="I180" s="117">
        <f>SUM('распр.б.а.14'!H179)</f>
        <v>257.2</v>
      </c>
      <c r="J180" s="117">
        <f>SUM('распр.б.а.14'!I179)</f>
        <v>264.6</v>
      </c>
    </row>
    <row r="181" spans="1:10" s="45" customFormat="1" ht="39" customHeight="1">
      <c r="A181" s="49"/>
      <c r="B181" s="124" t="s">
        <v>463</v>
      </c>
      <c r="C181" s="136">
        <v>901</v>
      </c>
      <c r="D181" s="38" t="s">
        <v>179</v>
      </c>
      <c r="E181" s="38" t="s">
        <v>186</v>
      </c>
      <c r="F181" s="38" t="s">
        <v>459</v>
      </c>
      <c r="G181" s="38"/>
      <c r="H181" s="117">
        <f aca="true" t="shared" si="27" ref="H181:J182">SUM(H182)</f>
        <v>494.8</v>
      </c>
      <c r="I181" s="117">
        <f t="shared" si="27"/>
        <v>530.4</v>
      </c>
      <c r="J181" s="117">
        <f t="shared" si="27"/>
        <v>572.4</v>
      </c>
    </row>
    <row r="182" spans="1:10" s="46" customFormat="1" ht="39" customHeight="1">
      <c r="A182" s="43"/>
      <c r="B182" s="124" t="s">
        <v>462</v>
      </c>
      <c r="C182" s="136">
        <v>901</v>
      </c>
      <c r="D182" s="38" t="s">
        <v>179</v>
      </c>
      <c r="E182" s="38" t="s">
        <v>186</v>
      </c>
      <c r="F182" s="38" t="s">
        <v>460</v>
      </c>
      <c r="G182" s="38"/>
      <c r="H182" s="117">
        <f t="shared" si="27"/>
        <v>494.8</v>
      </c>
      <c r="I182" s="117">
        <f t="shared" si="27"/>
        <v>530.4</v>
      </c>
      <c r="J182" s="117">
        <f t="shared" si="27"/>
        <v>572.4</v>
      </c>
    </row>
    <row r="183" spans="1:10" s="46" customFormat="1" ht="52.5" customHeight="1">
      <c r="A183" s="43"/>
      <c r="B183" s="124" t="s">
        <v>330</v>
      </c>
      <c r="C183" s="136">
        <v>901</v>
      </c>
      <c r="D183" s="38" t="s">
        <v>179</v>
      </c>
      <c r="E183" s="38" t="s">
        <v>186</v>
      </c>
      <c r="F183" s="38" t="s">
        <v>461</v>
      </c>
      <c r="G183" s="38"/>
      <c r="H183" s="117">
        <f>SUM(H184:H185)</f>
        <v>494.8</v>
      </c>
      <c r="I183" s="117">
        <f>SUM(I184:I185)</f>
        <v>530.4</v>
      </c>
      <c r="J183" s="117">
        <f>SUM(J184:J185)</f>
        <v>572.4</v>
      </c>
    </row>
    <row r="184" spans="1:10" s="46" customFormat="1" ht="25.5" customHeight="1">
      <c r="A184" s="43"/>
      <c r="B184" s="124" t="s">
        <v>331</v>
      </c>
      <c r="C184" s="136">
        <v>901</v>
      </c>
      <c r="D184" s="38" t="s">
        <v>179</v>
      </c>
      <c r="E184" s="38" t="s">
        <v>186</v>
      </c>
      <c r="F184" s="38" t="s">
        <v>461</v>
      </c>
      <c r="G184" s="38" t="s">
        <v>332</v>
      </c>
      <c r="H184" s="117">
        <v>299.5</v>
      </c>
      <c r="I184" s="117">
        <f>SUM('распр.б.а.14'!H183)</f>
        <v>321</v>
      </c>
      <c r="J184" s="117">
        <f>SUM('распр.б.а.14'!I183)</f>
        <v>346.5</v>
      </c>
    </row>
    <row r="185" spans="1:10" s="46" customFormat="1" ht="39" customHeight="1">
      <c r="A185" s="43"/>
      <c r="B185" s="37" t="s">
        <v>230</v>
      </c>
      <c r="C185" s="136">
        <v>901</v>
      </c>
      <c r="D185" s="38" t="s">
        <v>179</v>
      </c>
      <c r="E185" s="38" t="s">
        <v>186</v>
      </c>
      <c r="F185" s="38" t="s">
        <v>461</v>
      </c>
      <c r="G185" s="38" t="s">
        <v>231</v>
      </c>
      <c r="H185" s="117">
        <v>195.3</v>
      </c>
      <c r="I185" s="117">
        <f>SUM('распр.б.а.14'!H184)</f>
        <v>209.4</v>
      </c>
      <c r="J185" s="117">
        <f>SUM('распр.б.а.14'!I184)</f>
        <v>225.9</v>
      </c>
    </row>
    <row r="186" spans="1:10" s="46" customFormat="1" ht="37.5" customHeight="1" hidden="1">
      <c r="A186" s="43"/>
      <c r="B186" s="37" t="s">
        <v>227</v>
      </c>
      <c r="C186" s="136">
        <v>901</v>
      </c>
      <c r="D186" s="38" t="s">
        <v>179</v>
      </c>
      <c r="E186" s="38" t="s">
        <v>186</v>
      </c>
      <c r="F186" s="38" t="s">
        <v>83</v>
      </c>
      <c r="G186" s="38"/>
      <c r="H186" s="117">
        <f>SUM(H187)</f>
        <v>100.3</v>
      </c>
      <c r="I186" s="117">
        <f aca="true" t="shared" si="28" ref="I186:J188">SUM(I187)</f>
        <v>0</v>
      </c>
      <c r="J186" s="117">
        <f t="shared" si="28"/>
        <v>0</v>
      </c>
    </row>
    <row r="187" spans="1:10" s="46" customFormat="1" ht="51.75" customHeight="1" hidden="1">
      <c r="A187" s="43"/>
      <c r="B187" s="37" t="s">
        <v>238</v>
      </c>
      <c r="C187" s="136">
        <v>901</v>
      </c>
      <c r="D187" s="38" t="s">
        <v>179</v>
      </c>
      <c r="E187" s="38" t="s">
        <v>186</v>
      </c>
      <c r="F187" s="38" t="s">
        <v>84</v>
      </c>
      <c r="G187" s="38"/>
      <c r="H187" s="117">
        <f>SUM(H188)</f>
        <v>100.3</v>
      </c>
      <c r="I187" s="117">
        <f t="shared" si="28"/>
        <v>0</v>
      </c>
      <c r="J187" s="117">
        <f t="shared" si="28"/>
        <v>0</v>
      </c>
    </row>
    <row r="188" spans="1:10" s="46" customFormat="1" ht="36.75" customHeight="1" hidden="1">
      <c r="A188" s="43"/>
      <c r="B188" s="44" t="s">
        <v>234</v>
      </c>
      <c r="C188" s="136">
        <v>901</v>
      </c>
      <c r="D188" s="38" t="s">
        <v>179</v>
      </c>
      <c r="E188" s="38" t="s">
        <v>186</v>
      </c>
      <c r="F188" s="38" t="s">
        <v>88</v>
      </c>
      <c r="G188" s="38"/>
      <c r="H188" s="117">
        <f>SUM(H189)</f>
        <v>100.3</v>
      </c>
      <c r="I188" s="117">
        <f t="shared" si="28"/>
        <v>0</v>
      </c>
      <c r="J188" s="117">
        <f t="shared" si="28"/>
        <v>0</v>
      </c>
    </row>
    <row r="189" spans="1:10" s="46" customFormat="1" ht="39" customHeight="1" hidden="1">
      <c r="A189" s="43"/>
      <c r="B189" s="37" t="s">
        <v>230</v>
      </c>
      <c r="C189" s="136">
        <v>901</v>
      </c>
      <c r="D189" s="38" t="s">
        <v>179</v>
      </c>
      <c r="E189" s="38" t="s">
        <v>186</v>
      </c>
      <c r="F189" s="38" t="s">
        <v>88</v>
      </c>
      <c r="G189" s="38" t="s">
        <v>231</v>
      </c>
      <c r="H189" s="117">
        <v>100.3</v>
      </c>
      <c r="I189" s="117">
        <f>SUM('распр.б.а.14'!H188)</f>
        <v>0</v>
      </c>
      <c r="J189" s="117">
        <f>SUM('распр.б.а.14'!I188)</f>
        <v>0</v>
      </c>
    </row>
    <row r="190" spans="1:10" s="46" customFormat="1" ht="19.5" customHeight="1">
      <c r="A190" s="43"/>
      <c r="B190" s="131" t="s">
        <v>145</v>
      </c>
      <c r="C190" s="135">
        <v>901</v>
      </c>
      <c r="D190" s="34" t="s">
        <v>187</v>
      </c>
      <c r="E190" s="34" t="s">
        <v>177</v>
      </c>
      <c r="F190" s="34"/>
      <c r="G190" s="34"/>
      <c r="H190" s="115">
        <f>SUM(H191+H231+H251)</f>
        <v>41305.600000000006</v>
      </c>
      <c r="I190" s="115">
        <f>SUM(I191+I231+I251)</f>
        <v>46963.1</v>
      </c>
      <c r="J190" s="115">
        <f>SUM(J191+J231+J251)</f>
        <v>48207.600000000006</v>
      </c>
    </row>
    <row r="191" spans="1:10" s="46" customFormat="1" ht="19.5" customHeight="1">
      <c r="A191" s="43"/>
      <c r="B191" s="131" t="s">
        <v>154</v>
      </c>
      <c r="C191" s="135">
        <v>901</v>
      </c>
      <c r="D191" s="34" t="s">
        <v>187</v>
      </c>
      <c r="E191" s="34" t="s">
        <v>176</v>
      </c>
      <c r="F191" s="34"/>
      <c r="G191" s="34"/>
      <c r="H191" s="115">
        <f>SUM(H211+H220+H227)</f>
        <v>6325</v>
      </c>
      <c r="I191" s="115">
        <f>SUM(I211+I220+I227)</f>
        <v>11491.8</v>
      </c>
      <c r="J191" s="115">
        <f>SUM(J211+J220+J227)</f>
        <v>11677.3</v>
      </c>
    </row>
    <row r="192" spans="1:10" s="46" customFormat="1" ht="85.5" customHeight="1" hidden="1">
      <c r="A192" s="43"/>
      <c r="B192" s="44" t="s">
        <v>105</v>
      </c>
      <c r="C192" s="136">
        <v>901</v>
      </c>
      <c r="D192" s="38" t="s">
        <v>187</v>
      </c>
      <c r="E192" s="38" t="s">
        <v>176</v>
      </c>
      <c r="F192" s="38" t="s">
        <v>13</v>
      </c>
      <c r="G192" s="38"/>
      <c r="H192" s="117">
        <f>SUM(H193+H199)</f>
        <v>0</v>
      </c>
      <c r="I192" s="117">
        <f>SUM(I193+I199)</f>
        <v>0</v>
      </c>
      <c r="J192" s="117">
        <f>SUM(J193+J199)</f>
        <v>0</v>
      </c>
    </row>
    <row r="193" spans="1:10" s="46" customFormat="1" ht="117" customHeight="1" hidden="1">
      <c r="A193" s="43"/>
      <c r="B193" s="44" t="s">
        <v>106</v>
      </c>
      <c r="C193" s="136">
        <v>901</v>
      </c>
      <c r="D193" s="38" t="s">
        <v>187</v>
      </c>
      <c r="E193" s="38" t="s">
        <v>176</v>
      </c>
      <c r="F193" s="38" t="s">
        <v>25</v>
      </c>
      <c r="G193" s="38"/>
      <c r="H193" s="117">
        <f>SUM(H194+H196)</f>
        <v>0</v>
      </c>
      <c r="I193" s="117">
        <f>SUM(I194+I196)</f>
        <v>0</v>
      </c>
      <c r="J193" s="117">
        <f>SUM(J194+J196)</f>
        <v>0</v>
      </c>
    </row>
    <row r="194" spans="1:10" s="45" customFormat="1" ht="134.25" customHeight="1" hidden="1">
      <c r="A194" s="49"/>
      <c r="B194" s="44" t="s">
        <v>138</v>
      </c>
      <c r="C194" s="136">
        <v>901</v>
      </c>
      <c r="D194" s="38" t="s">
        <v>187</v>
      </c>
      <c r="E194" s="38" t="s">
        <v>176</v>
      </c>
      <c r="F194" s="38" t="s">
        <v>139</v>
      </c>
      <c r="G194" s="38"/>
      <c r="H194" s="117">
        <f>SUM(H195)</f>
        <v>0</v>
      </c>
      <c r="I194" s="117">
        <f>SUM(I195)</f>
        <v>0</v>
      </c>
      <c r="J194" s="117">
        <f>SUM(J195)</f>
        <v>0</v>
      </c>
    </row>
    <row r="195" spans="1:10" s="46" customFormat="1" ht="24.75" customHeight="1" hidden="1">
      <c r="A195" s="43"/>
      <c r="B195" s="37" t="s">
        <v>249</v>
      </c>
      <c r="C195" s="136">
        <v>901</v>
      </c>
      <c r="D195" s="38" t="s">
        <v>187</v>
      </c>
      <c r="E195" s="38" t="s">
        <v>176</v>
      </c>
      <c r="F195" s="38" t="s">
        <v>139</v>
      </c>
      <c r="G195" s="38" t="s">
        <v>239</v>
      </c>
      <c r="H195" s="117"/>
      <c r="I195" s="117"/>
      <c r="J195" s="117"/>
    </row>
    <row r="196" spans="1:10" s="46" customFormat="1" ht="50.25" customHeight="1" hidden="1">
      <c r="A196" s="43"/>
      <c r="B196" s="37" t="s">
        <v>102</v>
      </c>
      <c r="C196" s="136">
        <v>901</v>
      </c>
      <c r="D196" s="38" t="s">
        <v>187</v>
      </c>
      <c r="E196" s="38" t="s">
        <v>176</v>
      </c>
      <c r="F196" s="38" t="s">
        <v>127</v>
      </c>
      <c r="G196" s="38"/>
      <c r="H196" s="117">
        <f aca="true" t="shared" si="29" ref="H196:J197">H197</f>
        <v>0</v>
      </c>
      <c r="I196" s="117">
        <f t="shared" si="29"/>
        <v>0</v>
      </c>
      <c r="J196" s="117">
        <f t="shared" si="29"/>
        <v>0</v>
      </c>
    </row>
    <row r="197" spans="1:10" s="46" customFormat="1" ht="171" customHeight="1" hidden="1">
      <c r="A197" s="43"/>
      <c r="B197" s="37" t="s">
        <v>273</v>
      </c>
      <c r="C197" s="136">
        <v>901</v>
      </c>
      <c r="D197" s="38" t="s">
        <v>187</v>
      </c>
      <c r="E197" s="38" t="s">
        <v>176</v>
      </c>
      <c r="F197" s="38" t="s">
        <v>128</v>
      </c>
      <c r="G197" s="38"/>
      <c r="H197" s="117">
        <f t="shared" si="29"/>
        <v>0</v>
      </c>
      <c r="I197" s="117">
        <f t="shared" si="29"/>
        <v>0</v>
      </c>
      <c r="J197" s="117">
        <f t="shared" si="29"/>
        <v>0</v>
      </c>
    </row>
    <row r="198" spans="1:10" s="46" customFormat="1" ht="24.75" customHeight="1" hidden="1">
      <c r="A198" s="43"/>
      <c r="B198" s="37" t="s">
        <v>249</v>
      </c>
      <c r="C198" s="136">
        <v>901</v>
      </c>
      <c r="D198" s="38" t="s">
        <v>187</v>
      </c>
      <c r="E198" s="38" t="s">
        <v>176</v>
      </c>
      <c r="F198" s="38" t="s">
        <v>128</v>
      </c>
      <c r="G198" s="38" t="s">
        <v>239</v>
      </c>
      <c r="H198" s="117"/>
      <c r="I198" s="117"/>
      <c r="J198" s="117"/>
    </row>
    <row r="199" spans="1:10" s="46" customFormat="1" ht="141.75" customHeight="1" hidden="1">
      <c r="A199" s="43"/>
      <c r="B199" s="44" t="s">
        <v>255</v>
      </c>
      <c r="C199" s="136">
        <v>901</v>
      </c>
      <c r="D199" s="38" t="s">
        <v>187</v>
      </c>
      <c r="E199" s="38" t="s">
        <v>176</v>
      </c>
      <c r="F199" s="38" t="s">
        <v>16</v>
      </c>
      <c r="G199" s="38"/>
      <c r="H199" s="117">
        <f>SUM(H200+H202+H204+H206)</f>
        <v>0</v>
      </c>
      <c r="I199" s="117">
        <f>SUM(I200+I202+I204+I206)</f>
        <v>0</v>
      </c>
      <c r="J199" s="117">
        <f>SUM(J200+J202+J204+J206)</f>
        <v>0</v>
      </c>
    </row>
    <row r="200" spans="1:10" s="46" customFormat="1" ht="115.5" customHeight="1" hidden="1">
      <c r="A200" s="43"/>
      <c r="B200" s="121" t="s">
        <v>263</v>
      </c>
      <c r="C200" s="136">
        <v>901</v>
      </c>
      <c r="D200" s="38" t="s">
        <v>187</v>
      </c>
      <c r="E200" s="38" t="s">
        <v>176</v>
      </c>
      <c r="F200" s="38" t="s">
        <v>17</v>
      </c>
      <c r="G200" s="38"/>
      <c r="H200" s="117">
        <f>SUM(H201)</f>
        <v>0</v>
      </c>
      <c r="I200" s="117">
        <f>SUM(I201)</f>
        <v>0</v>
      </c>
      <c r="J200" s="117">
        <f>SUM(J201)</f>
        <v>0</v>
      </c>
    </row>
    <row r="201" spans="1:10" s="46" customFormat="1" ht="27" customHeight="1" hidden="1">
      <c r="A201" s="43"/>
      <c r="B201" s="37" t="s">
        <v>249</v>
      </c>
      <c r="C201" s="136">
        <v>901</v>
      </c>
      <c r="D201" s="38" t="s">
        <v>187</v>
      </c>
      <c r="E201" s="38" t="s">
        <v>176</v>
      </c>
      <c r="F201" s="38" t="s">
        <v>17</v>
      </c>
      <c r="G201" s="38" t="s">
        <v>239</v>
      </c>
      <c r="H201" s="117"/>
      <c r="I201" s="117"/>
      <c r="J201" s="117"/>
    </row>
    <row r="202" spans="1:10" s="46" customFormat="1" ht="131.25" customHeight="1" hidden="1">
      <c r="A202" s="43"/>
      <c r="B202" s="130" t="s">
        <v>260</v>
      </c>
      <c r="C202" s="136">
        <v>901</v>
      </c>
      <c r="D202" s="38" t="s">
        <v>187</v>
      </c>
      <c r="E202" s="38" t="s">
        <v>176</v>
      </c>
      <c r="F202" s="38" t="s">
        <v>18</v>
      </c>
      <c r="G202" s="38"/>
      <c r="H202" s="117">
        <f>PRODUCT(H203)</f>
        <v>0</v>
      </c>
      <c r="I202" s="117">
        <f>PRODUCT(I203)</f>
        <v>0</v>
      </c>
      <c r="J202" s="117">
        <f>PRODUCT(J203)</f>
        <v>0</v>
      </c>
    </row>
    <row r="203" spans="1:10" s="46" customFormat="1" ht="23.25" customHeight="1" hidden="1">
      <c r="A203" s="43"/>
      <c r="B203" s="37" t="s">
        <v>249</v>
      </c>
      <c r="C203" s="136">
        <v>901</v>
      </c>
      <c r="D203" s="38" t="s">
        <v>187</v>
      </c>
      <c r="E203" s="38" t="s">
        <v>176</v>
      </c>
      <c r="F203" s="38" t="s">
        <v>18</v>
      </c>
      <c r="G203" s="38" t="s">
        <v>239</v>
      </c>
      <c r="H203" s="117"/>
      <c r="I203" s="117"/>
      <c r="J203" s="117"/>
    </row>
    <row r="204" spans="1:10" s="46" customFormat="1" ht="124.5" customHeight="1" hidden="1">
      <c r="A204" s="43"/>
      <c r="B204" s="130" t="s">
        <v>259</v>
      </c>
      <c r="C204" s="136">
        <v>901</v>
      </c>
      <c r="D204" s="38" t="s">
        <v>187</v>
      </c>
      <c r="E204" s="38" t="s">
        <v>176</v>
      </c>
      <c r="F204" s="38" t="s">
        <v>19</v>
      </c>
      <c r="G204" s="38"/>
      <c r="H204" s="117">
        <f>PRODUCT(H205)</f>
        <v>0</v>
      </c>
      <c r="I204" s="117">
        <f>PRODUCT(I205)</f>
        <v>0</v>
      </c>
      <c r="J204" s="117">
        <f>PRODUCT(J205)</f>
        <v>0</v>
      </c>
    </row>
    <row r="205" spans="1:10" s="46" customFormat="1" ht="19.5" customHeight="1" hidden="1">
      <c r="A205" s="43"/>
      <c r="B205" s="37" t="s">
        <v>249</v>
      </c>
      <c r="C205" s="136">
        <v>901</v>
      </c>
      <c r="D205" s="38" t="s">
        <v>187</v>
      </c>
      <c r="E205" s="38" t="s">
        <v>176</v>
      </c>
      <c r="F205" s="38" t="s">
        <v>19</v>
      </c>
      <c r="G205" s="38" t="s">
        <v>239</v>
      </c>
      <c r="H205" s="117"/>
      <c r="I205" s="117"/>
      <c r="J205" s="117"/>
    </row>
    <row r="206" spans="1:10" s="46" customFormat="1" ht="55.5" customHeight="1" hidden="1">
      <c r="A206" s="43"/>
      <c r="B206" s="37" t="s">
        <v>197</v>
      </c>
      <c r="C206" s="136">
        <v>901</v>
      </c>
      <c r="D206" s="38" t="s">
        <v>187</v>
      </c>
      <c r="E206" s="38" t="s">
        <v>176</v>
      </c>
      <c r="F206" s="38" t="s">
        <v>27</v>
      </c>
      <c r="G206" s="38"/>
      <c r="H206" s="117">
        <f>SUM(H207+H209)</f>
        <v>0</v>
      </c>
      <c r="I206" s="117">
        <f>SUM(I207+I209)</f>
        <v>0</v>
      </c>
      <c r="J206" s="117">
        <f>SUM(J207+J209)</f>
        <v>0</v>
      </c>
    </row>
    <row r="207" spans="1:10" s="46" customFormat="1" ht="122.25" customHeight="1" hidden="1">
      <c r="A207" s="43"/>
      <c r="B207" s="50" t="s">
        <v>261</v>
      </c>
      <c r="C207" s="136">
        <v>901</v>
      </c>
      <c r="D207" s="38" t="s">
        <v>187</v>
      </c>
      <c r="E207" s="38" t="s">
        <v>176</v>
      </c>
      <c r="F207" s="38" t="s">
        <v>19</v>
      </c>
      <c r="G207" s="38"/>
      <c r="H207" s="117">
        <f>SUM(H208)</f>
        <v>0</v>
      </c>
      <c r="I207" s="117">
        <f>SUM(I208)</f>
        <v>0</v>
      </c>
      <c r="J207" s="117">
        <f>SUM(J208)</f>
        <v>0</v>
      </c>
    </row>
    <row r="208" spans="1:10" s="46" customFormat="1" ht="19.5" customHeight="1" hidden="1">
      <c r="A208" s="43"/>
      <c r="B208" s="37" t="s">
        <v>249</v>
      </c>
      <c r="C208" s="136">
        <v>901</v>
      </c>
      <c r="D208" s="38" t="s">
        <v>187</v>
      </c>
      <c r="E208" s="38" t="s">
        <v>176</v>
      </c>
      <c r="F208" s="38" t="s">
        <v>19</v>
      </c>
      <c r="G208" s="38" t="s">
        <v>239</v>
      </c>
      <c r="H208" s="117"/>
      <c r="I208" s="117"/>
      <c r="J208" s="117"/>
    </row>
    <row r="209" spans="1:10" s="46" customFormat="1" ht="133.5" customHeight="1" hidden="1">
      <c r="A209" s="43"/>
      <c r="B209" s="50" t="s">
        <v>266</v>
      </c>
      <c r="C209" s="136">
        <v>901</v>
      </c>
      <c r="D209" s="38" t="s">
        <v>187</v>
      </c>
      <c r="E209" s="38" t="s">
        <v>176</v>
      </c>
      <c r="F209" s="38" t="s">
        <v>20</v>
      </c>
      <c r="G209" s="38"/>
      <c r="H209" s="117">
        <f>SUM(H210)</f>
        <v>0</v>
      </c>
      <c r="I209" s="117">
        <f>SUM(I210)</f>
        <v>0</v>
      </c>
      <c r="J209" s="117">
        <f>SUM(J210)</f>
        <v>0</v>
      </c>
    </row>
    <row r="210" spans="1:10" s="46" customFormat="1" ht="19.5" customHeight="1" hidden="1">
      <c r="A210" s="43"/>
      <c r="B210" s="37" t="s">
        <v>249</v>
      </c>
      <c r="C210" s="136">
        <v>901</v>
      </c>
      <c r="D210" s="38" t="s">
        <v>187</v>
      </c>
      <c r="E210" s="38" t="s">
        <v>176</v>
      </c>
      <c r="F210" s="38" t="s">
        <v>20</v>
      </c>
      <c r="G210" s="38" t="s">
        <v>239</v>
      </c>
      <c r="H210" s="117"/>
      <c r="I210" s="117"/>
      <c r="J210" s="117"/>
    </row>
    <row r="211" spans="1:10" s="46" customFormat="1" ht="35.25" customHeight="1">
      <c r="A211" s="43"/>
      <c r="B211" s="44" t="s">
        <v>304</v>
      </c>
      <c r="C211" s="136">
        <v>901</v>
      </c>
      <c r="D211" s="38" t="s">
        <v>187</v>
      </c>
      <c r="E211" s="38" t="s">
        <v>176</v>
      </c>
      <c r="F211" s="38" t="s">
        <v>46</v>
      </c>
      <c r="G211" s="38"/>
      <c r="H211" s="117">
        <f>SUM(H212+H217)</f>
        <v>1610</v>
      </c>
      <c r="I211" s="117">
        <f>SUM(I212+I217)</f>
        <v>1656.4</v>
      </c>
      <c r="J211" s="117">
        <f>SUM(J212+J217)</f>
        <v>1703.7</v>
      </c>
    </row>
    <row r="212" spans="1:10" s="46" customFormat="1" ht="72" customHeight="1">
      <c r="A212" s="43"/>
      <c r="B212" s="44" t="s">
        <v>371</v>
      </c>
      <c r="C212" s="136">
        <v>901</v>
      </c>
      <c r="D212" s="38" t="s">
        <v>187</v>
      </c>
      <c r="E212" s="38" t="s">
        <v>176</v>
      </c>
      <c r="F212" s="38" t="s">
        <v>47</v>
      </c>
      <c r="G212" s="38"/>
      <c r="H212" s="117">
        <f>SUM(H213+H215)</f>
        <v>700</v>
      </c>
      <c r="I212" s="117">
        <f>SUM(I213+I215)</f>
        <v>720.2</v>
      </c>
      <c r="J212" s="117">
        <f>SUM(J213+J215)</f>
        <v>740.7</v>
      </c>
    </row>
    <row r="213" spans="1:10" s="46" customFormat="1" ht="91.5" customHeight="1">
      <c r="A213" s="43"/>
      <c r="B213" s="37" t="s">
        <v>372</v>
      </c>
      <c r="C213" s="136">
        <v>901</v>
      </c>
      <c r="D213" s="38" t="s">
        <v>187</v>
      </c>
      <c r="E213" s="38" t="s">
        <v>176</v>
      </c>
      <c r="F213" s="38" t="s">
        <v>48</v>
      </c>
      <c r="G213" s="38"/>
      <c r="H213" s="117">
        <f>SUM(H214)</f>
        <v>500</v>
      </c>
      <c r="I213" s="117">
        <f>SUM(I214)</f>
        <v>514.4</v>
      </c>
      <c r="J213" s="117">
        <f>SUM(J214)</f>
        <v>529.1</v>
      </c>
    </row>
    <row r="214" spans="1:10" s="46" customFormat="1" ht="37.5" customHeight="1">
      <c r="A214" s="43"/>
      <c r="B214" s="37" t="s">
        <v>230</v>
      </c>
      <c r="C214" s="136">
        <v>901</v>
      </c>
      <c r="D214" s="38" t="s">
        <v>187</v>
      </c>
      <c r="E214" s="38" t="s">
        <v>176</v>
      </c>
      <c r="F214" s="38" t="s">
        <v>48</v>
      </c>
      <c r="G214" s="38" t="s">
        <v>231</v>
      </c>
      <c r="H214" s="117">
        <v>500</v>
      </c>
      <c r="I214" s="117">
        <f>SUM('распр.б.а.14'!H213)</f>
        <v>514.4</v>
      </c>
      <c r="J214" s="117">
        <f>SUM('распр.б.а.14'!I213)</f>
        <v>529.1</v>
      </c>
    </row>
    <row r="215" spans="1:10" s="46" customFormat="1" ht="94.5" customHeight="1">
      <c r="A215" s="43"/>
      <c r="B215" s="37" t="s">
        <v>475</v>
      </c>
      <c r="C215" s="136">
        <v>901</v>
      </c>
      <c r="D215" s="38" t="s">
        <v>187</v>
      </c>
      <c r="E215" s="38" t="s">
        <v>176</v>
      </c>
      <c r="F215" s="38" t="s">
        <v>100</v>
      </c>
      <c r="G215" s="38"/>
      <c r="H215" s="117">
        <f>SUM(H216)</f>
        <v>200</v>
      </c>
      <c r="I215" s="117">
        <f>SUM(I216)</f>
        <v>205.8</v>
      </c>
      <c r="J215" s="117">
        <f>SUM(J216)</f>
        <v>211.6</v>
      </c>
    </row>
    <row r="216" spans="1:10" s="46" customFormat="1" ht="37.5" customHeight="1">
      <c r="A216" s="43"/>
      <c r="B216" s="37" t="s">
        <v>230</v>
      </c>
      <c r="C216" s="136">
        <v>901</v>
      </c>
      <c r="D216" s="38" t="s">
        <v>187</v>
      </c>
      <c r="E216" s="38" t="s">
        <v>176</v>
      </c>
      <c r="F216" s="38" t="s">
        <v>100</v>
      </c>
      <c r="G216" s="38" t="s">
        <v>231</v>
      </c>
      <c r="H216" s="117">
        <v>200</v>
      </c>
      <c r="I216" s="117">
        <f>SUM('распр.б.а.14'!H215)</f>
        <v>205.8</v>
      </c>
      <c r="J216" s="117">
        <f>SUM('распр.б.а.14'!I215)</f>
        <v>211.6</v>
      </c>
    </row>
    <row r="217" spans="1:10" s="46" customFormat="1" ht="54" customHeight="1">
      <c r="A217" s="43"/>
      <c r="B217" s="44" t="s">
        <v>376</v>
      </c>
      <c r="C217" s="136">
        <v>901</v>
      </c>
      <c r="D217" s="38" t="s">
        <v>187</v>
      </c>
      <c r="E217" s="38" t="s">
        <v>176</v>
      </c>
      <c r="F217" s="38" t="s">
        <v>377</v>
      </c>
      <c r="G217" s="38"/>
      <c r="H217" s="117">
        <f aca="true" t="shared" si="30" ref="H217:J218">SUM(H218)</f>
        <v>910</v>
      </c>
      <c r="I217" s="117">
        <f t="shared" si="30"/>
        <v>936.2</v>
      </c>
      <c r="J217" s="117">
        <f t="shared" si="30"/>
        <v>963</v>
      </c>
    </row>
    <row r="218" spans="1:10" s="46" customFormat="1" ht="90.75" customHeight="1">
      <c r="A218" s="43"/>
      <c r="B218" s="44" t="s">
        <v>378</v>
      </c>
      <c r="C218" s="136">
        <v>901</v>
      </c>
      <c r="D218" s="38" t="s">
        <v>187</v>
      </c>
      <c r="E218" s="38" t="s">
        <v>176</v>
      </c>
      <c r="F218" s="38" t="s">
        <v>303</v>
      </c>
      <c r="G218" s="38"/>
      <c r="H218" s="117">
        <f t="shared" si="30"/>
        <v>910</v>
      </c>
      <c r="I218" s="117">
        <f t="shared" si="30"/>
        <v>936.2</v>
      </c>
      <c r="J218" s="117">
        <f t="shared" si="30"/>
        <v>963</v>
      </c>
    </row>
    <row r="219" spans="1:10" s="46" customFormat="1" ht="34.5" customHeight="1">
      <c r="A219" s="43"/>
      <c r="B219" s="37" t="s">
        <v>230</v>
      </c>
      <c r="C219" s="136">
        <v>901</v>
      </c>
      <c r="D219" s="38" t="s">
        <v>187</v>
      </c>
      <c r="E219" s="38" t="s">
        <v>176</v>
      </c>
      <c r="F219" s="38" t="s">
        <v>303</v>
      </c>
      <c r="G219" s="38" t="s">
        <v>231</v>
      </c>
      <c r="H219" s="117">
        <v>910</v>
      </c>
      <c r="I219" s="117">
        <f>SUM('распр.б.а.14'!H218)</f>
        <v>936.2</v>
      </c>
      <c r="J219" s="117">
        <f>SUM('распр.б.а.14'!I218)</f>
        <v>963</v>
      </c>
    </row>
    <row r="220" spans="1:10" s="45" customFormat="1" ht="36" customHeight="1">
      <c r="A220" s="49"/>
      <c r="B220" s="37" t="s">
        <v>412</v>
      </c>
      <c r="C220" s="136">
        <v>901</v>
      </c>
      <c r="D220" s="38" t="s">
        <v>187</v>
      </c>
      <c r="E220" s="38" t="s">
        <v>176</v>
      </c>
      <c r="F220" s="38" t="s">
        <v>417</v>
      </c>
      <c r="G220" s="38"/>
      <c r="H220" s="117">
        <f>SUM(H221+H224)</f>
        <v>4700</v>
      </c>
      <c r="I220" s="117">
        <f>SUM(I221+I224)</f>
        <v>4835.4</v>
      </c>
      <c r="J220" s="117">
        <f>SUM(J221+J224)</f>
        <v>4973.6</v>
      </c>
    </row>
    <row r="221" spans="1:10" s="46" customFormat="1" ht="69.75" customHeight="1">
      <c r="A221" s="43"/>
      <c r="B221" s="37" t="s">
        <v>427</v>
      </c>
      <c r="C221" s="136">
        <v>901</v>
      </c>
      <c r="D221" s="38" t="s">
        <v>187</v>
      </c>
      <c r="E221" s="38" t="s">
        <v>176</v>
      </c>
      <c r="F221" s="38" t="s">
        <v>428</v>
      </c>
      <c r="G221" s="38"/>
      <c r="H221" s="117">
        <f aca="true" t="shared" si="31" ref="H221:J222">SUM(H222)</f>
        <v>1100</v>
      </c>
      <c r="I221" s="117">
        <f t="shared" si="31"/>
        <v>1131.7</v>
      </c>
      <c r="J221" s="117">
        <f t="shared" si="31"/>
        <v>1164</v>
      </c>
    </row>
    <row r="222" spans="1:10" s="46" customFormat="1" ht="68.25" customHeight="1">
      <c r="A222" s="43"/>
      <c r="B222" s="37" t="s">
        <v>418</v>
      </c>
      <c r="C222" s="136">
        <v>901</v>
      </c>
      <c r="D222" s="38" t="s">
        <v>187</v>
      </c>
      <c r="E222" s="38" t="s">
        <v>176</v>
      </c>
      <c r="F222" s="38" t="s">
        <v>423</v>
      </c>
      <c r="G222" s="38"/>
      <c r="H222" s="117">
        <f t="shared" si="31"/>
        <v>1100</v>
      </c>
      <c r="I222" s="117">
        <f t="shared" si="31"/>
        <v>1131.7</v>
      </c>
      <c r="J222" s="117">
        <f t="shared" si="31"/>
        <v>1164</v>
      </c>
    </row>
    <row r="223" spans="1:10" s="46" customFormat="1" ht="45" customHeight="1">
      <c r="A223" s="43"/>
      <c r="B223" s="37" t="s">
        <v>230</v>
      </c>
      <c r="C223" s="136">
        <v>901</v>
      </c>
      <c r="D223" s="38" t="s">
        <v>187</v>
      </c>
      <c r="E223" s="38" t="s">
        <v>176</v>
      </c>
      <c r="F223" s="38" t="s">
        <v>423</v>
      </c>
      <c r="G223" s="38" t="s">
        <v>231</v>
      </c>
      <c r="H223" s="117">
        <v>1100</v>
      </c>
      <c r="I223" s="117">
        <f>SUM('распр.б.а.14'!H222)</f>
        <v>1131.7</v>
      </c>
      <c r="J223" s="117">
        <f>SUM('распр.б.а.14'!I222)</f>
        <v>1164</v>
      </c>
    </row>
    <row r="224" spans="1:10" s="46" customFormat="1" ht="70.5" customHeight="1">
      <c r="A224" s="43"/>
      <c r="B224" s="37" t="s">
        <v>429</v>
      </c>
      <c r="C224" s="136">
        <v>901</v>
      </c>
      <c r="D224" s="38" t="s">
        <v>187</v>
      </c>
      <c r="E224" s="38" t="s">
        <v>176</v>
      </c>
      <c r="F224" s="38" t="s">
        <v>431</v>
      </c>
      <c r="G224" s="38"/>
      <c r="H224" s="117">
        <f aca="true" t="shared" si="32" ref="H224:J225">SUM(H225)</f>
        <v>3600</v>
      </c>
      <c r="I224" s="117">
        <f t="shared" si="32"/>
        <v>3703.7</v>
      </c>
      <c r="J224" s="117">
        <f t="shared" si="32"/>
        <v>3809.6</v>
      </c>
    </row>
    <row r="225" spans="1:10" s="46" customFormat="1" ht="81" customHeight="1">
      <c r="A225" s="43"/>
      <c r="B225" s="37" t="s">
        <v>430</v>
      </c>
      <c r="C225" s="136">
        <v>901</v>
      </c>
      <c r="D225" s="38" t="s">
        <v>187</v>
      </c>
      <c r="E225" s="38" t="s">
        <v>176</v>
      </c>
      <c r="F225" s="38" t="s">
        <v>424</v>
      </c>
      <c r="G225" s="38"/>
      <c r="H225" s="117">
        <f t="shared" si="32"/>
        <v>3600</v>
      </c>
      <c r="I225" s="117">
        <f t="shared" si="32"/>
        <v>3703.7</v>
      </c>
      <c r="J225" s="117">
        <f t="shared" si="32"/>
        <v>3809.6</v>
      </c>
    </row>
    <row r="226" spans="1:10" s="46" customFormat="1" ht="69" customHeight="1">
      <c r="A226" s="43"/>
      <c r="B226" s="37" t="s">
        <v>271</v>
      </c>
      <c r="C226" s="136">
        <v>901</v>
      </c>
      <c r="D226" s="38" t="s">
        <v>187</v>
      </c>
      <c r="E226" s="38" t="s">
        <v>176</v>
      </c>
      <c r="F226" s="38" t="s">
        <v>424</v>
      </c>
      <c r="G226" s="38" t="s">
        <v>270</v>
      </c>
      <c r="H226" s="117">
        <v>3600</v>
      </c>
      <c r="I226" s="117">
        <f>SUM('распр.б.а.14'!H225)</f>
        <v>3703.7</v>
      </c>
      <c r="J226" s="117">
        <f>SUM('распр.б.а.14'!I225)</f>
        <v>3809.6</v>
      </c>
    </row>
    <row r="227" spans="1:10" s="45" customFormat="1" ht="43.5" customHeight="1">
      <c r="A227" s="49"/>
      <c r="B227" s="37" t="s">
        <v>307</v>
      </c>
      <c r="C227" s="136">
        <v>901</v>
      </c>
      <c r="D227" s="38" t="s">
        <v>187</v>
      </c>
      <c r="E227" s="38" t="s">
        <v>176</v>
      </c>
      <c r="F227" s="38" t="s">
        <v>308</v>
      </c>
      <c r="G227" s="38"/>
      <c r="H227" s="117">
        <f>SUM(H228)</f>
        <v>15</v>
      </c>
      <c r="I227" s="117">
        <f aca="true" t="shared" si="33" ref="I227:J229">SUM(I228)</f>
        <v>5000</v>
      </c>
      <c r="J227" s="117">
        <f t="shared" si="33"/>
        <v>5000</v>
      </c>
    </row>
    <row r="228" spans="1:10" s="46" customFormat="1" ht="80.25" customHeight="1">
      <c r="A228" s="43"/>
      <c r="B228" s="37" t="s">
        <v>432</v>
      </c>
      <c r="C228" s="136">
        <v>901</v>
      </c>
      <c r="D228" s="38" t="s">
        <v>187</v>
      </c>
      <c r="E228" s="38" t="s">
        <v>176</v>
      </c>
      <c r="F228" s="38" t="s">
        <v>433</v>
      </c>
      <c r="G228" s="38"/>
      <c r="H228" s="117">
        <f>SUM(H229)</f>
        <v>15</v>
      </c>
      <c r="I228" s="117">
        <f t="shared" si="33"/>
        <v>5000</v>
      </c>
      <c r="J228" s="117">
        <f t="shared" si="33"/>
        <v>5000</v>
      </c>
    </row>
    <row r="229" spans="1:10" s="46" customFormat="1" ht="78" customHeight="1">
      <c r="A229" s="43"/>
      <c r="B229" s="37" t="s">
        <v>435</v>
      </c>
      <c r="C229" s="136">
        <v>901</v>
      </c>
      <c r="D229" s="38" t="s">
        <v>187</v>
      </c>
      <c r="E229" s="38" t="s">
        <v>176</v>
      </c>
      <c r="F229" s="38" t="s">
        <v>434</v>
      </c>
      <c r="G229" s="38"/>
      <c r="H229" s="117">
        <f>SUM(H230)</f>
        <v>15</v>
      </c>
      <c r="I229" s="117">
        <f t="shared" si="33"/>
        <v>5000</v>
      </c>
      <c r="J229" s="117">
        <f t="shared" si="33"/>
        <v>5000</v>
      </c>
    </row>
    <row r="230" spans="1:10" s="46" customFormat="1" ht="43.5" customHeight="1">
      <c r="A230" s="43"/>
      <c r="B230" s="37" t="s">
        <v>230</v>
      </c>
      <c r="C230" s="136">
        <v>901</v>
      </c>
      <c r="D230" s="38" t="s">
        <v>187</v>
      </c>
      <c r="E230" s="38" t="s">
        <v>176</v>
      </c>
      <c r="F230" s="38" t="s">
        <v>434</v>
      </c>
      <c r="G230" s="38" t="s">
        <v>231</v>
      </c>
      <c r="H230" s="117">
        <v>15</v>
      </c>
      <c r="I230" s="117">
        <f>SUM('распр.б.а.14'!H229)</f>
        <v>5000</v>
      </c>
      <c r="J230" s="117">
        <f>SUM('распр.б.а.14'!I229)</f>
        <v>5000</v>
      </c>
    </row>
    <row r="231" spans="1:10" s="46" customFormat="1" ht="19.5" customHeight="1">
      <c r="A231" s="43"/>
      <c r="B231" s="123" t="s">
        <v>155</v>
      </c>
      <c r="C231" s="135">
        <v>901</v>
      </c>
      <c r="D231" s="34" t="s">
        <v>187</v>
      </c>
      <c r="E231" s="34" t="s">
        <v>181</v>
      </c>
      <c r="F231" s="34"/>
      <c r="G231" s="34"/>
      <c r="H231" s="115">
        <f>SUM(H232+H238)</f>
        <v>10963</v>
      </c>
      <c r="I231" s="115">
        <f>SUM(I232+I238)</f>
        <v>10966.9</v>
      </c>
      <c r="J231" s="115">
        <f>SUM(J232+J238)</f>
        <v>11280.699999999999</v>
      </c>
    </row>
    <row r="232" spans="1:10" s="46" customFormat="1" ht="29.25" customHeight="1">
      <c r="A232" s="43"/>
      <c r="B232" s="44" t="s">
        <v>326</v>
      </c>
      <c r="C232" s="136">
        <v>901</v>
      </c>
      <c r="D232" s="38" t="s">
        <v>187</v>
      </c>
      <c r="E232" s="38" t="s">
        <v>181</v>
      </c>
      <c r="F232" s="38" t="s">
        <v>76</v>
      </c>
      <c r="G232" s="38"/>
      <c r="H232" s="117">
        <f>SUM(H233)</f>
        <v>3843</v>
      </c>
      <c r="I232" s="117">
        <f>SUM(I233)</f>
        <v>3641.9</v>
      </c>
      <c r="J232" s="117">
        <f>SUM(J233)</f>
        <v>3746.1</v>
      </c>
    </row>
    <row r="233" spans="1:10" s="45" customFormat="1" ht="45.75" customHeight="1">
      <c r="A233" s="49"/>
      <c r="B233" s="39" t="s">
        <v>327</v>
      </c>
      <c r="C233" s="136">
        <v>901</v>
      </c>
      <c r="D233" s="38" t="s">
        <v>187</v>
      </c>
      <c r="E233" s="38" t="s">
        <v>181</v>
      </c>
      <c r="F233" s="38" t="s">
        <v>77</v>
      </c>
      <c r="G233" s="38"/>
      <c r="H233" s="117">
        <f>SUM(H234+H236)</f>
        <v>3843</v>
      </c>
      <c r="I233" s="117">
        <f>SUM(I234+I236)</f>
        <v>3641.9</v>
      </c>
      <c r="J233" s="117">
        <f>SUM(J234+J236)</f>
        <v>3746.1</v>
      </c>
    </row>
    <row r="234" spans="1:10" s="45" customFormat="1" ht="74.25" customHeight="1">
      <c r="A234" s="49"/>
      <c r="B234" s="54" t="s">
        <v>328</v>
      </c>
      <c r="C234" s="136">
        <v>901</v>
      </c>
      <c r="D234" s="38" t="s">
        <v>187</v>
      </c>
      <c r="E234" s="38" t="s">
        <v>181</v>
      </c>
      <c r="F234" s="38" t="s">
        <v>78</v>
      </c>
      <c r="G234" s="38"/>
      <c r="H234" s="117">
        <f>SUM(H235)</f>
        <v>3793</v>
      </c>
      <c r="I234" s="117">
        <f>SUM(I235)</f>
        <v>3590.5</v>
      </c>
      <c r="J234" s="117">
        <f>SUM(J235)</f>
        <v>3693.2</v>
      </c>
    </row>
    <row r="235" spans="1:10" s="45" customFormat="1" ht="24.75" customHeight="1">
      <c r="A235" s="49"/>
      <c r="B235" s="37" t="s">
        <v>161</v>
      </c>
      <c r="C235" s="136">
        <v>901</v>
      </c>
      <c r="D235" s="38" t="s">
        <v>187</v>
      </c>
      <c r="E235" s="38" t="s">
        <v>181</v>
      </c>
      <c r="F235" s="38" t="s">
        <v>78</v>
      </c>
      <c r="G235" s="38" t="s">
        <v>239</v>
      </c>
      <c r="H235" s="117">
        <v>3793</v>
      </c>
      <c r="I235" s="117">
        <f>SUM('распр.б.а.14'!H234)</f>
        <v>3590.5</v>
      </c>
      <c r="J235" s="117">
        <f>SUM('распр.б.а.14'!I234)</f>
        <v>3693.2</v>
      </c>
    </row>
    <row r="236" spans="1:10" s="45" customFormat="1" ht="45.75" customHeight="1">
      <c r="A236" s="49"/>
      <c r="B236" s="44" t="s">
        <v>329</v>
      </c>
      <c r="C236" s="136">
        <v>901</v>
      </c>
      <c r="D236" s="38" t="s">
        <v>187</v>
      </c>
      <c r="E236" s="38" t="s">
        <v>181</v>
      </c>
      <c r="F236" s="38" t="s">
        <v>79</v>
      </c>
      <c r="G236" s="38"/>
      <c r="H236" s="117">
        <f>SUM(H237)</f>
        <v>50</v>
      </c>
      <c r="I236" s="117">
        <f>SUM(I237)</f>
        <v>51.4</v>
      </c>
      <c r="J236" s="117">
        <f>SUM(J237)</f>
        <v>52.9</v>
      </c>
    </row>
    <row r="237" spans="1:10" s="45" customFormat="1" ht="39.75" customHeight="1">
      <c r="A237" s="49"/>
      <c r="B237" s="37" t="s">
        <v>230</v>
      </c>
      <c r="C237" s="136">
        <v>901</v>
      </c>
      <c r="D237" s="38" t="s">
        <v>187</v>
      </c>
      <c r="E237" s="38" t="s">
        <v>181</v>
      </c>
      <c r="F237" s="38" t="s">
        <v>79</v>
      </c>
      <c r="G237" s="38" t="s">
        <v>231</v>
      </c>
      <c r="H237" s="117">
        <v>50</v>
      </c>
      <c r="I237" s="117">
        <f>SUM('распр.б.а.14'!H236)</f>
        <v>51.4</v>
      </c>
      <c r="J237" s="117">
        <f>SUM('распр.б.а.14'!I236)</f>
        <v>52.9</v>
      </c>
    </row>
    <row r="238" spans="1:10" s="45" customFormat="1" ht="47.25" customHeight="1">
      <c r="A238" s="49"/>
      <c r="B238" s="37" t="s">
        <v>387</v>
      </c>
      <c r="C238" s="136">
        <v>901</v>
      </c>
      <c r="D238" s="38" t="s">
        <v>187</v>
      </c>
      <c r="E238" s="38" t="s">
        <v>181</v>
      </c>
      <c r="F238" s="38" t="s">
        <v>294</v>
      </c>
      <c r="G238" s="38"/>
      <c r="H238" s="117">
        <f>SUM(H239+H242+H245+H248)</f>
        <v>7120</v>
      </c>
      <c r="I238" s="117">
        <f>SUM(I239+I242+I245+I248)</f>
        <v>7325</v>
      </c>
      <c r="J238" s="117">
        <f>SUM(J239+J242+J245+J248)</f>
        <v>7534.599999999999</v>
      </c>
    </row>
    <row r="239" spans="1:10" s="45" customFormat="1" ht="72" customHeight="1">
      <c r="A239" s="49"/>
      <c r="B239" s="37" t="s">
        <v>388</v>
      </c>
      <c r="C239" s="136">
        <v>901</v>
      </c>
      <c r="D239" s="38" t="s">
        <v>187</v>
      </c>
      <c r="E239" s="38" t="s">
        <v>181</v>
      </c>
      <c r="F239" s="38" t="s">
        <v>390</v>
      </c>
      <c r="G239" s="38"/>
      <c r="H239" s="117">
        <f aca="true" t="shared" si="34" ref="H239:J240">SUM(H240)</f>
        <v>2050</v>
      </c>
      <c r="I239" s="117">
        <f t="shared" si="34"/>
        <v>2109</v>
      </c>
      <c r="J239" s="117">
        <f t="shared" si="34"/>
        <v>2169.4</v>
      </c>
    </row>
    <row r="240" spans="1:10" s="45" customFormat="1" ht="105.75" customHeight="1">
      <c r="A240" s="49"/>
      <c r="B240" s="37" t="s">
        <v>464</v>
      </c>
      <c r="C240" s="136">
        <v>901</v>
      </c>
      <c r="D240" s="38" t="s">
        <v>187</v>
      </c>
      <c r="E240" s="38" t="s">
        <v>181</v>
      </c>
      <c r="F240" s="38" t="s">
        <v>466</v>
      </c>
      <c r="G240" s="38"/>
      <c r="H240" s="117">
        <f t="shared" si="34"/>
        <v>2050</v>
      </c>
      <c r="I240" s="117">
        <f t="shared" si="34"/>
        <v>2109</v>
      </c>
      <c r="J240" s="117">
        <f t="shared" si="34"/>
        <v>2169.4</v>
      </c>
    </row>
    <row r="241" spans="1:10" s="45" customFormat="1" ht="22.5" customHeight="1">
      <c r="A241" s="49"/>
      <c r="B241" s="37" t="s">
        <v>161</v>
      </c>
      <c r="C241" s="136">
        <v>901</v>
      </c>
      <c r="D241" s="38" t="s">
        <v>187</v>
      </c>
      <c r="E241" s="38" t="s">
        <v>181</v>
      </c>
      <c r="F241" s="38" t="s">
        <v>466</v>
      </c>
      <c r="G241" s="38" t="s">
        <v>239</v>
      </c>
      <c r="H241" s="117">
        <v>2050</v>
      </c>
      <c r="I241" s="117">
        <f>SUM('распр.б.а.14'!H240)</f>
        <v>2109</v>
      </c>
      <c r="J241" s="117">
        <f>SUM('распр.б.а.14'!I240)</f>
        <v>2169.4</v>
      </c>
    </row>
    <row r="242" spans="1:10" s="45" customFormat="1" ht="57.75" customHeight="1">
      <c r="A242" s="49"/>
      <c r="B242" s="37" t="s">
        <v>391</v>
      </c>
      <c r="C242" s="136">
        <v>901</v>
      </c>
      <c r="D242" s="38" t="s">
        <v>187</v>
      </c>
      <c r="E242" s="38" t="s">
        <v>181</v>
      </c>
      <c r="F242" s="38" t="s">
        <v>389</v>
      </c>
      <c r="G242" s="38"/>
      <c r="H242" s="117">
        <f aca="true" t="shared" si="35" ref="H242:J243">SUM(H243)</f>
        <v>1650</v>
      </c>
      <c r="I242" s="117">
        <f t="shared" si="35"/>
        <v>1697.5</v>
      </c>
      <c r="J242" s="117">
        <f t="shared" si="35"/>
        <v>1746.1</v>
      </c>
    </row>
    <row r="243" spans="1:10" s="45" customFormat="1" ht="90.75" customHeight="1">
      <c r="A243" s="49"/>
      <c r="B243" s="37" t="s">
        <v>392</v>
      </c>
      <c r="C243" s="136">
        <v>901</v>
      </c>
      <c r="D243" s="38" t="s">
        <v>187</v>
      </c>
      <c r="E243" s="38" t="s">
        <v>181</v>
      </c>
      <c r="F243" s="38" t="s">
        <v>467</v>
      </c>
      <c r="G243" s="38"/>
      <c r="H243" s="117">
        <f t="shared" si="35"/>
        <v>1650</v>
      </c>
      <c r="I243" s="117">
        <f t="shared" si="35"/>
        <v>1697.5</v>
      </c>
      <c r="J243" s="117">
        <f t="shared" si="35"/>
        <v>1746.1</v>
      </c>
    </row>
    <row r="244" spans="1:10" s="46" customFormat="1" ht="45.75" customHeight="1">
      <c r="A244" s="43"/>
      <c r="B244" s="37" t="s">
        <v>230</v>
      </c>
      <c r="C244" s="136">
        <v>901</v>
      </c>
      <c r="D244" s="38" t="s">
        <v>187</v>
      </c>
      <c r="E244" s="38" t="s">
        <v>181</v>
      </c>
      <c r="F244" s="38" t="s">
        <v>467</v>
      </c>
      <c r="G244" s="38" t="s">
        <v>231</v>
      </c>
      <c r="H244" s="117">
        <v>1650</v>
      </c>
      <c r="I244" s="117">
        <f>SUM('распр.б.а.14'!H243)</f>
        <v>1697.5</v>
      </c>
      <c r="J244" s="117">
        <f>SUM('распр.б.а.14'!I243)</f>
        <v>1746.1</v>
      </c>
    </row>
    <row r="245" spans="1:10" s="46" customFormat="1" ht="57.75" customHeight="1">
      <c r="A245" s="43"/>
      <c r="B245" s="37" t="s">
        <v>394</v>
      </c>
      <c r="C245" s="136">
        <v>901</v>
      </c>
      <c r="D245" s="38" t="s">
        <v>187</v>
      </c>
      <c r="E245" s="38" t="s">
        <v>181</v>
      </c>
      <c r="F245" s="38" t="s">
        <v>393</v>
      </c>
      <c r="G245" s="38"/>
      <c r="H245" s="117">
        <f aca="true" t="shared" si="36" ref="H245:J246">SUM(H246)</f>
        <v>600</v>
      </c>
      <c r="I245" s="117">
        <f t="shared" si="36"/>
        <v>617.3</v>
      </c>
      <c r="J245" s="117">
        <f t="shared" si="36"/>
        <v>634.9</v>
      </c>
    </row>
    <row r="246" spans="1:10" s="46" customFormat="1" ht="108" customHeight="1">
      <c r="A246" s="43"/>
      <c r="B246" s="37" t="s">
        <v>465</v>
      </c>
      <c r="C246" s="136">
        <v>901</v>
      </c>
      <c r="D246" s="38" t="s">
        <v>187</v>
      </c>
      <c r="E246" s="38" t="s">
        <v>181</v>
      </c>
      <c r="F246" s="38" t="s">
        <v>468</v>
      </c>
      <c r="G246" s="38"/>
      <c r="H246" s="117">
        <f t="shared" si="36"/>
        <v>600</v>
      </c>
      <c r="I246" s="117">
        <f t="shared" si="36"/>
        <v>617.3</v>
      </c>
      <c r="J246" s="117">
        <f t="shared" si="36"/>
        <v>634.9</v>
      </c>
    </row>
    <row r="247" spans="1:10" s="46" customFormat="1" ht="21.75" customHeight="1">
      <c r="A247" s="43"/>
      <c r="B247" s="37" t="s">
        <v>161</v>
      </c>
      <c r="C247" s="136">
        <v>901</v>
      </c>
      <c r="D247" s="38" t="s">
        <v>187</v>
      </c>
      <c r="E247" s="38" t="s">
        <v>181</v>
      </c>
      <c r="F247" s="38" t="s">
        <v>468</v>
      </c>
      <c r="G247" s="38" t="s">
        <v>239</v>
      </c>
      <c r="H247" s="117">
        <v>600</v>
      </c>
      <c r="I247" s="117">
        <f>SUM('распр.б.а.14'!H246)</f>
        <v>617.3</v>
      </c>
      <c r="J247" s="117">
        <f>SUM('распр.б.а.14'!I246)</f>
        <v>634.9</v>
      </c>
    </row>
    <row r="248" spans="1:10" s="46" customFormat="1" ht="63" customHeight="1">
      <c r="A248" s="43"/>
      <c r="B248" s="37" t="s">
        <v>396</v>
      </c>
      <c r="C248" s="136">
        <v>901</v>
      </c>
      <c r="D248" s="38" t="s">
        <v>187</v>
      </c>
      <c r="E248" s="38" t="s">
        <v>181</v>
      </c>
      <c r="F248" s="38" t="s">
        <v>395</v>
      </c>
      <c r="G248" s="38"/>
      <c r="H248" s="117">
        <f aca="true" t="shared" si="37" ref="H248:J249">SUM(H249)</f>
        <v>2820</v>
      </c>
      <c r="I248" s="117">
        <f t="shared" si="37"/>
        <v>2901.2</v>
      </c>
      <c r="J248" s="117">
        <f t="shared" si="37"/>
        <v>2984.2</v>
      </c>
    </row>
    <row r="249" spans="1:10" s="46" customFormat="1" ht="87" customHeight="1">
      <c r="A249" s="43"/>
      <c r="B249" s="37" t="s">
        <v>397</v>
      </c>
      <c r="C249" s="136">
        <v>901</v>
      </c>
      <c r="D249" s="38" t="s">
        <v>187</v>
      </c>
      <c r="E249" s="38" t="s">
        <v>181</v>
      </c>
      <c r="F249" s="38" t="s">
        <v>469</v>
      </c>
      <c r="G249" s="38"/>
      <c r="H249" s="117">
        <f t="shared" si="37"/>
        <v>2820</v>
      </c>
      <c r="I249" s="117">
        <f t="shared" si="37"/>
        <v>2901.2</v>
      </c>
      <c r="J249" s="117">
        <f t="shared" si="37"/>
        <v>2984.2</v>
      </c>
    </row>
    <row r="250" spans="1:10" s="46" customFormat="1" ht="40.5" customHeight="1">
      <c r="A250" s="43"/>
      <c r="B250" s="37" t="s">
        <v>230</v>
      </c>
      <c r="C250" s="136">
        <v>901</v>
      </c>
      <c r="D250" s="38" t="s">
        <v>187</v>
      </c>
      <c r="E250" s="38" t="s">
        <v>181</v>
      </c>
      <c r="F250" s="38" t="s">
        <v>469</v>
      </c>
      <c r="G250" s="38" t="s">
        <v>231</v>
      </c>
      <c r="H250" s="117">
        <v>2820</v>
      </c>
      <c r="I250" s="117">
        <f>SUM('распр.б.а.14'!H249)</f>
        <v>2901.2</v>
      </c>
      <c r="J250" s="117">
        <f>SUM('распр.б.а.14'!I249)</f>
        <v>2984.2</v>
      </c>
    </row>
    <row r="251" spans="1:10" s="46" customFormat="1" ht="19.5" customHeight="1">
      <c r="A251" s="43"/>
      <c r="B251" s="123" t="s">
        <v>213</v>
      </c>
      <c r="C251" s="135">
        <v>901</v>
      </c>
      <c r="D251" s="34" t="s">
        <v>187</v>
      </c>
      <c r="E251" s="34" t="s">
        <v>178</v>
      </c>
      <c r="F251" s="34"/>
      <c r="G251" s="34"/>
      <c r="H251" s="115">
        <f>SUM(H252+H271+H306)</f>
        <v>24017.600000000002</v>
      </c>
      <c r="I251" s="115">
        <f>SUM(I252+I271+I306)</f>
        <v>24504.4</v>
      </c>
      <c r="J251" s="115">
        <f>SUM(J252+J271+J306)</f>
        <v>25249.600000000002</v>
      </c>
    </row>
    <row r="252" spans="1:10" ht="45" customHeight="1">
      <c r="A252" s="45"/>
      <c r="B252" s="44" t="s">
        <v>365</v>
      </c>
      <c r="C252" s="136">
        <v>901</v>
      </c>
      <c r="D252" s="38" t="s">
        <v>187</v>
      </c>
      <c r="E252" s="38" t="s">
        <v>178</v>
      </c>
      <c r="F252" s="38" t="s">
        <v>39</v>
      </c>
      <c r="G252" s="38"/>
      <c r="H252" s="117">
        <f>SUM(H253+H259+H265)</f>
        <v>257.2</v>
      </c>
      <c r="I252" s="117">
        <f>SUM(I253+I259+I265)</f>
        <v>24.3</v>
      </c>
      <c r="J252" s="117">
        <f>SUM(J253+J259+J265)</f>
        <v>24.9</v>
      </c>
    </row>
    <row r="253" spans="1:10" ht="36" customHeight="1">
      <c r="A253" s="45"/>
      <c r="B253" s="37" t="s">
        <v>264</v>
      </c>
      <c r="C253" s="136">
        <v>901</v>
      </c>
      <c r="D253" s="38" t="s">
        <v>187</v>
      </c>
      <c r="E253" s="38" t="s">
        <v>178</v>
      </c>
      <c r="F253" s="38" t="s">
        <v>42</v>
      </c>
      <c r="G253" s="38"/>
      <c r="H253" s="117">
        <f>SUM(H254+H256)</f>
        <v>197.1</v>
      </c>
      <c r="I253" s="117">
        <f>SUM(I254+I256)</f>
        <v>18.5</v>
      </c>
      <c r="J253" s="117">
        <f>SUM(J254+J256)</f>
        <v>19</v>
      </c>
    </row>
    <row r="254" spans="1:10" ht="150" customHeight="1" hidden="1">
      <c r="A254" s="45"/>
      <c r="B254" s="50" t="s">
        <v>285</v>
      </c>
      <c r="C254" s="136">
        <v>901</v>
      </c>
      <c r="D254" s="38" t="s">
        <v>187</v>
      </c>
      <c r="E254" s="38" t="s">
        <v>178</v>
      </c>
      <c r="F254" s="38" t="s">
        <v>43</v>
      </c>
      <c r="G254" s="38"/>
      <c r="H254" s="117">
        <f>SUM(H255)</f>
        <v>179.1</v>
      </c>
      <c r="I254" s="117">
        <f>SUM(I255)</f>
        <v>0</v>
      </c>
      <c r="J254" s="117">
        <f>SUM(J255)</f>
        <v>0</v>
      </c>
    </row>
    <row r="255" spans="1:10" ht="36" customHeight="1" hidden="1">
      <c r="A255" s="45"/>
      <c r="B255" s="37" t="s">
        <v>230</v>
      </c>
      <c r="C255" s="136">
        <v>901</v>
      </c>
      <c r="D255" s="38" t="s">
        <v>187</v>
      </c>
      <c r="E255" s="38" t="s">
        <v>178</v>
      </c>
      <c r="F255" s="38" t="s">
        <v>43</v>
      </c>
      <c r="G255" s="38" t="s">
        <v>231</v>
      </c>
      <c r="H255" s="117">
        <v>179.1</v>
      </c>
      <c r="I255" s="117">
        <f>SUM('распр.б.а.14'!H254)</f>
        <v>0</v>
      </c>
      <c r="J255" s="117">
        <f>SUM('распр.б.а.14'!I254)</f>
        <v>0</v>
      </c>
    </row>
    <row r="256" spans="1:10" ht="51.75" customHeight="1">
      <c r="A256" s="45"/>
      <c r="B256" s="37" t="s">
        <v>102</v>
      </c>
      <c r="C256" s="136">
        <v>901</v>
      </c>
      <c r="D256" s="38" t="s">
        <v>187</v>
      </c>
      <c r="E256" s="38" t="s">
        <v>178</v>
      </c>
      <c r="F256" s="38" t="s">
        <v>131</v>
      </c>
      <c r="G256" s="38"/>
      <c r="H256" s="117">
        <f aca="true" t="shared" si="38" ref="H256:J257">SUM(H257)</f>
        <v>18</v>
      </c>
      <c r="I256" s="117">
        <f t="shared" si="38"/>
        <v>18.5</v>
      </c>
      <c r="J256" s="117">
        <f t="shared" si="38"/>
        <v>19</v>
      </c>
    </row>
    <row r="257" spans="1:10" ht="90.75" customHeight="1">
      <c r="A257" s="45"/>
      <c r="B257" s="50" t="s">
        <v>367</v>
      </c>
      <c r="C257" s="136">
        <v>901</v>
      </c>
      <c r="D257" s="38" t="s">
        <v>187</v>
      </c>
      <c r="E257" s="38" t="s">
        <v>178</v>
      </c>
      <c r="F257" s="38" t="s">
        <v>132</v>
      </c>
      <c r="G257" s="38"/>
      <c r="H257" s="117">
        <f t="shared" si="38"/>
        <v>18</v>
      </c>
      <c r="I257" s="117">
        <f t="shared" si="38"/>
        <v>18.5</v>
      </c>
      <c r="J257" s="117">
        <f t="shared" si="38"/>
        <v>19</v>
      </c>
    </row>
    <row r="258" spans="1:10" ht="33" customHeight="1">
      <c r="A258" s="45"/>
      <c r="B258" s="37" t="s">
        <v>230</v>
      </c>
      <c r="C258" s="136">
        <v>901</v>
      </c>
      <c r="D258" s="38" t="s">
        <v>187</v>
      </c>
      <c r="E258" s="38" t="s">
        <v>178</v>
      </c>
      <c r="F258" s="38" t="s">
        <v>132</v>
      </c>
      <c r="G258" s="38" t="s">
        <v>231</v>
      </c>
      <c r="H258" s="117">
        <v>18</v>
      </c>
      <c r="I258" s="117">
        <f>SUM('распр.б.а.14'!H257)</f>
        <v>18.5</v>
      </c>
      <c r="J258" s="117">
        <f>SUM('распр.б.а.14'!I257)</f>
        <v>19</v>
      </c>
    </row>
    <row r="259" spans="1:10" ht="33" customHeight="1" hidden="1">
      <c r="A259" s="45"/>
      <c r="B259" s="37" t="s">
        <v>265</v>
      </c>
      <c r="C259" s="136">
        <v>901</v>
      </c>
      <c r="D259" s="38" t="s">
        <v>187</v>
      </c>
      <c r="E259" s="38" t="s">
        <v>178</v>
      </c>
      <c r="F259" s="38" t="s">
        <v>44</v>
      </c>
      <c r="G259" s="38"/>
      <c r="H259" s="117">
        <f>SUM(H260+H262)</f>
        <v>0</v>
      </c>
      <c r="I259" s="117">
        <f>SUM(I260+I262)</f>
        <v>0</v>
      </c>
      <c r="J259" s="117">
        <f>SUM(J260+J262)</f>
        <v>0</v>
      </c>
    </row>
    <row r="260" spans="1:10" ht="162.75" customHeight="1" hidden="1">
      <c r="A260" s="45"/>
      <c r="B260" s="50" t="s">
        <v>286</v>
      </c>
      <c r="C260" s="136">
        <v>901</v>
      </c>
      <c r="D260" s="38" t="s">
        <v>187</v>
      </c>
      <c r="E260" s="38" t="s">
        <v>178</v>
      </c>
      <c r="F260" s="38" t="s">
        <v>45</v>
      </c>
      <c r="G260" s="38"/>
      <c r="H260" s="117">
        <f>SUM(H261)</f>
        <v>0</v>
      </c>
      <c r="I260" s="117">
        <f>SUM(I261)</f>
        <v>0</v>
      </c>
      <c r="J260" s="117">
        <f>SUM(J261)</f>
        <v>0</v>
      </c>
    </row>
    <row r="261" spans="1:10" ht="36" customHeight="1" hidden="1">
      <c r="A261" s="45"/>
      <c r="B261" s="37" t="s">
        <v>230</v>
      </c>
      <c r="C261" s="136">
        <v>901</v>
      </c>
      <c r="D261" s="38" t="s">
        <v>187</v>
      </c>
      <c r="E261" s="38" t="s">
        <v>178</v>
      </c>
      <c r="F261" s="38" t="s">
        <v>45</v>
      </c>
      <c r="G261" s="38" t="s">
        <v>231</v>
      </c>
      <c r="H261" s="117"/>
      <c r="I261" s="117"/>
      <c r="J261" s="117"/>
    </row>
    <row r="262" spans="1:10" ht="52.5" customHeight="1" hidden="1">
      <c r="A262" s="45"/>
      <c r="B262" s="37" t="s">
        <v>102</v>
      </c>
      <c r="C262" s="136">
        <v>901</v>
      </c>
      <c r="D262" s="38" t="s">
        <v>187</v>
      </c>
      <c r="E262" s="38" t="s">
        <v>178</v>
      </c>
      <c r="F262" s="38" t="s">
        <v>133</v>
      </c>
      <c r="G262" s="38"/>
      <c r="H262" s="117">
        <f aca="true" t="shared" si="39" ref="H262:J263">SUM(H263)</f>
        <v>0</v>
      </c>
      <c r="I262" s="117">
        <f t="shared" si="39"/>
        <v>0</v>
      </c>
      <c r="J262" s="117">
        <f t="shared" si="39"/>
        <v>0</v>
      </c>
    </row>
    <row r="263" spans="1:10" ht="147" customHeight="1" hidden="1">
      <c r="A263" s="45"/>
      <c r="B263" s="50" t="s">
        <v>287</v>
      </c>
      <c r="C263" s="136">
        <v>901</v>
      </c>
      <c r="D263" s="38" t="s">
        <v>187</v>
      </c>
      <c r="E263" s="38" t="s">
        <v>178</v>
      </c>
      <c r="F263" s="38" t="s">
        <v>134</v>
      </c>
      <c r="G263" s="38"/>
      <c r="H263" s="117">
        <f t="shared" si="39"/>
        <v>0</v>
      </c>
      <c r="I263" s="117">
        <f t="shared" si="39"/>
        <v>0</v>
      </c>
      <c r="J263" s="117">
        <f t="shared" si="39"/>
        <v>0</v>
      </c>
    </row>
    <row r="264" spans="1:10" ht="37.5" customHeight="1" hidden="1">
      <c r="A264" s="45"/>
      <c r="B264" s="37" t="s">
        <v>230</v>
      </c>
      <c r="C264" s="136">
        <v>901</v>
      </c>
      <c r="D264" s="38" t="s">
        <v>187</v>
      </c>
      <c r="E264" s="38" t="s">
        <v>178</v>
      </c>
      <c r="F264" s="38" t="s">
        <v>134</v>
      </c>
      <c r="G264" s="38" t="s">
        <v>231</v>
      </c>
      <c r="H264" s="117">
        <v>0</v>
      </c>
      <c r="I264" s="117">
        <v>0</v>
      </c>
      <c r="J264" s="117">
        <v>0</v>
      </c>
    </row>
    <row r="265" spans="1:10" ht="33" customHeight="1">
      <c r="A265" s="45"/>
      <c r="B265" s="37" t="s">
        <v>275</v>
      </c>
      <c r="C265" s="136">
        <v>901</v>
      </c>
      <c r="D265" s="38" t="s">
        <v>187</v>
      </c>
      <c r="E265" s="38" t="s">
        <v>178</v>
      </c>
      <c r="F265" s="38" t="s">
        <v>274</v>
      </c>
      <c r="G265" s="38"/>
      <c r="H265" s="117">
        <f>SUM(H266+H268)</f>
        <v>60.1</v>
      </c>
      <c r="I265" s="117">
        <f>SUM(I266+I268)</f>
        <v>5.8</v>
      </c>
      <c r="J265" s="117">
        <f>SUM(J266+J268)</f>
        <v>5.9</v>
      </c>
    </row>
    <row r="266" spans="1:10" ht="151.5" customHeight="1" hidden="1">
      <c r="A266" s="45"/>
      <c r="B266" s="50" t="s">
        <v>288</v>
      </c>
      <c r="C266" s="136">
        <v>901</v>
      </c>
      <c r="D266" s="38" t="s">
        <v>187</v>
      </c>
      <c r="E266" s="38" t="s">
        <v>178</v>
      </c>
      <c r="F266" s="38" t="s">
        <v>278</v>
      </c>
      <c r="G266" s="38"/>
      <c r="H266" s="117">
        <f>SUM(H267)</f>
        <v>54.5</v>
      </c>
      <c r="I266" s="117">
        <f>SUM(I267)</f>
        <v>0</v>
      </c>
      <c r="J266" s="117">
        <f>SUM(J267)</f>
        <v>0</v>
      </c>
    </row>
    <row r="267" spans="1:10" ht="36" customHeight="1" hidden="1">
      <c r="A267" s="45"/>
      <c r="B267" s="37" t="s">
        <v>230</v>
      </c>
      <c r="C267" s="136">
        <v>901</v>
      </c>
      <c r="D267" s="38" t="s">
        <v>187</v>
      </c>
      <c r="E267" s="38" t="s">
        <v>178</v>
      </c>
      <c r="F267" s="38" t="s">
        <v>278</v>
      </c>
      <c r="G267" s="38" t="s">
        <v>231</v>
      </c>
      <c r="H267" s="117">
        <v>54.5</v>
      </c>
      <c r="I267" s="117">
        <f>SUM('распр.б.а.14'!H266)</f>
        <v>0</v>
      </c>
      <c r="J267" s="117">
        <f>SUM('распр.б.а.14'!I266)</f>
        <v>0</v>
      </c>
    </row>
    <row r="268" spans="1:10" ht="52.5" customHeight="1">
      <c r="A268" s="45"/>
      <c r="B268" s="37" t="s">
        <v>102</v>
      </c>
      <c r="C268" s="136">
        <v>901</v>
      </c>
      <c r="D268" s="38" t="s">
        <v>187</v>
      </c>
      <c r="E268" s="38" t="s">
        <v>178</v>
      </c>
      <c r="F268" s="38" t="s">
        <v>276</v>
      </c>
      <c r="G268" s="38"/>
      <c r="H268" s="117">
        <f aca="true" t="shared" si="40" ref="H268:J269">SUM(H269)</f>
        <v>5.6</v>
      </c>
      <c r="I268" s="117">
        <f t="shared" si="40"/>
        <v>5.8</v>
      </c>
      <c r="J268" s="117">
        <f t="shared" si="40"/>
        <v>5.9</v>
      </c>
    </row>
    <row r="269" spans="1:10" ht="98.25" customHeight="1">
      <c r="A269" s="45"/>
      <c r="B269" s="50" t="s">
        <v>369</v>
      </c>
      <c r="C269" s="136">
        <v>901</v>
      </c>
      <c r="D269" s="38" t="s">
        <v>187</v>
      </c>
      <c r="E269" s="38" t="s">
        <v>178</v>
      </c>
      <c r="F269" s="38" t="s">
        <v>277</v>
      </c>
      <c r="G269" s="38"/>
      <c r="H269" s="117">
        <f t="shared" si="40"/>
        <v>5.6</v>
      </c>
      <c r="I269" s="117">
        <f t="shared" si="40"/>
        <v>5.8</v>
      </c>
      <c r="J269" s="117">
        <f t="shared" si="40"/>
        <v>5.9</v>
      </c>
    </row>
    <row r="270" spans="1:10" ht="37.5" customHeight="1">
      <c r="A270" s="45"/>
      <c r="B270" s="37" t="s">
        <v>230</v>
      </c>
      <c r="C270" s="136">
        <v>901</v>
      </c>
      <c r="D270" s="38" t="s">
        <v>187</v>
      </c>
      <c r="E270" s="38" t="s">
        <v>178</v>
      </c>
      <c r="F270" s="38" t="s">
        <v>277</v>
      </c>
      <c r="G270" s="38" t="s">
        <v>231</v>
      </c>
      <c r="H270" s="117">
        <v>5.6</v>
      </c>
      <c r="I270" s="117">
        <f>SUM('распр.б.а.14'!H269)</f>
        <v>5.8</v>
      </c>
      <c r="J270" s="117">
        <f>SUM('распр.б.а.14'!I269)</f>
        <v>5.9</v>
      </c>
    </row>
    <row r="271" spans="1:10" s="46" customFormat="1" ht="41.25" customHeight="1">
      <c r="A271" s="43"/>
      <c r="B271" s="127" t="s">
        <v>315</v>
      </c>
      <c r="C271" s="136">
        <v>901</v>
      </c>
      <c r="D271" s="38" t="s">
        <v>187</v>
      </c>
      <c r="E271" s="38" t="s">
        <v>178</v>
      </c>
      <c r="F271" s="38" t="s">
        <v>57</v>
      </c>
      <c r="G271" s="38"/>
      <c r="H271" s="117">
        <f>SUM(H272+H275+H278+H281+H287+H291+H294+H297+H300+H303)</f>
        <v>22937.5</v>
      </c>
      <c r="I271" s="117">
        <f>SUM(I272+I275+I278+I281+I287+I291+I294+I297+I300+I303)</f>
        <v>23597.9</v>
      </c>
      <c r="J271" s="117">
        <f>SUM(J272+J275+J278+J281+J287+J291+J294+J297+J300+J303)</f>
        <v>24272.9</v>
      </c>
    </row>
    <row r="272" spans="1:10" s="46" customFormat="1" ht="39" customHeight="1">
      <c r="A272" s="43"/>
      <c r="B272" s="44" t="s">
        <v>379</v>
      </c>
      <c r="C272" s="136">
        <v>901</v>
      </c>
      <c r="D272" s="38" t="s">
        <v>187</v>
      </c>
      <c r="E272" s="38" t="s">
        <v>178</v>
      </c>
      <c r="F272" s="38" t="s">
        <v>58</v>
      </c>
      <c r="G272" s="38"/>
      <c r="H272" s="117">
        <f aca="true" t="shared" si="41" ref="H272:J273">SUM(H273)</f>
        <v>1700</v>
      </c>
      <c r="I272" s="117">
        <f t="shared" si="41"/>
        <v>1749</v>
      </c>
      <c r="J272" s="117">
        <f t="shared" si="41"/>
        <v>1799</v>
      </c>
    </row>
    <row r="273" spans="1:10" s="46" customFormat="1" ht="62.25" customHeight="1">
      <c r="A273" s="43"/>
      <c r="B273" s="44" t="s">
        <v>380</v>
      </c>
      <c r="C273" s="136">
        <v>901</v>
      </c>
      <c r="D273" s="38" t="s">
        <v>187</v>
      </c>
      <c r="E273" s="38" t="s">
        <v>178</v>
      </c>
      <c r="F273" s="38" t="s">
        <v>59</v>
      </c>
      <c r="G273" s="38"/>
      <c r="H273" s="117">
        <f t="shared" si="41"/>
        <v>1700</v>
      </c>
      <c r="I273" s="117">
        <f t="shared" si="41"/>
        <v>1749</v>
      </c>
      <c r="J273" s="117">
        <f t="shared" si="41"/>
        <v>1799</v>
      </c>
    </row>
    <row r="274" spans="1:10" s="46" customFormat="1" ht="36" customHeight="1">
      <c r="A274" s="43"/>
      <c r="B274" s="37" t="s">
        <v>230</v>
      </c>
      <c r="C274" s="136">
        <v>901</v>
      </c>
      <c r="D274" s="38" t="s">
        <v>187</v>
      </c>
      <c r="E274" s="38" t="s">
        <v>178</v>
      </c>
      <c r="F274" s="38" t="s">
        <v>59</v>
      </c>
      <c r="G274" s="38" t="s">
        <v>231</v>
      </c>
      <c r="H274" s="117">
        <v>1700</v>
      </c>
      <c r="I274" s="117">
        <f>SUM('распр.б.а.14'!H273)</f>
        <v>1749</v>
      </c>
      <c r="J274" s="117">
        <f>SUM('распр.б.а.14'!I273)</f>
        <v>1799</v>
      </c>
    </row>
    <row r="275" spans="1:10" s="46" customFormat="1" ht="66" customHeight="1">
      <c r="A275" s="43"/>
      <c r="B275" s="44" t="s">
        <v>309</v>
      </c>
      <c r="C275" s="136">
        <v>901</v>
      </c>
      <c r="D275" s="38" t="s">
        <v>187</v>
      </c>
      <c r="E275" s="38" t="s">
        <v>178</v>
      </c>
      <c r="F275" s="38" t="s">
        <v>60</v>
      </c>
      <c r="G275" s="38"/>
      <c r="H275" s="117">
        <f aca="true" t="shared" si="42" ref="H275:J276">SUM(H276)</f>
        <v>8621</v>
      </c>
      <c r="I275" s="117">
        <f t="shared" si="42"/>
        <v>8869.3</v>
      </c>
      <c r="J275" s="117">
        <f t="shared" si="42"/>
        <v>9122.9</v>
      </c>
    </row>
    <row r="276" spans="1:10" s="46" customFormat="1" ht="66" customHeight="1">
      <c r="A276" s="43"/>
      <c r="B276" s="37" t="s">
        <v>316</v>
      </c>
      <c r="C276" s="136">
        <v>901</v>
      </c>
      <c r="D276" s="38" t="s">
        <v>187</v>
      </c>
      <c r="E276" s="38" t="s">
        <v>178</v>
      </c>
      <c r="F276" s="38" t="s">
        <v>61</v>
      </c>
      <c r="G276" s="38"/>
      <c r="H276" s="117">
        <f t="shared" si="42"/>
        <v>8621</v>
      </c>
      <c r="I276" s="117">
        <f t="shared" si="42"/>
        <v>8869.3</v>
      </c>
      <c r="J276" s="117">
        <f t="shared" si="42"/>
        <v>9122.9</v>
      </c>
    </row>
    <row r="277" spans="1:10" s="46" customFormat="1" ht="33.75" customHeight="1">
      <c r="A277" s="43"/>
      <c r="B277" s="37" t="s">
        <v>230</v>
      </c>
      <c r="C277" s="136">
        <v>901</v>
      </c>
      <c r="D277" s="38" t="s">
        <v>187</v>
      </c>
      <c r="E277" s="38" t="s">
        <v>178</v>
      </c>
      <c r="F277" s="38" t="s">
        <v>61</v>
      </c>
      <c r="G277" s="38" t="s">
        <v>231</v>
      </c>
      <c r="H277" s="117">
        <v>8621</v>
      </c>
      <c r="I277" s="117">
        <f>SUM('распр.б.а.14'!H276)</f>
        <v>8869.3</v>
      </c>
      <c r="J277" s="117">
        <f>SUM('распр.б.а.14'!I276)</f>
        <v>9122.9</v>
      </c>
    </row>
    <row r="278" spans="1:10" s="46" customFormat="1" ht="48" customHeight="1">
      <c r="A278" s="43"/>
      <c r="B278" s="44" t="s">
        <v>317</v>
      </c>
      <c r="C278" s="136">
        <v>901</v>
      </c>
      <c r="D278" s="38" t="s">
        <v>187</v>
      </c>
      <c r="E278" s="38" t="s">
        <v>178</v>
      </c>
      <c r="F278" s="38" t="s">
        <v>62</v>
      </c>
      <c r="G278" s="38"/>
      <c r="H278" s="117">
        <f aca="true" t="shared" si="43" ref="H278:J279">SUM(H279)</f>
        <v>560</v>
      </c>
      <c r="I278" s="117">
        <f t="shared" si="43"/>
        <v>576.1</v>
      </c>
      <c r="J278" s="117">
        <f t="shared" si="43"/>
        <v>592.6</v>
      </c>
    </row>
    <row r="279" spans="1:10" s="46" customFormat="1" ht="60.75" customHeight="1">
      <c r="A279" s="43"/>
      <c r="B279" s="44" t="s">
        <v>381</v>
      </c>
      <c r="C279" s="136">
        <v>901</v>
      </c>
      <c r="D279" s="38" t="s">
        <v>187</v>
      </c>
      <c r="E279" s="38" t="s">
        <v>178</v>
      </c>
      <c r="F279" s="38" t="s">
        <v>63</v>
      </c>
      <c r="G279" s="38"/>
      <c r="H279" s="117">
        <f t="shared" si="43"/>
        <v>560</v>
      </c>
      <c r="I279" s="117">
        <f t="shared" si="43"/>
        <v>576.1</v>
      </c>
      <c r="J279" s="117">
        <f t="shared" si="43"/>
        <v>592.6</v>
      </c>
    </row>
    <row r="280" spans="1:10" s="46" customFormat="1" ht="33.75" customHeight="1">
      <c r="A280" s="43"/>
      <c r="B280" s="37" t="s">
        <v>230</v>
      </c>
      <c r="C280" s="136">
        <v>901</v>
      </c>
      <c r="D280" s="38" t="s">
        <v>187</v>
      </c>
      <c r="E280" s="38" t="s">
        <v>178</v>
      </c>
      <c r="F280" s="38" t="s">
        <v>63</v>
      </c>
      <c r="G280" s="38" t="s">
        <v>231</v>
      </c>
      <c r="H280" s="117">
        <v>560</v>
      </c>
      <c r="I280" s="117">
        <f>SUM('распр.б.а.14'!H279)</f>
        <v>576.1</v>
      </c>
      <c r="J280" s="117">
        <f>SUM('распр.б.а.14'!I279)</f>
        <v>592.6</v>
      </c>
    </row>
    <row r="281" spans="1:10" s="46" customFormat="1" ht="61.5" customHeight="1">
      <c r="A281" s="43"/>
      <c r="B281" s="44" t="s">
        <v>413</v>
      </c>
      <c r="C281" s="136">
        <v>901</v>
      </c>
      <c r="D281" s="38" t="s">
        <v>187</v>
      </c>
      <c r="E281" s="38" t="s">
        <v>178</v>
      </c>
      <c r="F281" s="38" t="s">
        <v>64</v>
      </c>
      <c r="G281" s="38"/>
      <c r="H281" s="117">
        <f>SUM(H282+H285)</f>
        <v>3433.7</v>
      </c>
      <c r="I281" s="117">
        <f>SUM(I282+I285)</f>
        <v>3532.5</v>
      </c>
      <c r="J281" s="117">
        <f>SUM(J282+J285)</f>
        <v>3633.5</v>
      </c>
    </row>
    <row r="282" spans="1:10" s="46" customFormat="1" ht="97.5" customHeight="1">
      <c r="A282" s="43"/>
      <c r="B282" s="37" t="s">
        <v>414</v>
      </c>
      <c r="C282" s="136">
        <v>901</v>
      </c>
      <c r="D282" s="38" t="s">
        <v>187</v>
      </c>
      <c r="E282" s="38" t="s">
        <v>178</v>
      </c>
      <c r="F282" s="38" t="s">
        <v>65</v>
      </c>
      <c r="G282" s="38"/>
      <c r="H282" s="117">
        <f>SUM(H283+H284)</f>
        <v>3433.7</v>
      </c>
      <c r="I282" s="117">
        <f>SUM(I283+I284)</f>
        <v>3532.5</v>
      </c>
      <c r="J282" s="117">
        <f>SUM(J283+J284)</f>
        <v>3633.5</v>
      </c>
    </row>
    <row r="283" spans="1:10" s="46" customFormat="1" ht="33.75" customHeight="1">
      <c r="A283" s="43"/>
      <c r="B283" s="37" t="s">
        <v>230</v>
      </c>
      <c r="C283" s="136">
        <v>901</v>
      </c>
      <c r="D283" s="38" t="s">
        <v>187</v>
      </c>
      <c r="E283" s="38" t="s">
        <v>178</v>
      </c>
      <c r="F283" s="38" t="s">
        <v>65</v>
      </c>
      <c r="G283" s="38" t="s">
        <v>231</v>
      </c>
      <c r="H283" s="117">
        <v>3431.6</v>
      </c>
      <c r="I283" s="117">
        <f>SUM('распр.б.а.14'!H282)</f>
        <v>3530.4</v>
      </c>
      <c r="J283" s="117">
        <f>SUM('распр.б.а.14'!I282)</f>
        <v>3631.4</v>
      </c>
    </row>
    <row r="284" spans="1:10" s="46" customFormat="1" ht="18" customHeight="1">
      <c r="A284" s="43"/>
      <c r="B284" s="44" t="s">
        <v>232</v>
      </c>
      <c r="C284" s="136">
        <v>901</v>
      </c>
      <c r="D284" s="38" t="s">
        <v>187</v>
      </c>
      <c r="E284" s="38" t="s">
        <v>178</v>
      </c>
      <c r="F284" s="38" t="s">
        <v>65</v>
      </c>
      <c r="G284" s="38" t="s">
        <v>233</v>
      </c>
      <c r="H284" s="117">
        <v>2.1</v>
      </c>
      <c r="I284" s="117">
        <f>SUM('распр.б.а.14'!H283)</f>
        <v>2.1</v>
      </c>
      <c r="J284" s="117">
        <f>SUM('распр.б.а.14'!I283)</f>
        <v>2.1</v>
      </c>
    </row>
    <row r="285" spans="1:10" s="46" customFormat="1" ht="105" customHeight="1" hidden="1">
      <c r="A285" s="43"/>
      <c r="B285" s="37" t="s">
        <v>290</v>
      </c>
      <c r="C285" s="136">
        <v>901</v>
      </c>
      <c r="D285" s="38" t="s">
        <v>187</v>
      </c>
      <c r="E285" s="38" t="s">
        <v>178</v>
      </c>
      <c r="F285" s="38" t="s">
        <v>101</v>
      </c>
      <c r="G285" s="38"/>
      <c r="H285" s="117">
        <f>SUM(H286)</f>
        <v>0</v>
      </c>
      <c r="I285" s="117">
        <f>SUM(I286)</f>
        <v>0</v>
      </c>
      <c r="J285" s="117">
        <f>SUM(J286)</f>
        <v>0</v>
      </c>
    </row>
    <row r="286" spans="1:10" s="46" customFormat="1" ht="49.5" customHeight="1" hidden="1">
      <c r="A286" s="43"/>
      <c r="B286" s="37" t="s">
        <v>230</v>
      </c>
      <c r="C286" s="136">
        <v>901</v>
      </c>
      <c r="D286" s="38" t="s">
        <v>187</v>
      </c>
      <c r="E286" s="38" t="s">
        <v>178</v>
      </c>
      <c r="F286" s="38" t="s">
        <v>101</v>
      </c>
      <c r="G286" s="38" t="s">
        <v>231</v>
      </c>
      <c r="H286" s="117"/>
      <c r="I286" s="117"/>
      <c r="J286" s="117"/>
    </row>
    <row r="287" spans="1:10" s="46" customFormat="1" ht="44.25" customHeight="1">
      <c r="A287" s="43"/>
      <c r="B287" s="44" t="s">
        <v>415</v>
      </c>
      <c r="C287" s="136">
        <v>901</v>
      </c>
      <c r="D287" s="38" t="s">
        <v>187</v>
      </c>
      <c r="E287" s="38" t="s">
        <v>178</v>
      </c>
      <c r="F287" s="38" t="s">
        <v>66</v>
      </c>
      <c r="G287" s="38"/>
      <c r="H287" s="117">
        <f>SUM(H288)</f>
        <v>6173.8</v>
      </c>
      <c r="I287" s="117">
        <f>SUM(I288)</f>
        <v>6351.6</v>
      </c>
      <c r="J287" s="117">
        <f>SUM(J288)</f>
        <v>6533.3</v>
      </c>
    </row>
    <row r="288" spans="1:10" s="46" customFormat="1" ht="78" customHeight="1">
      <c r="A288" s="43"/>
      <c r="B288" s="44" t="s">
        <v>416</v>
      </c>
      <c r="C288" s="136">
        <v>901</v>
      </c>
      <c r="D288" s="38" t="s">
        <v>187</v>
      </c>
      <c r="E288" s="38" t="s">
        <v>178</v>
      </c>
      <c r="F288" s="38" t="s">
        <v>67</v>
      </c>
      <c r="G288" s="38"/>
      <c r="H288" s="117">
        <f>SUM(H289+H290)</f>
        <v>6173.8</v>
      </c>
      <c r="I288" s="117">
        <f>SUM(I289+I290)</f>
        <v>6351.6</v>
      </c>
      <c r="J288" s="117">
        <f>SUM(J289+J290)</f>
        <v>6533.3</v>
      </c>
    </row>
    <row r="289" spans="1:10" s="46" customFormat="1" ht="38.25" customHeight="1">
      <c r="A289" s="43"/>
      <c r="B289" s="37" t="s">
        <v>230</v>
      </c>
      <c r="C289" s="136">
        <v>901</v>
      </c>
      <c r="D289" s="38" t="s">
        <v>187</v>
      </c>
      <c r="E289" s="38" t="s">
        <v>178</v>
      </c>
      <c r="F289" s="38" t="s">
        <v>67</v>
      </c>
      <c r="G289" s="38" t="s">
        <v>231</v>
      </c>
      <c r="H289" s="117">
        <v>6153.8</v>
      </c>
      <c r="I289" s="117">
        <f>SUM('распр.б.а.14'!H288)</f>
        <v>6331</v>
      </c>
      <c r="J289" s="117">
        <f>SUM('распр.б.а.14'!I288)</f>
        <v>6512.1</v>
      </c>
    </row>
    <row r="290" spans="1:10" s="46" customFormat="1" ht="28.5" customHeight="1">
      <c r="A290" s="43"/>
      <c r="B290" s="44" t="s">
        <v>232</v>
      </c>
      <c r="C290" s="136">
        <v>901</v>
      </c>
      <c r="D290" s="38" t="s">
        <v>187</v>
      </c>
      <c r="E290" s="38" t="s">
        <v>178</v>
      </c>
      <c r="F290" s="38" t="s">
        <v>67</v>
      </c>
      <c r="G290" s="38" t="s">
        <v>233</v>
      </c>
      <c r="H290" s="117">
        <v>20</v>
      </c>
      <c r="I290" s="117">
        <f>SUM('распр.б.а.14'!H289)</f>
        <v>20.6</v>
      </c>
      <c r="J290" s="117">
        <f>SUM('распр.б.а.14'!I289)</f>
        <v>21.2</v>
      </c>
    </row>
    <row r="291" spans="1:10" s="46" customFormat="1" ht="66" customHeight="1">
      <c r="A291" s="43"/>
      <c r="B291" s="44" t="s">
        <v>318</v>
      </c>
      <c r="C291" s="136">
        <v>901</v>
      </c>
      <c r="D291" s="38" t="s">
        <v>187</v>
      </c>
      <c r="E291" s="38" t="s">
        <v>178</v>
      </c>
      <c r="F291" s="38" t="s">
        <v>68</v>
      </c>
      <c r="G291" s="38"/>
      <c r="H291" s="117">
        <f aca="true" t="shared" si="44" ref="H291:J292">SUM(H292)</f>
        <v>519</v>
      </c>
      <c r="I291" s="117">
        <f t="shared" si="44"/>
        <v>533.9</v>
      </c>
      <c r="J291" s="117">
        <f t="shared" si="44"/>
        <v>549.2</v>
      </c>
    </row>
    <row r="292" spans="1:10" s="46" customFormat="1" ht="84" customHeight="1">
      <c r="A292" s="43"/>
      <c r="B292" s="44" t="s">
        <v>319</v>
      </c>
      <c r="C292" s="136">
        <v>901</v>
      </c>
      <c r="D292" s="38" t="s">
        <v>187</v>
      </c>
      <c r="E292" s="38" t="s">
        <v>178</v>
      </c>
      <c r="F292" s="38" t="s">
        <v>69</v>
      </c>
      <c r="G292" s="38"/>
      <c r="H292" s="117">
        <f t="shared" si="44"/>
        <v>519</v>
      </c>
      <c r="I292" s="117">
        <f t="shared" si="44"/>
        <v>533.9</v>
      </c>
      <c r="J292" s="117">
        <f t="shared" si="44"/>
        <v>549.2</v>
      </c>
    </row>
    <row r="293" spans="1:10" s="46" customFormat="1" ht="35.25" customHeight="1">
      <c r="A293" s="43"/>
      <c r="B293" s="37" t="s">
        <v>230</v>
      </c>
      <c r="C293" s="136">
        <v>901</v>
      </c>
      <c r="D293" s="38" t="s">
        <v>187</v>
      </c>
      <c r="E293" s="38" t="s">
        <v>178</v>
      </c>
      <c r="F293" s="38" t="s">
        <v>69</v>
      </c>
      <c r="G293" s="38" t="s">
        <v>231</v>
      </c>
      <c r="H293" s="117">
        <v>519</v>
      </c>
      <c r="I293" s="117">
        <f>SUM('распр.б.а.14'!H292)</f>
        <v>533.9</v>
      </c>
      <c r="J293" s="117">
        <f>SUM('распр.б.а.14'!I292)</f>
        <v>549.2</v>
      </c>
    </row>
    <row r="294" spans="1:10" s="46" customFormat="1" ht="64.5" customHeight="1" hidden="1">
      <c r="A294" s="43"/>
      <c r="B294" s="44" t="s">
        <v>291</v>
      </c>
      <c r="C294" s="136">
        <v>901</v>
      </c>
      <c r="D294" s="38" t="s">
        <v>187</v>
      </c>
      <c r="E294" s="38" t="s">
        <v>178</v>
      </c>
      <c r="F294" s="38" t="s">
        <v>70</v>
      </c>
      <c r="G294" s="40"/>
      <c r="H294" s="117">
        <f aca="true" t="shared" si="45" ref="H294:J295">SUM(H295)</f>
        <v>0</v>
      </c>
      <c r="I294" s="117">
        <f t="shared" si="45"/>
        <v>0</v>
      </c>
      <c r="J294" s="117">
        <f t="shared" si="45"/>
        <v>0</v>
      </c>
    </row>
    <row r="295" spans="1:10" s="46" customFormat="1" ht="60" customHeight="1" hidden="1">
      <c r="A295" s="43"/>
      <c r="B295" s="44" t="s">
        <v>292</v>
      </c>
      <c r="C295" s="136">
        <v>901</v>
      </c>
      <c r="D295" s="38" t="s">
        <v>187</v>
      </c>
      <c r="E295" s="38" t="s">
        <v>178</v>
      </c>
      <c r="F295" s="38" t="s">
        <v>71</v>
      </c>
      <c r="G295" s="38"/>
      <c r="H295" s="117">
        <f t="shared" si="45"/>
        <v>0</v>
      </c>
      <c r="I295" s="117">
        <f t="shared" si="45"/>
        <v>0</v>
      </c>
      <c r="J295" s="117">
        <f t="shared" si="45"/>
        <v>0</v>
      </c>
    </row>
    <row r="296" spans="1:10" s="46" customFormat="1" ht="35.25" customHeight="1" hidden="1">
      <c r="A296" s="43"/>
      <c r="B296" s="37" t="s">
        <v>230</v>
      </c>
      <c r="C296" s="136">
        <v>901</v>
      </c>
      <c r="D296" s="38" t="s">
        <v>187</v>
      </c>
      <c r="E296" s="38" t="s">
        <v>178</v>
      </c>
      <c r="F296" s="38" t="s">
        <v>71</v>
      </c>
      <c r="G296" s="38" t="s">
        <v>231</v>
      </c>
      <c r="H296" s="117">
        <v>0</v>
      </c>
      <c r="I296" s="117">
        <v>0</v>
      </c>
      <c r="J296" s="117">
        <v>0</v>
      </c>
    </row>
    <row r="297" spans="1:10" s="46" customFormat="1" ht="66.75" customHeight="1">
      <c r="A297" s="43"/>
      <c r="B297" s="44" t="s">
        <v>322</v>
      </c>
      <c r="C297" s="136">
        <v>901</v>
      </c>
      <c r="D297" s="38" t="s">
        <v>187</v>
      </c>
      <c r="E297" s="38" t="s">
        <v>178</v>
      </c>
      <c r="F297" s="38" t="s">
        <v>72</v>
      </c>
      <c r="G297" s="34"/>
      <c r="H297" s="117">
        <f aca="true" t="shared" si="46" ref="H297:J298">SUM(H298)</f>
        <v>300</v>
      </c>
      <c r="I297" s="117">
        <f t="shared" si="46"/>
        <v>308.6</v>
      </c>
      <c r="J297" s="117">
        <f t="shared" si="46"/>
        <v>317.5</v>
      </c>
    </row>
    <row r="298" spans="1:10" s="46" customFormat="1" ht="81.75" customHeight="1">
      <c r="A298" s="43"/>
      <c r="B298" s="44" t="s">
        <v>323</v>
      </c>
      <c r="C298" s="136">
        <v>901</v>
      </c>
      <c r="D298" s="38" t="s">
        <v>187</v>
      </c>
      <c r="E298" s="38" t="s">
        <v>178</v>
      </c>
      <c r="F298" s="38" t="s">
        <v>73</v>
      </c>
      <c r="G298" s="38"/>
      <c r="H298" s="117">
        <f t="shared" si="46"/>
        <v>300</v>
      </c>
      <c r="I298" s="117">
        <f t="shared" si="46"/>
        <v>308.6</v>
      </c>
      <c r="J298" s="117">
        <f t="shared" si="46"/>
        <v>317.5</v>
      </c>
    </row>
    <row r="299" spans="1:10" s="46" customFormat="1" ht="38.25" customHeight="1">
      <c r="A299" s="43"/>
      <c r="B299" s="37" t="s">
        <v>230</v>
      </c>
      <c r="C299" s="136">
        <v>901</v>
      </c>
      <c r="D299" s="38" t="s">
        <v>187</v>
      </c>
      <c r="E299" s="38" t="s">
        <v>178</v>
      </c>
      <c r="F299" s="38" t="s">
        <v>73</v>
      </c>
      <c r="G299" s="38" t="s">
        <v>231</v>
      </c>
      <c r="H299" s="117">
        <v>300</v>
      </c>
      <c r="I299" s="117">
        <f>SUM('распр.б.а.14'!H298)</f>
        <v>308.6</v>
      </c>
      <c r="J299" s="117">
        <f>SUM('распр.б.а.14'!I298)</f>
        <v>317.5</v>
      </c>
    </row>
    <row r="300" spans="1:10" s="46" customFormat="1" ht="53.25" customHeight="1">
      <c r="A300" s="43"/>
      <c r="B300" s="44" t="s">
        <v>324</v>
      </c>
      <c r="C300" s="136">
        <v>901</v>
      </c>
      <c r="D300" s="38" t="s">
        <v>187</v>
      </c>
      <c r="E300" s="38" t="s">
        <v>178</v>
      </c>
      <c r="F300" s="38" t="s">
        <v>74</v>
      </c>
      <c r="G300" s="38"/>
      <c r="H300" s="117">
        <f aca="true" t="shared" si="47" ref="H300:J301">SUM(H301)</f>
        <v>50</v>
      </c>
      <c r="I300" s="117">
        <f t="shared" si="47"/>
        <v>51.4</v>
      </c>
      <c r="J300" s="117">
        <f t="shared" si="47"/>
        <v>52.9</v>
      </c>
    </row>
    <row r="301" spans="1:10" s="46" customFormat="1" ht="78" customHeight="1">
      <c r="A301" s="43"/>
      <c r="B301" s="44" t="s">
        <v>325</v>
      </c>
      <c r="C301" s="136">
        <v>901</v>
      </c>
      <c r="D301" s="38" t="s">
        <v>187</v>
      </c>
      <c r="E301" s="38" t="s">
        <v>178</v>
      </c>
      <c r="F301" s="38" t="s">
        <v>75</v>
      </c>
      <c r="G301" s="38"/>
      <c r="H301" s="117">
        <f t="shared" si="47"/>
        <v>50</v>
      </c>
      <c r="I301" s="117">
        <f t="shared" si="47"/>
        <v>51.4</v>
      </c>
      <c r="J301" s="117">
        <f t="shared" si="47"/>
        <v>52.9</v>
      </c>
    </row>
    <row r="302" spans="1:10" s="46" customFormat="1" ht="34.5" customHeight="1">
      <c r="A302" s="43"/>
      <c r="B302" s="37" t="s">
        <v>230</v>
      </c>
      <c r="C302" s="136">
        <v>901</v>
      </c>
      <c r="D302" s="38" t="s">
        <v>187</v>
      </c>
      <c r="E302" s="38" t="s">
        <v>178</v>
      </c>
      <c r="F302" s="38" t="s">
        <v>75</v>
      </c>
      <c r="G302" s="38" t="s">
        <v>231</v>
      </c>
      <c r="H302" s="117">
        <v>50</v>
      </c>
      <c r="I302" s="117">
        <f>SUM('распр.б.а.14'!H301)</f>
        <v>51.4</v>
      </c>
      <c r="J302" s="117">
        <f>SUM('распр.б.а.14'!I301)</f>
        <v>52.9</v>
      </c>
    </row>
    <row r="303" spans="1:10" s="45" customFormat="1" ht="59.25" customHeight="1">
      <c r="A303" s="49"/>
      <c r="B303" s="44" t="s">
        <v>382</v>
      </c>
      <c r="C303" s="136">
        <v>901</v>
      </c>
      <c r="D303" s="38" t="s">
        <v>187</v>
      </c>
      <c r="E303" s="38" t="s">
        <v>178</v>
      </c>
      <c r="F303" s="38" t="s">
        <v>425</v>
      </c>
      <c r="G303" s="81"/>
      <c r="H303" s="117">
        <f>SUM(H304)</f>
        <v>1580</v>
      </c>
      <c r="I303" s="117">
        <f>SUM(I304)</f>
        <v>1625.5</v>
      </c>
      <c r="J303" s="117">
        <f>SUM(J304)</f>
        <v>1672</v>
      </c>
    </row>
    <row r="304" spans="1:10" s="46" customFormat="1" ht="91.5" customHeight="1">
      <c r="A304" s="43"/>
      <c r="B304" s="37" t="s">
        <v>383</v>
      </c>
      <c r="C304" s="136">
        <v>901</v>
      </c>
      <c r="D304" s="38" t="s">
        <v>187</v>
      </c>
      <c r="E304" s="38" t="s">
        <v>178</v>
      </c>
      <c r="F304" s="38" t="s">
        <v>426</v>
      </c>
      <c r="G304" s="38"/>
      <c r="H304" s="117">
        <f>H305</f>
        <v>1580</v>
      </c>
      <c r="I304" s="117">
        <f>I305</f>
        <v>1625.5</v>
      </c>
      <c r="J304" s="117">
        <f>J305</f>
        <v>1672</v>
      </c>
    </row>
    <row r="305" spans="1:10" s="46" customFormat="1" ht="39" customHeight="1">
      <c r="A305" s="43"/>
      <c r="B305" s="37" t="s">
        <v>230</v>
      </c>
      <c r="C305" s="136">
        <v>901</v>
      </c>
      <c r="D305" s="38" t="s">
        <v>187</v>
      </c>
      <c r="E305" s="38" t="s">
        <v>178</v>
      </c>
      <c r="F305" s="38" t="s">
        <v>426</v>
      </c>
      <c r="G305" s="38" t="s">
        <v>231</v>
      </c>
      <c r="H305" s="117">
        <v>1580</v>
      </c>
      <c r="I305" s="117">
        <f>SUM('распр.б.а.14'!H304)</f>
        <v>1625.5</v>
      </c>
      <c r="J305" s="117">
        <f>SUM('распр.б.а.14'!I304)</f>
        <v>1672</v>
      </c>
    </row>
    <row r="306" spans="1:10" s="45" customFormat="1" ht="39.75" customHeight="1">
      <c r="A306" s="49"/>
      <c r="B306" s="124" t="s">
        <v>463</v>
      </c>
      <c r="C306" s="136">
        <v>901</v>
      </c>
      <c r="D306" s="38" t="s">
        <v>187</v>
      </c>
      <c r="E306" s="38" t="s">
        <v>178</v>
      </c>
      <c r="F306" s="38" t="s">
        <v>459</v>
      </c>
      <c r="G306" s="38"/>
      <c r="H306" s="117">
        <f aca="true" t="shared" si="48" ref="H306:J307">SUM(H307)</f>
        <v>822.9000000000001</v>
      </c>
      <c r="I306" s="117">
        <f t="shared" si="48"/>
        <v>882.2</v>
      </c>
      <c r="J306" s="117">
        <f t="shared" si="48"/>
        <v>951.8</v>
      </c>
    </row>
    <row r="307" spans="1:10" s="46" customFormat="1" ht="39" customHeight="1">
      <c r="A307" s="43"/>
      <c r="B307" s="124" t="s">
        <v>462</v>
      </c>
      <c r="C307" s="136">
        <v>901</v>
      </c>
      <c r="D307" s="38" t="s">
        <v>187</v>
      </c>
      <c r="E307" s="38" t="s">
        <v>178</v>
      </c>
      <c r="F307" s="38" t="s">
        <v>460</v>
      </c>
      <c r="G307" s="38"/>
      <c r="H307" s="117">
        <f t="shared" si="48"/>
        <v>822.9000000000001</v>
      </c>
      <c r="I307" s="117">
        <f t="shared" si="48"/>
        <v>882.2</v>
      </c>
      <c r="J307" s="117">
        <f t="shared" si="48"/>
        <v>951.8</v>
      </c>
    </row>
    <row r="308" spans="1:10" s="46" customFormat="1" ht="54.75" customHeight="1">
      <c r="A308" s="43"/>
      <c r="B308" s="124" t="s">
        <v>330</v>
      </c>
      <c r="C308" s="136">
        <v>901</v>
      </c>
      <c r="D308" s="38" t="s">
        <v>187</v>
      </c>
      <c r="E308" s="38" t="s">
        <v>178</v>
      </c>
      <c r="F308" s="38" t="s">
        <v>461</v>
      </c>
      <c r="G308" s="38"/>
      <c r="H308" s="117">
        <f>SUM(H309:H310)</f>
        <v>822.9000000000001</v>
      </c>
      <c r="I308" s="117">
        <f>SUM(I309:I310)</f>
        <v>882.2</v>
      </c>
      <c r="J308" s="117">
        <f>SUM(J309:J310)</f>
        <v>951.8</v>
      </c>
    </row>
    <row r="309" spans="1:10" s="46" customFormat="1" ht="33" customHeight="1">
      <c r="A309" s="43"/>
      <c r="B309" s="124" t="s">
        <v>331</v>
      </c>
      <c r="C309" s="136">
        <v>901</v>
      </c>
      <c r="D309" s="38" t="s">
        <v>187</v>
      </c>
      <c r="E309" s="38" t="s">
        <v>178</v>
      </c>
      <c r="F309" s="38" t="s">
        <v>461</v>
      </c>
      <c r="G309" s="38" t="s">
        <v>332</v>
      </c>
      <c r="H309" s="117">
        <v>653.6</v>
      </c>
      <c r="I309" s="117">
        <f>SUM('распр.б.а.14'!H308)</f>
        <v>700.7</v>
      </c>
      <c r="J309" s="117">
        <f>SUM('распр.б.а.14'!I308)</f>
        <v>756</v>
      </c>
    </row>
    <row r="310" spans="1:10" s="46" customFormat="1" ht="39" customHeight="1">
      <c r="A310" s="43"/>
      <c r="B310" s="37" t="s">
        <v>230</v>
      </c>
      <c r="C310" s="136">
        <v>901</v>
      </c>
      <c r="D310" s="38" t="s">
        <v>187</v>
      </c>
      <c r="E310" s="38" t="s">
        <v>178</v>
      </c>
      <c r="F310" s="38" t="s">
        <v>461</v>
      </c>
      <c r="G310" s="38" t="s">
        <v>231</v>
      </c>
      <c r="H310" s="117">
        <v>169.3</v>
      </c>
      <c r="I310" s="117">
        <f>SUM('распр.б.а.14'!H309)</f>
        <v>181.5</v>
      </c>
      <c r="J310" s="117">
        <f>SUM('распр.б.а.14'!I309)</f>
        <v>195.8</v>
      </c>
    </row>
    <row r="311" spans="1:10" s="46" customFormat="1" ht="19.5" customHeight="1">
      <c r="A311" s="43"/>
      <c r="B311" s="122" t="s">
        <v>170</v>
      </c>
      <c r="C311" s="135">
        <v>901</v>
      </c>
      <c r="D311" s="34" t="s">
        <v>188</v>
      </c>
      <c r="E311" s="34" t="s">
        <v>177</v>
      </c>
      <c r="F311" s="34"/>
      <c r="G311" s="34"/>
      <c r="H311" s="115">
        <f>SUM(H312)</f>
        <v>610</v>
      </c>
      <c r="I311" s="115">
        <f aca="true" t="shared" si="49" ref="I311:J315">SUM(I312)</f>
        <v>627.6</v>
      </c>
      <c r="J311" s="115">
        <f t="shared" si="49"/>
        <v>645.5</v>
      </c>
    </row>
    <row r="312" spans="1:10" s="46" customFormat="1" ht="19.5" customHeight="1">
      <c r="A312" s="43"/>
      <c r="B312" s="122" t="s">
        <v>171</v>
      </c>
      <c r="C312" s="135">
        <v>901</v>
      </c>
      <c r="D312" s="34" t="s">
        <v>188</v>
      </c>
      <c r="E312" s="34" t="s">
        <v>188</v>
      </c>
      <c r="F312" s="34"/>
      <c r="G312" s="34"/>
      <c r="H312" s="115">
        <f>SUM(H313)</f>
        <v>610</v>
      </c>
      <c r="I312" s="115">
        <f t="shared" si="49"/>
        <v>627.6</v>
      </c>
      <c r="J312" s="115">
        <f t="shared" si="49"/>
        <v>645.5</v>
      </c>
    </row>
    <row r="313" spans="1:10" s="46" customFormat="1" ht="63.75" customHeight="1">
      <c r="A313" s="43"/>
      <c r="B313" s="44" t="s">
        <v>356</v>
      </c>
      <c r="C313" s="136">
        <v>901</v>
      </c>
      <c r="D313" s="38" t="s">
        <v>188</v>
      </c>
      <c r="E313" s="38" t="s">
        <v>188</v>
      </c>
      <c r="F313" s="38" t="s">
        <v>21</v>
      </c>
      <c r="G313" s="38"/>
      <c r="H313" s="117">
        <f>SUM(H314)</f>
        <v>610</v>
      </c>
      <c r="I313" s="117">
        <f t="shared" si="49"/>
        <v>627.6</v>
      </c>
      <c r="J313" s="117">
        <f t="shared" si="49"/>
        <v>645.5</v>
      </c>
    </row>
    <row r="314" spans="1:10" s="46" customFormat="1" ht="72" customHeight="1">
      <c r="A314" s="43"/>
      <c r="B314" s="44" t="s">
        <v>363</v>
      </c>
      <c r="C314" s="136">
        <v>901</v>
      </c>
      <c r="D314" s="38" t="s">
        <v>188</v>
      </c>
      <c r="E314" s="38" t="s">
        <v>188</v>
      </c>
      <c r="F314" s="38" t="s">
        <v>6</v>
      </c>
      <c r="G314" s="38"/>
      <c r="H314" s="117">
        <f>SUM(H315)</f>
        <v>610</v>
      </c>
      <c r="I314" s="117">
        <f t="shared" si="49"/>
        <v>627.6</v>
      </c>
      <c r="J314" s="117">
        <f t="shared" si="49"/>
        <v>645.5</v>
      </c>
    </row>
    <row r="315" spans="1:10" s="46" customFormat="1" ht="116.25" customHeight="1">
      <c r="A315" s="43"/>
      <c r="B315" s="44" t="s">
        <v>364</v>
      </c>
      <c r="C315" s="136">
        <v>901</v>
      </c>
      <c r="D315" s="38" t="s">
        <v>188</v>
      </c>
      <c r="E315" s="38" t="s">
        <v>188</v>
      </c>
      <c r="F315" s="38" t="s">
        <v>23</v>
      </c>
      <c r="G315" s="38"/>
      <c r="H315" s="117">
        <f>SUM(H316)</f>
        <v>610</v>
      </c>
      <c r="I315" s="117">
        <f t="shared" si="49"/>
        <v>627.6</v>
      </c>
      <c r="J315" s="117">
        <f t="shared" si="49"/>
        <v>645.5</v>
      </c>
    </row>
    <row r="316" spans="1:10" s="46" customFormat="1" ht="31.5" customHeight="1">
      <c r="A316" s="43"/>
      <c r="B316" s="37" t="s">
        <v>230</v>
      </c>
      <c r="C316" s="136">
        <v>901</v>
      </c>
      <c r="D316" s="38" t="s">
        <v>188</v>
      </c>
      <c r="E316" s="38" t="s">
        <v>188</v>
      </c>
      <c r="F316" s="38" t="s">
        <v>23</v>
      </c>
      <c r="G316" s="38" t="s">
        <v>231</v>
      </c>
      <c r="H316" s="117">
        <v>610</v>
      </c>
      <c r="I316" s="117">
        <f>SUM('распр.б.а.14'!H315)</f>
        <v>627.6</v>
      </c>
      <c r="J316" s="117">
        <f>SUM('распр.б.а.14'!I315)</f>
        <v>645.5</v>
      </c>
    </row>
    <row r="317" spans="1:10" s="46" customFormat="1" ht="19.5" customHeight="1">
      <c r="A317" s="43"/>
      <c r="B317" s="123" t="s">
        <v>214</v>
      </c>
      <c r="C317" s="135">
        <v>901</v>
      </c>
      <c r="D317" s="34" t="s">
        <v>189</v>
      </c>
      <c r="E317" s="34" t="s">
        <v>177</v>
      </c>
      <c r="F317" s="34"/>
      <c r="G317" s="34"/>
      <c r="H317" s="115">
        <f>SUM(H318)</f>
        <v>24411.3</v>
      </c>
      <c r="I317" s="115">
        <f>SUM(I318)</f>
        <v>22748.1</v>
      </c>
      <c r="J317" s="115">
        <f>SUM(J318)</f>
        <v>23398.800000000003</v>
      </c>
    </row>
    <row r="318" spans="1:10" s="46" customFormat="1" ht="19.5" customHeight="1">
      <c r="A318" s="43"/>
      <c r="B318" s="123" t="s">
        <v>148</v>
      </c>
      <c r="C318" s="135">
        <v>901</v>
      </c>
      <c r="D318" s="34" t="s">
        <v>189</v>
      </c>
      <c r="E318" s="34" t="s">
        <v>176</v>
      </c>
      <c r="F318" s="34"/>
      <c r="G318" s="34"/>
      <c r="H318" s="115">
        <f>SUM(H319+H326)</f>
        <v>24411.3</v>
      </c>
      <c r="I318" s="115">
        <f>SUM(I319+I326)</f>
        <v>22748.1</v>
      </c>
      <c r="J318" s="115">
        <f>SUM(J319+J326)</f>
        <v>23398.800000000003</v>
      </c>
    </row>
    <row r="319" spans="1:10" s="45" customFormat="1" ht="39.75" customHeight="1">
      <c r="A319" s="49"/>
      <c r="B319" s="44" t="s">
        <v>479</v>
      </c>
      <c r="C319" s="136">
        <v>901</v>
      </c>
      <c r="D319" s="38" t="s">
        <v>189</v>
      </c>
      <c r="E319" s="38" t="s">
        <v>176</v>
      </c>
      <c r="F319" s="38" t="s">
        <v>8</v>
      </c>
      <c r="G319" s="38"/>
      <c r="H319" s="117">
        <f>SUM(H320)</f>
        <v>5300</v>
      </c>
      <c r="I319" s="117">
        <f>SUM(I320)</f>
        <v>5452.6</v>
      </c>
      <c r="J319" s="117">
        <f>SUM(J320)</f>
        <v>5608.6</v>
      </c>
    </row>
    <row r="320" spans="1:10" s="45" customFormat="1" ht="60" customHeight="1">
      <c r="A320" s="49"/>
      <c r="B320" s="39" t="s">
        <v>313</v>
      </c>
      <c r="C320" s="136">
        <v>901</v>
      </c>
      <c r="D320" s="38" t="s">
        <v>189</v>
      </c>
      <c r="E320" s="38" t="s">
        <v>176</v>
      </c>
      <c r="F320" s="38" t="s">
        <v>11</v>
      </c>
      <c r="G320" s="38"/>
      <c r="H320" s="117">
        <f>SUM(H321+H323)</f>
        <v>5300</v>
      </c>
      <c r="I320" s="117">
        <f>SUM(I321+I323)</f>
        <v>5452.6</v>
      </c>
      <c r="J320" s="117">
        <f>SUM(J321+J323)</f>
        <v>5608.6</v>
      </c>
    </row>
    <row r="321" spans="1:10" s="45" customFormat="1" ht="112.5" customHeight="1" hidden="1">
      <c r="A321" s="49"/>
      <c r="B321" s="113" t="s">
        <v>108</v>
      </c>
      <c r="C321" s="136">
        <v>901</v>
      </c>
      <c r="D321" s="38" t="s">
        <v>189</v>
      </c>
      <c r="E321" s="38" t="s">
        <v>176</v>
      </c>
      <c r="F321" s="38" t="s">
        <v>12</v>
      </c>
      <c r="G321" s="38"/>
      <c r="H321" s="117">
        <f>SUM(H322)</f>
        <v>0</v>
      </c>
      <c r="I321" s="117">
        <f>SUM(I322)</f>
        <v>0</v>
      </c>
      <c r="J321" s="117">
        <f>SUM(J322)</f>
        <v>0</v>
      </c>
    </row>
    <row r="322" spans="1:10" s="45" customFormat="1" ht="27" customHeight="1" hidden="1">
      <c r="A322" s="49"/>
      <c r="B322" s="37" t="s">
        <v>161</v>
      </c>
      <c r="C322" s="136">
        <v>901</v>
      </c>
      <c r="D322" s="38" t="s">
        <v>189</v>
      </c>
      <c r="E322" s="38" t="s">
        <v>176</v>
      </c>
      <c r="F322" s="38" t="s">
        <v>12</v>
      </c>
      <c r="G322" s="38" t="s">
        <v>239</v>
      </c>
      <c r="H322" s="117">
        <v>0</v>
      </c>
      <c r="I322" s="117">
        <v>0</v>
      </c>
      <c r="J322" s="117">
        <v>0</v>
      </c>
    </row>
    <row r="323" spans="1:10" s="45" customFormat="1" ht="54" customHeight="1">
      <c r="A323" s="49"/>
      <c r="B323" s="37" t="s">
        <v>102</v>
      </c>
      <c r="C323" s="136">
        <v>901</v>
      </c>
      <c r="D323" s="38" t="s">
        <v>189</v>
      </c>
      <c r="E323" s="38" t="s">
        <v>176</v>
      </c>
      <c r="F323" s="40" t="s">
        <v>121</v>
      </c>
      <c r="G323" s="38"/>
      <c r="H323" s="117">
        <f aca="true" t="shared" si="50" ref="H323:J324">SUM(H324)</f>
        <v>5300</v>
      </c>
      <c r="I323" s="117">
        <f t="shared" si="50"/>
        <v>5452.6</v>
      </c>
      <c r="J323" s="117">
        <f t="shared" si="50"/>
        <v>5608.6</v>
      </c>
    </row>
    <row r="324" spans="1:10" s="45" customFormat="1" ht="57" customHeight="1">
      <c r="A324" s="49"/>
      <c r="B324" s="55" t="s">
        <v>314</v>
      </c>
      <c r="C324" s="136">
        <v>901</v>
      </c>
      <c r="D324" s="38" t="s">
        <v>189</v>
      </c>
      <c r="E324" s="38" t="s">
        <v>176</v>
      </c>
      <c r="F324" s="38" t="s">
        <v>122</v>
      </c>
      <c r="G324" s="38"/>
      <c r="H324" s="117">
        <f t="shared" si="50"/>
        <v>5300</v>
      </c>
      <c r="I324" s="117">
        <f t="shared" si="50"/>
        <v>5452.6</v>
      </c>
      <c r="J324" s="117">
        <f t="shared" si="50"/>
        <v>5608.6</v>
      </c>
    </row>
    <row r="325" spans="1:10" s="45" customFormat="1" ht="19.5" customHeight="1">
      <c r="A325" s="49"/>
      <c r="B325" s="37" t="s">
        <v>161</v>
      </c>
      <c r="C325" s="136">
        <v>901</v>
      </c>
      <c r="D325" s="38" t="s">
        <v>189</v>
      </c>
      <c r="E325" s="38" t="s">
        <v>176</v>
      </c>
      <c r="F325" s="38" t="s">
        <v>122</v>
      </c>
      <c r="G325" s="38" t="s">
        <v>239</v>
      </c>
      <c r="H325" s="117">
        <v>5300</v>
      </c>
      <c r="I325" s="117">
        <f>SUM('распр.б.а.14'!H324)</f>
        <v>5452.6</v>
      </c>
      <c r="J325" s="117">
        <f>SUM('распр.б.а.14'!I324)</f>
        <v>5608.6</v>
      </c>
    </row>
    <row r="326" spans="1:10" s="46" customFormat="1" ht="52.5" customHeight="1">
      <c r="A326" s="43"/>
      <c r="B326" s="44" t="s">
        <v>356</v>
      </c>
      <c r="C326" s="136">
        <v>901</v>
      </c>
      <c r="D326" s="38" t="s">
        <v>189</v>
      </c>
      <c r="E326" s="38" t="s">
        <v>176</v>
      </c>
      <c r="F326" s="38" t="s">
        <v>21</v>
      </c>
      <c r="G326" s="34"/>
      <c r="H326" s="117">
        <f>SUM(H327)</f>
        <v>19111.3</v>
      </c>
      <c r="I326" s="117">
        <f>SUM(I327)</f>
        <v>17295.5</v>
      </c>
      <c r="J326" s="117">
        <f>SUM(J327)</f>
        <v>17790.2</v>
      </c>
    </row>
    <row r="327" spans="1:10" s="46" customFormat="1" ht="60.75" customHeight="1">
      <c r="A327" s="43"/>
      <c r="B327" s="44" t="s">
        <v>357</v>
      </c>
      <c r="C327" s="136">
        <v>901</v>
      </c>
      <c r="D327" s="38" t="s">
        <v>189</v>
      </c>
      <c r="E327" s="38" t="s">
        <v>176</v>
      </c>
      <c r="F327" s="38" t="s">
        <v>4</v>
      </c>
      <c r="G327" s="38"/>
      <c r="H327" s="117">
        <f>SUM(H328+H333+H338+H341+H343)</f>
        <v>19111.3</v>
      </c>
      <c r="I327" s="117">
        <f>SUM(I328+I333+I338+I341+I343)</f>
        <v>17295.5</v>
      </c>
      <c r="J327" s="117">
        <f>SUM(J328+J333+J338+J341+J343)</f>
        <v>17790.2</v>
      </c>
    </row>
    <row r="328" spans="1:10" s="46" customFormat="1" ht="36" customHeight="1">
      <c r="A328" s="43"/>
      <c r="B328" s="39" t="s">
        <v>110</v>
      </c>
      <c r="C328" s="136">
        <v>901</v>
      </c>
      <c r="D328" s="38" t="s">
        <v>189</v>
      </c>
      <c r="E328" s="38" t="s">
        <v>176</v>
      </c>
      <c r="F328" s="40" t="s">
        <v>113</v>
      </c>
      <c r="G328" s="40" t="s">
        <v>175</v>
      </c>
      <c r="H328" s="117">
        <f>SUM(H329+H331)</f>
        <v>1255.8</v>
      </c>
      <c r="I328" s="117">
        <f>SUM(I329+I331)</f>
        <v>1292</v>
      </c>
      <c r="J328" s="117">
        <f>SUM(J329+J331)</f>
        <v>1329</v>
      </c>
    </row>
    <row r="329" spans="1:10" s="46" customFormat="1" ht="120" customHeight="1">
      <c r="A329" s="43"/>
      <c r="B329" s="39" t="s">
        <v>358</v>
      </c>
      <c r="C329" s="136">
        <v>901</v>
      </c>
      <c r="D329" s="38" t="s">
        <v>189</v>
      </c>
      <c r="E329" s="38" t="s">
        <v>176</v>
      </c>
      <c r="F329" s="40" t="s">
        <v>114</v>
      </c>
      <c r="G329" s="40"/>
      <c r="H329" s="117">
        <f>SUM(H330)</f>
        <v>1255.8</v>
      </c>
      <c r="I329" s="117">
        <f>SUM(I330)</f>
        <v>1292</v>
      </c>
      <c r="J329" s="117">
        <f>SUM(J330)</f>
        <v>1329</v>
      </c>
    </row>
    <row r="330" spans="1:10" s="46" customFormat="1" ht="21.75" customHeight="1">
      <c r="A330" s="43"/>
      <c r="B330" s="39" t="s">
        <v>240</v>
      </c>
      <c r="C330" s="136">
        <v>901</v>
      </c>
      <c r="D330" s="38" t="s">
        <v>189</v>
      </c>
      <c r="E330" s="38" t="s">
        <v>176</v>
      </c>
      <c r="F330" s="40" t="s">
        <v>114</v>
      </c>
      <c r="G330" s="40" t="s">
        <v>241</v>
      </c>
      <c r="H330" s="117">
        <v>1255.8</v>
      </c>
      <c r="I330" s="117">
        <f>SUM('распр.б.а.14'!H329)</f>
        <v>1292</v>
      </c>
      <c r="J330" s="117">
        <f>SUM('распр.б.а.14'!I329)</f>
        <v>1329</v>
      </c>
    </row>
    <row r="331" spans="1:10" s="46" customFormat="1" ht="84.75" customHeight="1" hidden="1">
      <c r="A331" s="43"/>
      <c r="B331" s="39" t="s">
        <v>142</v>
      </c>
      <c r="C331" s="136">
        <v>901</v>
      </c>
      <c r="D331" s="38" t="s">
        <v>189</v>
      </c>
      <c r="E331" s="38" t="s">
        <v>176</v>
      </c>
      <c r="F331" s="40" t="s">
        <v>141</v>
      </c>
      <c r="G331" s="40"/>
      <c r="H331" s="117">
        <f>SUM(H332)</f>
        <v>0</v>
      </c>
      <c r="I331" s="117">
        <f>SUM(I332)</f>
        <v>0</v>
      </c>
      <c r="J331" s="117">
        <f>SUM(J332)</f>
        <v>0</v>
      </c>
    </row>
    <row r="332" spans="1:10" s="46" customFormat="1" ht="17.25" customHeight="1" hidden="1">
      <c r="A332" s="43"/>
      <c r="B332" s="39" t="s">
        <v>240</v>
      </c>
      <c r="C332" s="136">
        <v>901</v>
      </c>
      <c r="D332" s="38" t="s">
        <v>189</v>
      </c>
      <c r="E332" s="38" t="s">
        <v>176</v>
      </c>
      <c r="F332" s="40" t="s">
        <v>141</v>
      </c>
      <c r="G332" s="40" t="s">
        <v>241</v>
      </c>
      <c r="H332" s="117">
        <v>0</v>
      </c>
      <c r="I332" s="117">
        <v>0</v>
      </c>
      <c r="J332" s="117">
        <v>0</v>
      </c>
    </row>
    <row r="333" spans="1:10" s="46" customFormat="1" ht="36" customHeight="1">
      <c r="A333" s="43"/>
      <c r="B333" s="37" t="s">
        <v>111</v>
      </c>
      <c r="C333" s="136">
        <v>901</v>
      </c>
      <c r="D333" s="38" t="s">
        <v>189</v>
      </c>
      <c r="E333" s="38" t="s">
        <v>176</v>
      </c>
      <c r="F333" s="40" t="s">
        <v>115</v>
      </c>
      <c r="G333" s="40"/>
      <c r="H333" s="117">
        <f>SUM(H334+H336)</f>
        <v>15555.5</v>
      </c>
      <c r="I333" s="117">
        <f>SUM(I334+I336)</f>
        <v>16003.5</v>
      </c>
      <c r="J333" s="117">
        <f>SUM(J334+J336)</f>
        <v>16461.2</v>
      </c>
    </row>
    <row r="334" spans="1:10" s="46" customFormat="1" ht="111" customHeight="1">
      <c r="A334" s="43"/>
      <c r="B334" s="39" t="s">
        <v>359</v>
      </c>
      <c r="C334" s="136">
        <v>901</v>
      </c>
      <c r="D334" s="38" t="s">
        <v>189</v>
      </c>
      <c r="E334" s="38" t="s">
        <v>176</v>
      </c>
      <c r="F334" s="40" t="s">
        <v>116</v>
      </c>
      <c r="G334" s="40"/>
      <c r="H334" s="117">
        <f>SUM(H335)</f>
        <v>15555.5</v>
      </c>
      <c r="I334" s="117">
        <f>SUM(I335)</f>
        <v>16003.5</v>
      </c>
      <c r="J334" s="117">
        <f>SUM(J335)</f>
        <v>16461.2</v>
      </c>
    </row>
    <row r="335" spans="1:10" s="46" customFormat="1" ht="24" customHeight="1">
      <c r="A335" s="43"/>
      <c r="B335" s="39" t="s">
        <v>240</v>
      </c>
      <c r="C335" s="136">
        <v>901</v>
      </c>
      <c r="D335" s="38" t="s">
        <v>189</v>
      </c>
      <c r="E335" s="38" t="s">
        <v>176</v>
      </c>
      <c r="F335" s="40" t="s">
        <v>116</v>
      </c>
      <c r="G335" s="40" t="s">
        <v>241</v>
      </c>
      <c r="H335" s="117">
        <v>15555.5</v>
      </c>
      <c r="I335" s="117">
        <f>SUM('распр.б.а.14'!H334)</f>
        <v>16003.5</v>
      </c>
      <c r="J335" s="117">
        <f>SUM('распр.б.а.14'!I334)</f>
        <v>16461.2</v>
      </c>
    </row>
    <row r="336" spans="1:10" s="46" customFormat="1" ht="84.75" customHeight="1" hidden="1">
      <c r="A336" s="43"/>
      <c r="B336" s="39" t="s">
        <v>223</v>
      </c>
      <c r="C336" s="136">
        <v>901</v>
      </c>
      <c r="D336" s="38" t="s">
        <v>189</v>
      </c>
      <c r="E336" s="38" t="s">
        <v>176</v>
      </c>
      <c r="F336" s="40" t="s">
        <v>140</v>
      </c>
      <c r="G336" s="40"/>
      <c r="H336" s="117">
        <f>SUM(H337)</f>
        <v>0</v>
      </c>
      <c r="I336" s="117">
        <f>SUM(I337)</f>
        <v>0</v>
      </c>
      <c r="J336" s="117">
        <f>SUM(J337)</f>
        <v>0</v>
      </c>
    </row>
    <row r="337" spans="1:10" s="46" customFormat="1" ht="17.25" customHeight="1" hidden="1">
      <c r="A337" s="43"/>
      <c r="B337" s="39" t="s">
        <v>240</v>
      </c>
      <c r="C337" s="136">
        <v>901</v>
      </c>
      <c r="D337" s="38" t="s">
        <v>189</v>
      </c>
      <c r="E337" s="38" t="s">
        <v>176</v>
      </c>
      <c r="F337" s="40" t="s">
        <v>140</v>
      </c>
      <c r="G337" s="40" t="s">
        <v>241</v>
      </c>
      <c r="H337" s="117">
        <v>0</v>
      </c>
      <c r="I337" s="117">
        <v>0</v>
      </c>
      <c r="J337" s="117">
        <v>0</v>
      </c>
    </row>
    <row r="338" spans="1:10" s="46" customFormat="1" ht="36.75" customHeight="1" hidden="1">
      <c r="A338" s="43"/>
      <c r="B338" s="37" t="s">
        <v>112</v>
      </c>
      <c r="C338" s="136">
        <v>901</v>
      </c>
      <c r="D338" s="38" t="s">
        <v>189</v>
      </c>
      <c r="E338" s="38" t="s">
        <v>176</v>
      </c>
      <c r="F338" s="40" t="s">
        <v>118</v>
      </c>
      <c r="G338" s="40"/>
      <c r="H338" s="117">
        <f aca="true" t="shared" si="51" ref="H338:J339">SUM(H339)</f>
        <v>0</v>
      </c>
      <c r="I338" s="117">
        <f t="shared" si="51"/>
        <v>0</v>
      </c>
      <c r="J338" s="117">
        <f t="shared" si="51"/>
        <v>0</v>
      </c>
    </row>
    <row r="339" spans="1:10" s="46" customFormat="1" ht="60" customHeight="1" hidden="1">
      <c r="A339" s="43"/>
      <c r="B339" s="39" t="s">
        <v>262</v>
      </c>
      <c r="C339" s="136">
        <v>901</v>
      </c>
      <c r="D339" s="38" t="s">
        <v>189</v>
      </c>
      <c r="E339" s="38" t="s">
        <v>176</v>
      </c>
      <c r="F339" s="40" t="s">
        <v>117</v>
      </c>
      <c r="G339" s="40"/>
      <c r="H339" s="117">
        <f t="shared" si="51"/>
        <v>0</v>
      </c>
      <c r="I339" s="117">
        <f t="shared" si="51"/>
        <v>0</v>
      </c>
      <c r="J339" s="117">
        <f t="shared" si="51"/>
        <v>0</v>
      </c>
    </row>
    <row r="340" spans="1:10" s="46" customFormat="1" ht="29.25" customHeight="1" hidden="1">
      <c r="A340" s="43"/>
      <c r="B340" s="39" t="s">
        <v>240</v>
      </c>
      <c r="C340" s="136">
        <v>901</v>
      </c>
      <c r="D340" s="38" t="s">
        <v>189</v>
      </c>
      <c r="E340" s="38" t="s">
        <v>176</v>
      </c>
      <c r="F340" s="40" t="s">
        <v>117</v>
      </c>
      <c r="G340" s="40" t="s">
        <v>241</v>
      </c>
      <c r="H340" s="117">
        <v>0</v>
      </c>
      <c r="I340" s="117">
        <v>0</v>
      </c>
      <c r="J340" s="117">
        <v>0</v>
      </c>
    </row>
    <row r="341" spans="1:10" s="45" customFormat="1" ht="122.25" customHeight="1" hidden="1">
      <c r="A341" s="49"/>
      <c r="B341" s="56" t="s">
        <v>3</v>
      </c>
      <c r="C341" s="136">
        <v>901</v>
      </c>
      <c r="D341" s="38" t="s">
        <v>189</v>
      </c>
      <c r="E341" s="38" t="s">
        <v>176</v>
      </c>
      <c r="F341" s="40" t="s">
        <v>10</v>
      </c>
      <c r="G341" s="40"/>
      <c r="H341" s="117">
        <f>H342</f>
        <v>0</v>
      </c>
      <c r="I341" s="117">
        <f>I342</f>
        <v>0</v>
      </c>
      <c r="J341" s="117">
        <f>J342</f>
        <v>0</v>
      </c>
    </row>
    <row r="342" spans="1:10" s="45" customFormat="1" ht="29.25" customHeight="1" hidden="1">
      <c r="A342" s="49"/>
      <c r="B342" s="39" t="s">
        <v>240</v>
      </c>
      <c r="C342" s="136">
        <v>901</v>
      </c>
      <c r="D342" s="38" t="s">
        <v>189</v>
      </c>
      <c r="E342" s="38" t="s">
        <v>176</v>
      </c>
      <c r="F342" s="40" t="s">
        <v>10</v>
      </c>
      <c r="G342" s="40" t="s">
        <v>241</v>
      </c>
      <c r="H342" s="117"/>
      <c r="I342" s="117"/>
      <c r="J342" s="117"/>
    </row>
    <row r="343" spans="1:10" s="45" customFormat="1" ht="123.75" customHeight="1" hidden="1">
      <c r="A343" s="49"/>
      <c r="B343" s="56" t="s">
        <v>272</v>
      </c>
      <c r="C343" s="136">
        <v>901</v>
      </c>
      <c r="D343" s="38" t="s">
        <v>189</v>
      </c>
      <c r="E343" s="38" t="s">
        <v>176</v>
      </c>
      <c r="F343" s="40" t="s">
        <v>10</v>
      </c>
      <c r="G343" s="40"/>
      <c r="H343" s="117">
        <f>H344</f>
        <v>2300</v>
      </c>
      <c r="I343" s="117">
        <f>I344</f>
        <v>0</v>
      </c>
      <c r="J343" s="117">
        <f>J344</f>
        <v>0</v>
      </c>
    </row>
    <row r="344" spans="1:10" s="45" customFormat="1" ht="29.25" customHeight="1" hidden="1">
      <c r="A344" s="49"/>
      <c r="B344" s="39" t="s">
        <v>240</v>
      </c>
      <c r="C344" s="136">
        <v>901</v>
      </c>
      <c r="D344" s="38" t="s">
        <v>189</v>
      </c>
      <c r="E344" s="38" t="s">
        <v>176</v>
      </c>
      <c r="F344" s="40" t="s">
        <v>10</v>
      </c>
      <c r="G344" s="40" t="s">
        <v>241</v>
      </c>
      <c r="H344" s="117">
        <v>2300</v>
      </c>
      <c r="I344" s="117">
        <f>SUM('распр.б.а.14'!H343)</f>
        <v>0</v>
      </c>
      <c r="J344" s="117">
        <f>SUM('распр.б.а.14'!I343)</f>
        <v>0</v>
      </c>
    </row>
    <row r="345" spans="1:10" s="45" customFormat="1" ht="29.25" customHeight="1" hidden="1">
      <c r="A345" s="49"/>
      <c r="B345" s="44" t="s">
        <v>223</v>
      </c>
      <c r="C345" s="136">
        <v>901</v>
      </c>
      <c r="D345" s="38" t="s">
        <v>189</v>
      </c>
      <c r="E345" s="38" t="s">
        <v>176</v>
      </c>
      <c r="F345" s="40" t="s">
        <v>28</v>
      </c>
      <c r="G345" s="40"/>
      <c r="H345" s="117">
        <f>SUM(H346)</f>
        <v>0</v>
      </c>
      <c r="I345" s="117">
        <f>SUM(I346)</f>
        <v>0</v>
      </c>
      <c r="J345" s="117">
        <f>SUM(J346)</f>
        <v>0</v>
      </c>
    </row>
    <row r="346" spans="1:10" s="45" customFormat="1" ht="29.25" customHeight="1" hidden="1">
      <c r="A346" s="49"/>
      <c r="B346" s="39" t="s">
        <v>240</v>
      </c>
      <c r="C346" s="136">
        <v>901</v>
      </c>
      <c r="D346" s="38" t="s">
        <v>189</v>
      </c>
      <c r="E346" s="38" t="s">
        <v>176</v>
      </c>
      <c r="F346" s="40" t="s">
        <v>28</v>
      </c>
      <c r="G346" s="40" t="s">
        <v>241</v>
      </c>
      <c r="H346" s="117"/>
      <c r="I346" s="117"/>
      <c r="J346" s="117"/>
    </row>
    <row r="347" spans="1:10" s="35" customFormat="1" ht="29.25" customHeight="1">
      <c r="A347" s="43"/>
      <c r="B347" s="123" t="s">
        <v>202</v>
      </c>
      <c r="C347" s="135">
        <v>901</v>
      </c>
      <c r="D347" s="34" t="s">
        <v>184</v>
      </c>
      <c r="E347" s="34" t="s">
        <v>177</v>
      </c>
      <c r="F347" s="34"/>
      <c r="G347" s="34"/>
      <c r="H347" s="115">
        <f>SUM(H348+H353)</f>
        <v>1912.3</v>
      </c>
      <c r="I347" s="115">
        <f>SUM(I348+I353)</f>
        <v>2991.9</v>
      </c>
      <c r="J347" s="115">
        <f>SUM(J348+J353)</f>
        <v>3086.7</v>
      </c>
    </row>
    <row r="348" spans="1:10" s="35" customFormat="1" ht="19.5" customHeight="1">
      <c r="A348" s="43"/>
      <c r="B348" s="123" t="s">
        <v>146</v>
      </c>
      <c r="C348" s="135">
        <v>901</v>
      </c>
      <c r="D348" s="34" t="s">
        <v>184</v>
      </c>
      <c r="E348" s="34" t="s">
        <v>176</v>
      </c>
      <c r="F348" s="34"/>
      <c r="G348" s="34"/>
      <c r="H348" s="115">
        <f>SUM(H349)</f>
        <v>769.7</v>
      </c>
      <c r="I348" s="115">
        <f aca="true" t="shared" si="52" ref="I348:J351">SUM(I349)</f>
        <v>825.1</v>
      </c>
      <c r="J348" s="115">
        <f t="shared" si="52"/>
        <v>890.3</v>
      </c>
    </row>
    <row r="349" spans="1:10" ht="37.5" customHeight="1">
      <c r="A349" s="49"/>
      <c r="B349" s="37" t="s">
        <v>227</v>
      </c>
      <c r="C349" s="136">
        <v>901</v>
      </c>
      <c r="D349" s="38" t="s">
        <v>184</v>
      </c>
      <c r="E349" s="38" t="s">
        <v>176</v>
      </c>
      <c r="F349" s="38" t="s">
        <v>83</v>
      </c>
      <c r="G349" s="38"/>
      <c r="H349" s="117">
        <f>SUM(H350)</f>
        <v>769.7</v>
      </c>
      <c r="I349" s="117">
        <f t="shared" si="52"/>
        <v>825.1</v>
      </c>
      <c r="J349" s="117">
        <f t="shared" si="52"/>
        <v>890.3</v>
      </c>
    </row>
    <row r="350" spans="1:10" ht="48.75" customHeight="1">
      <c r="A350" s="49"/>
      <c r="B350" s="37" t="s">
        <v>238</v>
      </c>
      <c r="C350" s="136">
        <v>901</v>
      </c>
      <c r="D350" s="40" t="s">
        <v>184</v>
      </c>
      <c r="E350" s="40" t="s">
        <v>176</v>
      </c>
      <c r="F350" s="40" t="s">
        <v>84</v>
      </c>
      <c r="G350" s="40"/>
      <c r="H350" s="117">
        <f>SUM(H351)</f>
        <v>769.7</v>
      </c>
      <c r="I350" s="117">
        <f t="shared" si="52"/>
        <v>825.1</v>
      </c>
      <c r="J350" s="117">
        <f t="shared" si="52"/>
        <v>890.3</v>
      </c>
    </row>
    <row r="351" spans="1:10" ht="19.5" customHeight="1">
      <c r="A351" s="49"/>
      <c r="B351" s="37" t="s">
        <v>244</v>
      </c>
      <c r="C351" s="136">
        <v>901</v>
      </c>
      <c r="D351" s="38" t="s">
        <v>184</v>
      </c>
      <c r="E351" s="38" t="s">
        <v>176</v>
      </c>
      <c r="F351" s="38" t="s">
        <v>89</v>
      </c>
      <c r="G351" s="34"/>
      <c r="H351" s="117">
        <f>SUM(H352)</f>
        <v>769.7</v>
      </c>
      <c r="I351" s="117">
        <f t="shared" si="52"/>
        <v>825.1</v>
      </c>
      <c r="J351" s="117">
        <f t="shared" si="52"/>
        <v>890.3</v>
      </c>
    </row>
    <row r="352" spans="1:10" ht="30" customHeight="1">
      <c r="A352" s="49"/>
      <c r="B352" s="37" t="s">
        <v>242</v>
      </c>
      <c r="C352" s="136">
        <v>901</v>
      </c>
      <c r="D352" s="38" t="s">
        <v>184</v>
      </c>
      <c r="E352" s="38" t="s">
        <v>176</v>
      </c>
      <c r="F352" s="38" t="s">
        <v>89</v>
      </c>
      <c r="G352" s="38" t="s">
        <v>243</v>
      </c>
      <c r="H352" s="117">
        <v>769.7</v>
      </c>
      <c r="I352" s="117">
        <f>SUM('распр.б.а.14'!H351)</f>
        <v>825.1</v>
      </c>
      <c r="J352" s="117">
        <f>SUM('распр.б.а.14'!I351)</f>
        <v>890.3</v>
      </c>
    </row>
    <row r="353" spans="1:10" s="35" customFormat="1" ht="19.5" customHeight="1">
      <c r="A353" s="43"/>
      <c r="B353" s="123" t="s">
        <v>144</v>
      </c>
      <c r="C353" s="135">
        <v>901</v>
      </c>
      <c r="D353" s="34" t="s">
        <v>184</v>
      </c>
      <c r="E353" s="34" t="s">
        <v>178</v>
      </c>
      <c r="F353" s="34"/>
      <c r="G353" s="34"/>
      <c r="H353" s="115">
        <f>SUM(H354+H361+H372)</f>
        <v>1142.6</v>
      </c>
      <c r="I353" s="115">
        <f>SUM(I354+I361+I372)</f>
        <v>2166.8</v>
      </c>
      <c r="J353" s="115">
        <f>SUM(J354+J361+J372)</f>
        <v>2196.4</v>
      </c>
    </row>
    <row r="354" spans="1:10" ht="47.25" customHeight="1">
      <c r="A354" s="49"/>
      <c r="B354" s="44" t="s">
        <v>310</v>
      </c>
      <c r="C354" s="136">
        <v>901</v>
      </c>
      <c r="D354" s="38" t="s">
        <v>184</v>
      </c>
      <c r="E354" s="38" t="s">
        <v>178</v>
      </c>
      <c r="F354" s="38" t="s">
        <v>8</v>
      </c>
      <c r="G354" s="38"/>
      <c r="H354" s="117">
        <f>SUM(H355)</f>
        <v>413.9</v>
      </c>
      <c r="I354" s="117">
        <f>SUM(I355)</f>
        <v>425.8</v>
      </c>
      <c r="J354" s="117">
        <f>SUM(J355)</f>
        <v>438</v>
      </c>
    </row>
    <row r="355" spans="1:10" ht="87.75" customHeight="1">
      <c r="A355" s="49"/>
      <c r="B355" s="121" t="s">
        <v>311</v>
      </c>
      <c r="C355" s="136">
        <v>901</v>
      </c>
      <c r="D355" s="38" t="s">
        <v>184</v>
      </c>
      <c r="E355" s="38" t="s">
        <v>178</v>
      </c>
      <c r="F355" s="38" t="s">
        <v>9</v>
      </c>
      <c r="G355" s="38"/>
      <c r="H355" s="117">
        <f>SUM(H356+H358)</f>
        <v>413.9</v>
      </c>
      <c r="I355" s="117">
        <f>SUM(I356+I358)</f>
        <v>425.8</v>
      </c>
      <c r="J355" s="117">
        <f>SUM(J356+J358)</f>
        <v>438</v>
      </c>
    </row>
    <row r="356" spans="1:10" ht="96" customHeight="1" hidden="1">
      <c r="A356" s="49"/>
      <c r="B356" s="56" t="s">
        <v>247</v>
      </c>
      <c r="C356" s="136">
        <v>901</v>
      </c>
      <c r="D356" s="40" t="s">
        <v>184</v>
      </c>
      <c r="E356" s="40" t="s">
        <v>178</v>
      </c>
      <c r="F356" s="40" t="s">
        <v>26</v>
      </c>
      <c r="G356" s="40"/>
      <c r="H356" s="117">
        <f>SUM(H357)</f>
        <v>0</v>
      </c>
      <c r="I356" s="117">
        <f>SUM(I357)</f>
        <v>0</v>
      </c>
      <c r="J356" s="117">
        <f>SUM(J357)</f>
        <v>0</v>
      </c>
    </row>
    <row r="357" spans="1:10" ht="45.75" customHeight="1" hidden="1">
      <c r="A357" s="49"/>
      <c r="B357" s="37" t="s">
        <v>245</v>
      </c>
      <c r="C357" s="136">
        <v>901</v>
      </c>
      <c r="D357" s="40" t="s">
        <v>184</v>
      </c>
      <c r="E357" s="40" t="s">
        <v>178</v>
      </c>
      <c r="F357" s="40" t="s">
        <v>26</v>
      </c>
      <c r="G357" s="40" t="s">
        <v>246</v>
      </c>
      <c r="H357" s="117"/>
      <c r="I357" s="117"/>
      <c r="J357" s="117"/>
    </row>
    <row r="358" spans="1:10" ht="49.5" customHeight="1">
      <c r="A358" s="49"/>
      <c r="B358" s="37" t="s">
        <v>102</v>
      </c>
      <c r="C358" s="136">
        <v>901</v>
      </c>
      <c r="D358" s="40" t="s">
        <v>184</v>
      </c>
      <c r="E358" s="40" t="s">
        <v>178</v>
      </c>
      <c r="F358" s="40" t="s">
        <v>119</v>
      </c>
      <c r="G358" s="40"/>
      <c r="H358" s="117">
        <f aca="true" t="shared" si="53" ref="H358:J359">SUM(H359)</f>
        <v>413.9</v>
      </c>
      <c r="I358" s="117">
        <f t="shared" si="53"/>
        <v>425.8</v>
      </c>
      <c r="J358" s="117">
        <f t="shared" si="53"/>
        <v>438</v>
      </c>
    </row>
    <row r="359" spans="1:10" ht="64.5" customHeight="1">
      <c r="A359" s="49"/>
      <c r="B359" s="57" t="s">
        <v>312</v>
      </c>
      <c r="C359" s="136">
        <v>901</v>
      </c>
      <c r="D359" s="40" t="s">
        <v>184</v>
      </c>
      <c r="E359" s="40" t="s">
        <v>178</v>
      </c>
      <c r="F359" s="40" t="s">
        <v>120</v>
      </c>
      <c r="G359" s="40"/>
      <c r="H359" s="117">
        <f t="shared" si="53"/>
        <v>413.9</v>
      </c>
      <c r="I359" s="117">
        <f t="shared" si="53"/>
        <v>425.8</v>
      </c>
      <c r="J359" s="117">
        <f t="shared" si="53"/>
        <v>438</v>
      </c>
    </row>
    <row r="360" spans="1:10" ht="31.5" customHeight="1">
      <c r="A360" s="49"/>
      <c r="B360" s="37" t="s">
        <v>245</v>
      </c>
      <c r="C360" s="136">
        <v>901</v>
      </c>
      <c r="D360" s="40" t="s">
        <v>184</v>
      </c>
      <c r="E360" s="40" t="s">
        <v>178</v>
      </c>
      <c r="F360" s="40" t="s">
        <v>120</v>
      </c>
      <c r="G360" s="40" t="s">
        <v>246</v>
      </c>
      <c r="H360" s="117">
        <v>413.9</v>
      </c>
      <c r="I360" s="117">
        <f>SUM('распр.б.а.14'!H359)</f>
        <v>425.8</v>
      </c>
      <c r="J360" s="117">
        <f>SUM('распр.б.а.14'!I359)</f>
        <v>438</v>
      </c>
    </row>
    <row r="361" spans="1:10" ht="40.5" customHeight="1">
      <c r="A361" s="49"/>
      <c r="B361" s="44" t="s">
        <v>351</v>
      </c>
      <c r="C361" s="136">
        <v>901</v>
      </c>
      <c r="D361" s="40" t="s">
        <v>184</v>
      </c>
      <c r="E361" s="40" t="s">
        <v>178</v>
      </c>
      <c r="F361" s="40" t="s">
        <v>13</v>
      </c>
      <c r="G361" s="40"/>
      <c r="H361" s="117">
        <f>SUM(H362+H368)</f>
        <v>138.7</v>
      </c>
      <c r="I361" s="117">
        <f>SUM(I362+I368)</f>
        <v>1134</v>
      </c>
      <c r="J361" s="117">
        <f>SUM(J362+J368)</f>
        <v>1134</v>
      </c>
    </row>
    <row r="362" spans="1:10" ht="51" customHeight="1">
      <c r="A362" s="49"/>
      <c r="B362" s="44" t="s">
        <v>352</v>
      </c>
      <c r="C362" s="136">
        <v>901</v>
      </c>
      <c r="D362" s="40" t="s">
        <v>184</v>
      </c>
      <c r="E362" s="40" t="s">
        <v>178</v>
      </c>
      <c r="F362" s="40" t="s">
        <v>14</v>
      </c>
      <c r="G362" s="40"/>
      <c r="H362" s="117">
        <f>SUM(H363+H365)</f>
        <v>138.7</v>
      </c>
      <c r="I362" s="117">
        <f>SUM(I363+I365)</f>
        <v>1134</v>
      </c>
      <c r="J362" s="117">
        <f>SUM(J363+J365)</f>
        <v>1134</v>
      </c>
    </row>
    <row r="363" spans="1:10" ht="69" customHeight="1" hidden="1">
      <c r="A363" s="49"/>
      <c r="B363" s="44" t="s">
        <v>104</v>
      </c>
      <c r="C363" s="136">
        <v>901</v>
      </c>
      <c r="D363" s="40" t="s">
        <v>184</v>
      </c>
      <c r="E363" s="40" t="s">
        <v>178</v>
      </c>
      <c r="F363" s="40" t="s">
        <v>15</v>
      </c>
      <c r="G363" s="40"/>
      <c r="H363" s="117">
        <f>SUM(H364)</f>
        <v>0</v>
      </c>
      <c r="I363" s="117">
        <f>SUM(I364)</f>
        <v>0</v>
      </c>
      <c r="J363" s="117">
        <f>SUM(J364)</f>
        <v>0</v>
      </c>
    </row>
    <row r="364" spans="1:10" ht="43.5" customHeight="1" hidden="1">
      <c r="A364" s="49"/>
      <c r="B364" s="37" t="s">
        <v>245</v>
      </c>
      <c r="C364" s="136">
        <v>901</v>
      </c>
      <c r="D364" s="40" t="s">
        <v>184</v>
      </c>
      <c r="E364" s="40" t="s">
        <v>178</v>
      </c>
      <c r="F364" s="40" t="s">
        <v>15</v>
      </c>
      <c r="G364" s="40" t="s">
        <v>246</v>
      </c>
      <c r="H364" s="117"/>
      <c r="I364" s="117"/>
      <c r="J364" s="117"/>
    </row>
    <row r="365" spans="1:10" ht="48.75" customHeight="1">
      <c r="A365" s="49"/>
      <c r="B365" s="37" t="s">
        <v>102</v>
      </c>
      <c r="C365" s="136">
        <v>901</v>
      </c>
      <c r="D365" s="40" t="s">
        <v>184</v>
      </c>
      <c r="E365" s="40" t="s">
        <v>178</v>
      </c>
      <c r="F365" s="40" t="s">
        <v>123</v>
      </c>
      <c r="G365" s="40"/>
      <c r="H365" s="117">
        <f aca="true" t="shared" si="54" ref="H365:J366">SUM(H366)</f>
        <v>138.7</v>
      </c>
      <c r="I365" s="117">
        <f t="shared" si="54"/>
        <v>1134</v>
      </c>
      <c r="J365" s="117">
        <f t="shared" si="54"/>
        <v>1134</v>
      </c>
    </row>
    <row r="366" spans="1:10" ht="78" customHeight="1">
      <c r="A366" s="49"/>
      <c r="B366" s="37" t="s">
        <v>353</v>
      </c>
      <c r="C366" s="136">
        <v>901</v>
      </c>
      <c r="D366" s="38" t="s">
        <v>184</v>
      </c>
      <c r="E366" s="38" t="s">
        <v>178</v>
      </c>
      <c r="F366" s="38" t="s">
        <v>124</v>
      </c>
      <c r="G366" s="38"/>
      <c r="H366" s="117">
        <f t="shared" si="54"/>
        <v>138.7</v>
      </c>
      <c r="I366" s="117">
        <f t="shared" si="54"/>
        <v>1134</v>
      </c>
      <c r="J366" s="117">
        <f t="shared" si="54"/>
        <v>1134</v>
      </c>
    </row>
    <row r="367" spans="1:10" ht="40.5" customHeight="1">
      <c r="A367" s="49"/>
      <c r="B367" s="37" t="s">
        <v>245</v>
      </c>
      <c r="C367" s="136">
        <v>901</v>
      </c>
      <c r="D367" s="38" t="s">
        <v>184</v>
      </c>
      <c r="E367" s="38" t="s">
        <v>178</v>
      </c>
      <c r="F367" s="38" t="s">
        <v>124</v>
      </c>
      <c r="G367" s="38" t="s">
        <v>246</v>
      </c>
      <c r="H367" s="117">
        <v>138.7</v>
      </c>
      <c r="I367" s="117">
        <f>SUM('распр.б.а.14'!H366)</f>
        <v>1134</v>
      </c>
      <c r="J367" s="117">
        <f>SUM('распр.б.а.14'!I366)</f>
        <v>1134</v>
      </c>
    </row>
    <row r="368" spans="1:10" ht="56.25" customHeight="1" hidden="1">
      <c r="A368" s="49"/>
      <c r="B368" s="37"/>
      <c r="C368" s="136">
        <v>901</v>
      </c>
      <c r="D368" s="38" t="s">
        <v>184</v>
      </c>
      <c r="E368" s="38" t="s">
        <v>178</v>
      </c>
      <c r="F368" s="38" t="s">
        <v>24</v>
      </c>
      <c r="G368" s="38"/>
      <c r="H368" s="117">
        <f>SUM(H369)</f>
        <v>0</v>
      </c>
      <c r="I368" s="117">
        <f aca="true" t="shared" si="55" ref="I368:J370">SUM(I369)</f>
        <v>0</v>
      </c>
      <c r="J368" s="117">
        <f t="shared" si="55"/>
        <v>0</v>
      </c>
    </row>
    <row r="369" spans="1:10" ht="52.5" customHeight="1" hidden="1">
      <c r="A369" s="49"/>
      <c r="B369" s="37" t="s">
        <v>102</v>
      </c>
      <c r="C369" s="136">
        <v>901</v>
      </c>
      <c r="D369" s="38" t="s">
        <v>184</v>
      </c>
      <c r="E369" s="38" t="s">
        <v>178</v>
      </c>
      <c r="F369" s="38" t="s">
        <v>125</v>
      </c>
      <c r="G369" s="38"/>
      <c r="H369" s="117">
        <f>SUM(H370)</f>
        <v>0</v>
      </c>
      <c r="I369" s="117">
        <f t="shared" si="55"/>
        <v>0</v>
      </c>
      <c r="J369" s="117">
        <f t="shared" si="55"/>
        <v>0</v>
      </c>
    </row>
    <row r="370" spans="1:10" ht="45.75" customHeight="1" hidden="1">
      <c r="A370" s="49"/>
      <c r="B370" s="37"/>
      <c r="C370" s="136">
        <v>901</v>
      </c>
      <c r="D370" s="38" t="s">
        <v>184</v>
      </c>
      <c r="E370" s="38" t="s">
        <v>178</v>
      </c>
      <c r="F370" s="38" t="s">
        <v>126</v>
      </c>
      <c r="G370" s="38"/>
      <c r="H370" s="117">
        <f>SUM(H371)</f>
        <v>0</v>
      </c>
      <c r="I370" s="117">
        <f t="shared" si="55"/>
        <v>0</v>
      </c>
      <c r="J370" s="117">
        <f t="shared" si="55"/>
        <v>0</v>
      </c>
    </row>
    <row r="371" spans="1:10" ht="39" customHeight="1" hidden="1">
      <c r="A371" s="49"/>
      <c r="B371" s="37" t="s">
        <v>245</v>
      </c>
      <c r="C371" s="136">
        <v>901</v>
      </c>
      <c r="D371" s="38" t="s">
        <v>184</v>
      </c>
      <c r="E371" s="38" t="s">
        <v>178</v>
      </c>
      <c r="F371" s="38" t="s">
        <v>126</v>
      </c>
      <c r="G371" s="38" t="s">
        <v>246</v>
      </c>
      <c r="H371" s="117"/>
      <c r="I371" s="117"/>
      <c r="J371" s="117"/>
    </row>
    <row r="372" spans="1:10" ht="24" customHeight="1">
      <c r="A372" s="49"/>
      <c r="B372" s="44" t="s">
        <v>248</v>
      </c>
      <c r="C372" s="136">
        <v>901</v>
      </c>
      <c r="D372" s="38" t="s">
        <v>184</v>
      </c>
      <c r="E372" s="38" t="s">
        <v>178</v>
      </c>
      <c r="F372" s="38" t="s">
        <v>7</v>
      </c>
      <c r="G372" s="38"/>
      <c r="H372" s="117">
        <f>SUM(H373+H375+H377)</f>
        <v>590</v>
      </c>
      <c r="I372" s="117">
        <f>SUM(I373+I375+I377)</f>
        <v>607</v>
      </c>
      <c r="J372" s="117">
        <f>SUM(J373+J375+J377)</f>
        <v>624.4000000000001</v>
      </c>
    </row>
    <row r="373" spans="1:10" ht="60" customHeight="1">
      <c r="A373" s="49"/>
      <c r="B373" s="44" t="s">
        <v>480</v>
      </c>
      <c r="C373" s="136">
        <v>901</v>
      </c>
      <c r="D373" s="38" t="s">
        <v>184</v>
      </c>
      <c r="E373" s="38" t="s">
        <v>178</v>
      </c>
      <c r="F373" s="38" t="s">
        <v>95</v>
      </c>
      <c r="G373" s="38"/>
      <c r="H373" s="117">
        <f>SUM(H374)</f>
        <v>250</v>
      </c>
      <c r="I373" s="117">
        <f>SUM(I374)</f>
        <v>257.2</v>
      </c>
      <c r="J373" s="117">
        <f>SUM(J374)</f>
        <v>264.6</v>
      </c>
    </row>
    <row r="374" spans="1:10" ht="39" customHeight="1">
      <c r="A374" s="49"/>
      <c r="B374" s="37" t="s">
        <v>230</v>
      </c>
      <c r="C374" s="136">
        <v>901</v>
      </c>
      <c r="D374" s="38" t="s">
        <v>184</v>
      </c>
      <c r="E374" s="38" t="s">
        <v>178</v>
      </c>
      <c r="F374" s="38" t="s">
        <v>95</v>
      </c>
      <c r="G374" s="38" t="s">
        <v>231</v>
      </c>
      <c r="H374" s="117">
        <v>250</v>
      </c>
      <c r="I374" s="117">
        <f>SUM('распр.б.а.14'!H373)</f>
        <v>257.2</v>
      </c>
      <c r="J374" s="117">
        <f>SUM('распр.б.а.14'!I373)</f>
        <v>264.6</v>
      </c>
    </row>
    <row r="375" spans="1:10" ht="75.75" customHeight="1">
      <c r="A375" s="49"/>
      <c r="B375" s="44" t="s">
        <v>481</v>
      </c>
      <c r="C375" s="136">
        <v>901</v>
      </c>
      <c r="D375" s="38" t="s">
        <v>184</v>
      </c>
      <c r="E375" s="38" t="s">
        <v>178</v>
      </c>
      <c r="F375" s="38" t="s">
        <v>96</v>
      </c>
      <c r="G375" s="38"/>
      <c r="H375" s="117">
        <f>SUM(H376)</f>
        <v>200</v>
      </c>
      <c r="I375" s="117">
        <f>SUM(I376)</f>
        <v>205.8</v>
      </c>
      <c r="J375" s="117">
        <f>SUM(J376)</f>
        <v>211.6</v>
      </c>
    </row>
    <row r="376" spans="1:10" ht="39" customHeight="1">
      <c r="A376" s="49"/>
      <c r="B376" s="37" t="s">
        <v>230</v>
      </c>
      <c r="C376" s="136">
        <v>901</v>
      </c>
      <c r="D376" s="38" t="s">
        <v>184</v>
      </c>
      <c r="E376" s="38" t="s">
        <v>178</v>
      </c>
      <c r="F376" s="38" t="s">
        <v>96</v>
      </c>
      <c r="G376" s="38" t="s">
        <v>231</v>
      </c>
      <c r="H376" s="117">
        <v>200</v>
      </c>
      <c r="I376" s="117">
        <f>SUM('распр.б.а.14'!H375)</f>
        <v>205.8</v>
      </c>
      <c r="J376" s="117">
        <f>SUM('распр.б.а.14'!I375)</f>
        <v>211.6</v>
      </c>
    </row>
    <row r="377" spans="1:10" ht="48.75" customHeight="1">
      <c r="A377" s="49"/>
      <c r="B377" s="44" t="s">
        <v>256</v>
      </c>
      <c r="C377" s="136">
        <v>901</v>
      </c>
      <c r="D377" s="38" t="s">
        <v>184</v>
      </c>
      <c r="E377" s="38" t="s">
        <v>178</v>
      </c>
      <c r="F377" s="38" t="s">
        <v>97</v>
      </c>
      <c r="G377" s="38"/>
      <c r="H377" s="117">
        <f>SUM(H378)</f>
        <v>140</v>
      </c>
      <c r="I377" s="117">
        <f>SUM(I378)</f>
        <v>144</v>
      </c>
      <c r="J377" s="117">
        <f>SUM(J378)</f>
        <v>148.2</v>
      </c>
    </row>
    <row r="378" spans="1:10" ht="39" customHeight="1">
      <c r="A378" s="49"/>
      <c r="B378" s="37" t="s">
        <v>230</v>
      </c>
      <c r="C378" s="136">
        <v>901</v>
      </c>
      <c r="D378" s="38" t="s">
        <v>184</v>
      </c>
      <c r="E378" s="38" t="s">
        <v>178</v>
      </c>
      <c r="F378" s="38" t="s">
        <v>97</v>
      </c>
      <c r="G378" s="38" t="s">
        <v>231</v>
      </c>
      <c r="H378" s="117">
        <v>140</v>
      </c>
      <c r="I378" s="117">
        <f>SUM('распр.б.а.14'!H377)</f>
        <v>144</v>
      </c>
      <c r="J378" s="117">
        <f>SUM('распр.б.а.14'!I377)</f>
        <v>148.2</v>
      </c>
    </row>
    <row r="379" spans="1:10" ht="19.5" customHeight="1" hidden="1">
      <c r="A379" s="49"/>
      <c r="B379" s="37" t="s">
        <v>156</v>
      </c>
      <c r="C379" s="136">
        <v>901</v>
      </c>
      <c r="D379" s="38" t="s">
        <v>184</v>
      </c>
      <c r="E379" s="38" t="s">
        <v>178</v>
      </c>
      <c r="F379" s="38"/>
      <c r="G379" s="40"/>
      <c r="H379" s="117">
        <f aca="true" t="shared" si="56" ref="H379:J380">SUM(H380)</f>
        <v>0</v>
      </c>
      <c r="I379" s="117">
        <f t="shared" si="56"/>
        <v>0</v>
      </c>
      <c r="J379" s="117">
        <f t="shared" si="56"/>
        <v>0</v>
      </c>
    </row>
    <row r="380" spans="1:10" ht="27.75" customHeight="1" hidden="1">
      <c r="A380" s="49"/>
      <c r="B380" s="37" t="s">
        <v>199</v>
      </c>
      <c r="C380" s="136">
        <v>901</v>
      </c>
      <c r="D380" s="38" t="s">
        <v>184</v>
      </c>
      <c r="E380" s="38" t="s">
        <v>178</v>
      </c>
      <c r="F380" s="38"/>
      <c r="G380" s="40"/>
      <c r="H380" s="117">
        <f t="shared" si="56"/>
        <v>0</v>
      </c>
      <c r="I380" s="117">
        <f t="shared" si="56"/>
        <v>0</v>
      </c>
      <c r="J380" s="117">
        <f t="shared" si="56"/>
        <v>0</v>
      </c>
    </row>
    <row r="381" spans="1:10" ht="19.5" customHeight="1" hidden="1">
      <c r="A381" s="49"/>
      <c r="B381" s="129" t="s">
        <v>215</v>
      </c>
      <c r="C381" s="136">
        <v>901</v>
      </c>
      <c r="D381" s="38" t="s">
        <v>184</v>
      </c>
      <c r="E381" s="38" t="s">
        <v>178</v>
      </c>
      <c r="F381" s="38"/>
      <c r="G381" s="40" t="s">
        <v>216</v>
      </c>
      <c r="H381" s="117">
        <v>0</v>
      </c>
      <c r="I381" s="117">
        <v>0</v>
      </c>
      <c r="J381" s="117">
        <v>0</v>
      </c>
    </row>
    <row r="382" spans="1:10" s="35" customFormat="1" ht="19.5" customHeight="1">
      <c r="A382" s="43"/>
      <c r="B382" s="123" t="s">
        <v>147</v>
      </c>
      <c r="C382" s="135">
        <v>901</v>
      </c>
      <c r="D382" s="34" t="s">
        <v>180</v>
      </c>
      <c r="E382" s="34" t="s">
        <v>177</v>
      </c>
      <c r="F382" s="34"/>
      <c r="G382" s="34"/>
      <c r="H382" s="115">
        <f>SUM(H383)</f>
        <v>11482.7</v>
      </c>
      <c r="I382" s="115">
        <f aca="true" t="shared" si="57" ref="I382:J384">SUM(I383)</f>
        <v>11813.4</v>
      </c>
      <c r="J382" s="115">
        <f t="shared" si="57"/>
        <v>12151.199999999999</v>
      </c>
    </row>
    <row r="383" spans="1:10" s="35" customFormat="1" ht="19.5" customHeight="1">
      <c r="A383" s="43"/>
      <c r="B383" s="123" t="s">
        <v>217</v>
      </c>
      <c r="C383" s="135">
        <v>901</v>
      </c>
      <c r="D383" s="34" t="s">
        <v>180</v>
      </c>
      <c r="E383" s="34" t="s">
        <v>176</v>
      </c>
      <c r="F383" s="34"/>
      <c r="G383" s="34"/>
      <c r="H383" s="115">
        <f>SUM(H384)</f>
        <v>11482.7</v>
      </c>
      <c r="I383" s="115">
        <f t="shared" si="57"/>
        <v>11813.4</v>
      </c>
      <c r="J383" s="115">
        <f t="shared" si="57"/>
        <v>12151.199999999999</v>
      </c>
    </row>
    <row r="384" spans="1:10" ht="57" customHeight="1">
      <c r="A384" s="49"/>
      <c r="B384" s="44" t="s">
        <v>356</v>
      </c>
      <c r="C384" s="136">
        <v>901</v>
      </c>
      <c r="D384" s="38" t="s">
        <v>180</v>
      </c>
      <c r="E384" s="38" t="s">
        <v>176</v>
      </c>
      <c r="F384" s="38" t="s">
        <v>21</v>
      </c>
      <c r="G384" s="38"/>
      <c r="H384" s="117">
        <f>SUM(H385)</f>
        <v>11482.7</v>
      </c>
      <c r="I384" s="117">
        <f t="shared" si="57"/>
        <v>11813.4</v>
      </c>
      <c r="J384" s="117">
        <f t="shared" si="57"/>
        <v>12151.199999999999</v>
      </c>
    </row>
    <row r="385" spans="1:10" ht="66.75" customHeight="1">
      <c r="A385" s="49"/>
      <c r="B385" s="44" t="s">
        <v>360</v>
      </c>
      <c r="C385" s="136">
        <v>901</v>
      </c>
      <c r="D385" s="38" t="s">
        <v>180</v>
      </c>
      <c r="E385" s="38" t="s">
        <v>176</v>
      </c>
      <c r="F385" s="38" t="s">
        <v>5</v>
      </c>
      <c r="G385" s="38"/>
      <c r="H385" s="117">
        <f>SUM(H386+H388+H390)</f>
        <v>11482.7</v>
      </c>
      <c r="I385" s="117">
        <f>SUM(I386+I388+I390)</f>
        <v>11813.4</v>
      </c>
      <c r="J385" s="117">
        <f>SUM(J386+J388+J390)</f>
        <v>12151.199999999999</v>
      </c>
    </row>
    <row r="386" spans="1:10" ht="111" customHeight="1">
      <c r="A386" s="49"/>
      <c r="B386" s="39" t="s">
        <v>361</v>
      </c>
      <c r="C386" s="136">
        <v>901</v>
      </c>
      <c r="D386" s="38" t="s">
        <v>180</v>
      </c>
      <c r="E386" s="38" t="s">
        <v>176</v>
      </c>
      <c r="F386" s="40" t="s">
        <v>22</v>
      </c>
      <c r="G386" s="40"/>
      <c r="H386" s="117">
        <f>SUM(H387)</f>
        <v>7868.7</v>
      </c>
      <c r="I386" s="117">
        <f>SUM(I387)</f>
        <v>8095.3</v>
      </c>
      <c r="J386" s="117">
        <f>SUM(J387)</f>
        <v>8326.8</v>
      </c>
    </row>
    <row r="387" spans="1:10" ht="24.75" customHeight="1">
      <c r="A387" s="49"/>
      <c r="B387" s="39" t="s">
        <v>240</v>
      </c>
      <c r="C387" s="136">
        <v>901</v>
      </c>
      <c r="D387" s="38" t="s">
        <v>180</v>
      </c>
      <c r="E387" s="38" t="s">
        <v>176</v>
      </c>
      <c r="F387" s="40" t="s">
        <v>22</v>
      </c>
      <c r="G387" s="40" t="s">
        <v>241</v>
      </c>
      <c r="H387" s="117">
        <v>7868.7</v>
      </c>
      <c r="I387" s="117">
        <f>SUM('распр.б.а.14'!H386)</f>
        <v>8095.3</v>
      </c>
      <c r="J387" s="117">
        <f>SUM('распр.б.а.14'!I386)</f>
        <v>8326.8</v>
      </c>
    </row>
    <row r="388" spans="1:10" ht="117" customHeight="1">
      <c r="A388" s="49"/>
      <c r="B388" s="39" t="s">
        <v>362</v>
      </c>
      <c r="C388" s="136">
        <v>901</v>
      </c>
      <c r="D388" s="38" t="s">
        <v>180</v>
      </c>
      <c r="E388" s="38" t="s">
        <v>176</v>
      </c>
      <c r="F388" s="40" t="s">
        <v>98</v>
      </c>
      <c r="G388" s="40"/>
      <c r="H388" s="117">
        <f>SUM(H389)</f>
        <v>3614</v>
      </c>
      <c r="I388" s="117">
        <f>SUM(I389)</f>
        <v>3718.1</v>
      </c>
      <c r="J388" s="117">
        <f>SUM(J389)</f>
        <v>3824.4</v>
      </c>
    </row>
    <row r="389" spans="1:10" ht="24.75" customHeight="1">
      <c r="A389" s="49"/>
      <c r="B389" s="37" t="s">
        <v>161</v>
      </c>
      <c r="C389" s="136">
        <v>901</v>
      </c>
      <c r="D389" s="38" t="s">
        <v>180</v>
      </c>
      <c r="E389" s="38" t="s">
        <v>176</v>
      </c>
      <c r="F389" s="40" t="s">
        <v>98</v>
      </c>
      <c r="G389" s="40" t="s">
        <v>239</v>
      </c>
      <c r="H389" s="117">
        <v>3614</v>
      </c>
      <c r="I389" s="117">
        <f>SUM('распр.б.а.14'!H388)</f>
        <v>3718.1</v>
      </c>
      <c r="J389" s="117">
        <f>SUM('распр.б.а.14'!I388)</f>
        <v>3824.4</v>
      </c>
    </row>
    <row r="390" spans="1:10" ht="96" customHeight="1" hidden="1">
      <c r="A390" s="49"/>
      <c r="B390" s="44" t="s">
        <v>224</v>
      </c>
      <c r="C390" s="136">
        <v>901</v>
      </c>
      <c r="D390" s="38" t="s">
        <v>180</v>
      </c>
      <c r="E390" s="38" t="s">
        <v>176</v>
      </c>
      <c r="F390" s="40" t="s">
        <v>29</v>
      </c>
      <c r="G390" s="40"/>
      <c r="H390" s="117">
        <f>SUM(H391)</f>
        <v>0</v>
      </c>
      <c r="I390" s="117">
        <f>SUM(I391)</f>
        <v>0</v>
      </c>
      <c r="J390" s="117">
        <f>SUM(J391)</f>
        <v>0</v>
      </c>
    </row>
    <row r="391" spans="1:10" ht="19.5" customHeight="1" hidden="1">
      <c r="A391" s="49"/>
      <c r="B391" s="39" t="s">
        <v>240</v>
      </c>
      <c r="C391" s="136">
        <v>901</v>
      </c>
      <c r="D391" s="38" t="s">
        <v>180</v>
      </c>
      <c r="E391" s="38" t="s">
        <v>176</v>
      </c>
      <c r="F391" s="40" t="s">
        <v>29</v>
      </c>
      <c r="G391" s="40" t="s">
        <v>241</v>
      </c>
      <c r="H391" s="117"/>
      <c r="I391" s="117"/>
      <c r="J391" s="117"/>
    </row>
    <row r="392" spans="1:10" s="35" customFormat="1" ht="19.5" customHeight="1">
      <c r="A392" s="43"/>
      <c r="B392" s="123" t="s">
        <v>172</v>
      </c>
      <c r="C392" s="135">
        <v>901</v>
      </c>
      <c r="D392" s="34" t="s">
        <v>186</v>
      </c>
      <c r="E392" s="34" t="s">
        <v>177</v>
      </c>
      <c r="F392" s="34"/>
      <c r="G392" s="34"/>
      <c r="H392" s="115">
        <f>SUM(H393)</f>
        <v>1265.2</v>
      </c>
      <c r="I392" s="115">
        <f>SUM(I393)</f>
        <v>998.4</v>
      </c>
      <c r="J392" s="115">
        <f>SUM(J393)</f>
        <v>1057.7</v>
      </c>
    </row>
    <row r="393" spans="1:10" s="35" customFormat="1" ht="19.5" customHeight="1">
      <c r="A393" s="43"/>
      <c r="B393" s="132" t="s">
        <v>164</v>
      </c>
      <c r="C393" s="135">
        <v>901</v>
      </c>
      <c r="D393" s="34" t="s">
        <v>186</v>
      </c>
      <c r="E393" s="34" t="s">
        <v>181</v>
      </c>
      <c r="F393" s="34"/>
      <c r="G393" s="34"/>
      <c r="H393" s="115">
        <f>SUM(H394+H398+H403)</f>
        <v>1265.2</v>
      </c>
      <c r="I393" s="115">
        <f>SUM(I394+I398+I403)</f>
        <v>998.4</v>
      </c>
      <c r="J393" s="115">
        <f>SUM(J394+J398+J403)</f>
        <v>1057.7</v>
      </c>
    </row>
    <row r="394" spans="1:10" s="35" customFormat="1" ht="61.5" customHeight="1">
      <c r="A394" s="43"/>
      <c r="B394" s="37" t="s">
        <v>474</v>
      </c>
      <c r="C394" s="136">
        <v>901</v>
      </c>
      <c r="D394" s="38" t="s">
        <v>186</v>
      </c>
      <c r="E394" s="38" t="s">
        <v>181</v>
      </c>
      <c r="F394" s="38" t="s">
        <v>300</v>
      </c>
      <c r="G394" s="34"/>
      <c r="H394" s="117">
        <f>SUM(H395)</f>
        <v>377.6</v>
      </c>
      <c r="I394" s="117">
        <f aca="true" t="shared" si="58" ref="I394:J396">SUM(I395)</f>
        <v>388.5</v>
      </c>
      <c r="J394" s="117">
        <f t="shared" si="58"/>
        <v>399.6</v>
      </c>
    </row>
    <row r="395" spans="1:10" s="35" customFormat="1" ht="78" customHeight="1">
      <c r="A395" s="43"/>
      <c r="B395" s="37" t="s">
        <v>470</v>
      </c>
      <c r="C395" s="136">
        <v>901</v>
      </c>
      <c r="D395" s="38" t="s">
        <v>186</v>
      </c>
      <c r="E395" s="38" t="s">
        <v>181</v>
      </c>
      <c r="F395" s="38" t="s">
        <v>443</v>
      </c>
      <c r="G395" s="81"/>
      <c r="H395" s="117">
        <f>SUM(H396)</f>
        <v>377.6</v>
      </c>
      <c r="I395" s="117">
        <f t="shared" si="58"/>
        <v>388.5</v>
      </c>
      <c r="J395" s="117">
        <f t="shared" si="58"/>
        <v>399.6</v>
      </c>
    </row>
    <row r="396" spans="1:10" s="35" customFormat="1" ht="99.75" customHeight="1">
      <c r="A396" s="43"/>
      <c r="B396" s="37" t="s">
        <v>471</v>
      </c>
      <c r="C396" s="136">
        <v>901</v>
      </c>
      <c r="D396" s="38" t="s">
        <v>186</v>
      </c>
      <c r="E396" s="38" t="s">
        <v>181</v>
      </c>
      <c r="F396" s="38" t="s">
        <v>444</v>
      </c>
      <c r="G396" s="38"/>
      <c r="H396" s="117">
        <f>SUM(H397)</f>
        <v>377.6</v>
      </c>
      <c r="I396" s="117">
        <f t="shared" si="58"/>
        <v>388.5</v>
      </c>
      <c r="J396" s="117">
        <f t="shared" si="58"/>
        <v>399.6</v>
      </c>
    </row>
    <row r="397" spans="1:10" s="35" customFormat="1" ht="39.75" customHeight="1">
      <c r="A397" s="43"/>
      <c r="B397" s="37" t="s">
        <v>230</v>
      </c>
      <c r="C397" s="136">
        <v>901</v>
      </c>
      <c r="D397" s="38" t="s">
        <v>186</v>
      </c>
      <c r="E397" s="38" t="s">
        <v>181</v>
      </c>
      <c r="F397" s="38" t="s">
        <v>444</v>
      </c>
      <c r="G397" s="38" t="s">
        <v>231</v>
      </c>
      <c r="H397" s="117">
        <v>377.6</v>
      </c>
      <c r="I397" s="117">
        <f>SUM('распр.б.а.14'!H396)</f>
        <v>388.5</v>
      </c>
      <c r="J397" s="117">
        <f>SUM('распр.б.а.14'!I396)</f>
        <v>399.6</v>
      </c>
    </row>
    <row r="398" spans="1:10" ht="39.75" customHeight="1">
      <c r="A398" s="49"/>
      <c r="B398" s="124" t="s">
        <v>463</v>
      </c>
      <c r="C398" s="136">
        <v>901</v>
      </c>
      <c r="D398" s="38" t="s">
        <v>186</v>
      </c>
      <c r="E398" s="38" t="s">
        <v>181</v>
      </c>
      <c r="F398" s="38" t="s">
        <v>459</v>
      </c>
      <c r="G398" s="38"/>
      <c r="H398" s="117">
        <f aca="true" t="shared" si="59" ref="H398:J399">SUM(H399)</f>
        <v>569</v>
      </c>
      <c r="I398" s="117">
        <f t="shared" si="59"/>
        <v>609.9</v>
      </c>
      <c r="J398" s="117">
        <f t="shared" si="59"/>
        <v>658.1</v>
      </c>
    </row>
    <row r="399" spans="1:10" s="35" customFormat="1" ht="39.75" customHeight="1">
      <c r="A399" s="43"/>
      <c r="B399" s="124" t="s">
        <v>462</v>
      </c>
      <c r="C399" s="136">
        <v>901</v>
      </c>
      <c r="D399" s="38" t="s">
        <v>186</v>
      </c>
      <c r="E399" s="38" t="s">
        <v>181</v>
      </c>
      <c r="F399" s="38" t="s">
        <v>460</v>
      </c>
      <c r="G399" s="38"/>
      <c r="H399" s="117">
        <f t="shared" si="59"/>
        <v>569</v>
      </c>
      <c r="I399" s="117">
        <f t="shared" si="59"/>
        <v>609.9</v>
      </c>
      <c r="J399" s="117">
        <f t="shared" si="59"/>
        <v>658.1</v>
      </c>
    </row>
    <row r="400" spans="1:10" s="35" customFormat="1" ht="52.5" customHeight="1">
      <c r="A400" s="43"/>
      <c r="B400" s="124" t="s">
        <v>330</v>
      </c>
      <c r="C400" s="136">
        <v>901</v>
      </c>
      <c r="D400" s="38" t="s">
        <v>186</v>
      </c>
      <c r="E400" s="38" t="s">
        <v>181</v>
      </c>
      <c r="F400" s="38" t="s">
        <v>461</v>
      </c>
      <c r="G400" s="38"/>
      <c r="H400" s="117">
        <f>SUM(H401:H402)</f>
        <v>569</v>
      </c>
      <c r="I400" s="117">
        <f>SUM(I401:I402)</f>
        <v>609.9</v>
      </c>
      <c r="J400" s="117">
        <f>SUM(J401:J402)</f>
        <v>658.1</v>
      </c>
    </row>
    <row r="401" spans="1:10" s="35" customFormat="1" ht="26.25" customHeight="1">
      <c r="A401" s="43"/>
      <c r="B401" s="124" t="s">
        <v>331</v>
      </c>
      <c r="C401" s="136">
        <v>901</v>
      </c>
      <c r="D401" s="38" t="s">
        <v>186</v>
      </c>
      <c r="E401" s="38" t="s">
        <v>181</v>
      </c>
      <c r="F401" s="38" t="s">
        <v>461</v>
      </c>
      <c r="G401" s="38" t="s">
        <v>332</v>
      </c>
      <c r="H401" s="117">
        <v>536.4</v>
      </c>
      <c r="I401" s="117">
        <f>SUM('распр.б.а.14'!H400)</f>
        <v>575</v>
      </c>
      <c r="J401" s="117">
        <f>SUM('распр.б.а.14'!I400)</f>
        <v>620.4</v>
      </c>
    </row>
    <row r="402" spans="1:10" ht="33" customHeight="1" thickBot="1">
      <c r="A402" s="59"/>
      <c r="B402" s="37" t="s">
        <v>230</v>
      </c>
      <c r="C402" s="136">
        <v>901</v>
      </c>
      <c r="D402" s="38" t="s">
        <v>186</v>
      </c>
      <c r="E402" s="38" t="s">
        <v>181</v>
      </c>
      <c r="F402" s="38" t="s">
        <v>461</v>
      </c>
      <c r="G402" s="38" t="s">
        <v>231</v>
      </c>
      <c r="H402" s="117">
        <v>32.6</v>
      </c>
      <c r="I402" s="117">
        <f>SUM('распр.б.а.14'!H401)</f>
        <v>34.9</v>
      </c>
      <c r="J402" s="117">
        <f>SUM('распр.б.а.14'!I401)</f>
        <v>37.7</v>
      </c>
    </row>
    <row r="403" spans="1:10" ht="32.25" customHeight="1" hidden="1">
      <c r="A403" s="49"/>
      <c r="B403" s="37" t="s">
        <v>227</v>
      </c>
      <c r="C403" s="136">
        <v>901</v>
      </c>
      <c r="D403" s="38" t="s">
        <v>186</v>
      </c>
      <c r="E403" s="38" t="s">
        <v>181</v>
      </c>
      <c r="F403" s="38" t="s">
        <v>83</v>
      </c>
      <c r="G403" s="38"/>
      <c r="H403" s="117">
        <f>SUM(H404)</f>
        <v>318.6</v>
      </c>
      <c r="I403" s="117">
        <f aca="true" t="shared" si="60" ref="I403:J405">SUM(I404)</f>
        <v>0</v>
      </c>
      <c r="J403" s="117">
        <f t="shared" si="60"/>
        <v>0</v>
      </c>
    </row>
    <row r="404" spans="1:10" ht="48" customHeight="1" hidden="1">
      <c r="A404" s="49"/>
      <c r="B404" s="37" t="s">
        <v>238</v>
      </c>
      <c r="C404" s="136">
        <v>901</v>
      </c>
      <c r="D404" s="38" t="s">
        <v>186</v>
      </c>
      <c r="E404" s="38" t="s">
        <v>181</v>
      </c>
      <c r="F404" s="38" t="s">
        <v>84</v>
      </c>
      <c r="G404" s="38"/>
      <c r="H404" s="117">
        <f>SUM(H405)</f>
        <v>318.6</v>
      </c>
      <c r="I404" s="117">
        <f t="shared" si="60"/>
        <v>0</v>
      </c>
      <c r="J404" s="117">
        <f t="shared" si="60"/>
        <v>0</v>
      </c>
    </row>
    <row r="405" spans="1:10" ht="32.25" customHeight="1" hidden="1">
      <c r="A405" s="49"/>
      <c r="B405" s="44" t="s">
        <v>234</v>
      </c>
      <c r="C405" s="136">
        <v>901</v>
      </c>
      <c r="D405" s="38" t="s">
        <v>186</v>
      </c>
      <c r="E405" s="38" t="s">
        <v>181</v>
      </c>
      <c r="F405" s="38" t="s">
        <v>88</v>
      </c>
      <c r="G405" s="58"/>
      <c r="H405" s="117">
        <f>SUM(H406)</f>
        <v>318.6</v>
      </c>
      <c r="I405" s="117">
        <f t="shared" si="60"/>
        <v>0</v>
      </c>
      <c r="J405" s="117">
        <f t="shared" si="60"/>
        <v>0</v>
      </c>
    </row>
    <row r="406" spans="1:10" ht="30" customHeight="1" hidden="1" thickBot="1">
      <c r="A406" s="59"/>
      <c r="B406" s="37" t="s">
        <v>230</v>
      </c>
      <c r="C406" s="136">
        <v>901</v>
      </c>
      <c r="D406" s="38" t="s">
        <v>186</v>
      </c>
      <c r="E406" s="38" t="s">
        <v>181</v>
      </c>
      <c r="F406" s="38" t="s">
        <v>88</v>
      </c>
      <c r="G406" s="38" t="s">
        <v>231</v>
      </c>
      <c r="H406" s="117">
        <v>318.6</v>
      </c>
      <c r="I406" s="117">
        <f>SUM('распр.б.а.14'!H405)</f>
        <v>0</v>
      </c>
      <c r="J406" s="117">
        <f>SUM('распр.б.а.14'!I405)</f>
        <v>0</v>
      </c>
    </row>
    <row r="407" spans="1:10" s="35" customFormat="1" ht="29.25" customHeight="1">
      <c r="A407" s="46"/>
      <c r="B407" s="123" t="s">
        <v>206</v>
      </c>
      <c r="C407" s="135">
        <v>901</v>
      </c>
      <c r="D407" s="34" t="s">
        <v>182</v>
      </c>
      <c r="E407" s="34" t="s">
        <v>177</v>
      </c>
      <c r="F407" s="34"/>
      <c r="G407" s="34"/>
      <c r="H407" s="115">
        <f>SUM(H408)</f>
        <v>20</v>
      </c>
      <c r="I407" s="115">
        <f aca="true" t="shared" si="61" ref="I407:J411">SUM(I408)</f>
        <v>20</v>
      </c>
      <c r="J407" s="115">
        <f t="shared" si="61"/>
        <v>20</v>
      </c>
    </row>
    <row r="408" spans="1:10" s="35" customFormat="1" ht="30.75" customHeight="1">
      <c r="A408" s="46"/>
      <c r="B408" s="123" t="s">
        <v>218</v>
      </c>
      <c r="C408" s="135">
        <v>901</v>
      </c>
      <c r="D408" s="34" t="s">
        <v>182</v>
      </c>
      <c r="E408" s="34" t="s">
        <v>176</v>
      </c>
      <c r="F408" s="34"/>
      <c r="G408" s="34"/>
      <c r="H408" s="115">
        <f>SUM(H409)</f>
        <v>20</v>
      </c>
      <c r="I408" s="115">
        <f t="shared" si="61"/>
        <v>20</v>
      </c>
      <c r="J408" s="115">
        <f t="shared" si="61"/>
        <v>20</v>
      </c>
    </row>
    <row r="409" spans="2:10" s="46" customFormat="1" ht="36.75" customHeight="1">
      <c r="B409" s="37" t="s">
        <v>227</v>
      </c>
      <c r="C409" s="136">
        <v>901</v>
      </c>
      <c r="D409" s="38" t="s">
        <v>182</v>
      </c>
      <c r="E409" s="38" t="s">
        <v>176</v>
      </c>
      <c r="F409" s="38" t="s">
        <v>83</v>
      </c>
      <c r="G409" s="34"/>
      <c r="H409" s="117">
        <f>SUM(H410)</f>
        <v>20</v>
      </c>
      <c r="I409" s="117">
        <f t="shared" si="61"/>
        <v>20</v>
      </c>
      <c r="J409" s="117">
        <f t="shared" si="61"/>
        <v>20</v>
      </c>
    </row>
    <row r="410" spans="1:10" ht="50.25" customHeight="1">
      <c r="A410" s="45"/>
      <c r="B410" s="37" t="s">
        <v>238</v>
      </c>
      <c r="C410" s="136">
        <v>901</v>
      </c>
      <c r="D410" s="38" t="s">
        <v>182</v>
      </c>
      <c r="E410" s="38" t="s">
        <v>176</v>
      </c>
      <c r="F410" s="38" t="s">
        <v>84</v>
      </c>
      <c r="G410" s="34"/>
      <c r="H410" s="117">
        <f>SUM(H411)</f>
        <v>20</v>
      </c>
      <c r="I410" s="117">
        <f t="shared" si="61"/>
        <v>20</v>
      </c>
      <c r="J410" s="117">
        <f t="shared" si="61"/>
        <v>20</v>
      </c>
    </row>
    <row r="411" spans="1:10" ht="39.75" customHeight="1">
      <c r="A411" s="45"/>
      <c r="B411" s="44" t="s">
        <v>234</v>
      </c>
      <c r="C411" s="136">
        <v>901</v>
      </c>
      <c r="D411" s="38" t="s">
        <v>182</v>
      </c>
      <c r="E411" s="38" t="s">
        <v>176</v>
      </c>
      <c r="F411" s="38" t="s">
        <v>88</v>
      </c>
      <c r="G411" s="34"/>
      <c r="H411" s="117">
        <f>SUM(H412)</f>
        <v>20</v>
      </c>
      <c r="I411" s="117">
        <f t="shared" si="61"/>
        <v>20</v>
      </c>
      <c r="J411" s="117">
        <f t="shared" si="61"/>
        <v>20</v>
      </c>
    </row>
    <row r="412" spans="1:10" ht="20.25" customHeight="1">
      <c r="A412" s="45"/>
      <c r="B412" s="37" t="s">
        <v>207</v>
      </c>
      <c r="C412" s="136">
        <v>901</v>
      </c>
      <c r="D412" s="38" t="s">
        <v>182</v>
      </c>
      <c r="E412" s="38" t="s">
        <v>176</v>
      </c>
      <c r="F412" s="38" t="s">
        <v>88</v>
      </c>
      <c r="G412" s="38" t="s">
        <v>208</v>
      </c>
      <c r="H412" s="117">
        <v>20</v>
      </c>
      <c r="I412" s="117">
        <f>SUM('распр.б.а.14'!H411)</f>
        <v>20</v>
      </c>
      <c r="J412" s="117">
        <f>SUM('распр.б.а.14'!I411)</f>
        <v>20</v>
      </c>
    </row>
    <row r="413" spans="1:7" ht="19.5" customHeight="1">
      <c r="A413" s="45"/>
      <c r="B413" s="60"/>
      <c r="C413" s="137"/>
      <c r="D413" s="61"/>
      <c r="E413" s="61"/>
      <c r="F413" s="61"/>
      <c r="G413" s="61"/>
    </row>
    <row r="414" spans="1:7" ht="19.5" customHeight="1">
      <c r="A414" s="45"/>
      <c r="B414" s="60"/>
      <c r="C414" s="137"/>
      <c r="D414" s="61"/>
      <c r="E414" s="61"/>
      <c r="F414" s="61"/>
      <c r="G414" s="61"/>
    </row>
    <row r="415" spans="1:7" ht="19.5" customHeight="1">
      <c r="A415" s="45"/>
      <c r="B415" s="60"/>
      <c r="C415" s="137"/>
      <c r="D415" s="61"/>
      <c r="E415" s="61"/>
      <c r="F415" s="61"/>
      <c r="G415" s="61"/>
    </row>
    <row r="416" spans="2:7" s="45" customFormat="1" ht="19.5" customHeight="1">
      <c r="B416" s="62"/>
      <c r="C416" s="137"/>
      <c r="D416" s="63"/>
      <c r="E416" s="63"/>
      <c r="F416" s="63"/>
      <c r="G416" s="63"/>
    </row>
    <row r="417" spans="1:7" ht="19.5" customHeight="1">
      <c r="A417" s="45"/>
      <c r="B417" s="60"/>
      <c r="C417" s="137"/>
      <c r="D417" s="63"/>
      <c r="E417" s="63"/>
      <c r="F417" s="63"/>
      <c r="G417" s="63"/>
    </row>
    <row r="418" spans="1:7" ht="19.5" customHeight="1">
      <c r="A418" s="45"/>
      <c r="B418" s="62"/>
      <c r="C418" s="137"/>
      <c r="D418" s="63"/>
      <c r="E418" s="63"/>
      <c r="F418" s="63"/>
      <c r="G418" s="63"/>
    </row>
    <row r="419" spans="1:7" ht="19.5" customHeight="1">
      <c r="A419" s="45"/>
      <c r="B419" s="62"/>
      <c r="C419" s="137"/>
      <c r="D419" s="63"/>
      <c r="E419" s="63"/>
      <c r="F419" s="63"/>
      <c r="G419" s="63"/>
    </row>
    <row r="420" spans="1:7" ht="19.5" customHeight="1">
      <c r="A420" s="45"/>
      <c r="B420" s="62"/>
      <c r="C420" s="137"/>
      <c r="D420" s="63"/>
      <c r="E420" s="63"/>
      <c r="F420" s="63"/>
      <c r="G420" s="63"/>
    </row>
    <row r="421" spans="1:7" ht="19.5" customHeight="1">
      <c r="A421" s="45"/>
      <c r="B421" s="62"/>
      <c r="C421" s="137"/>
      <c r="D421" s="63"/>
      <c r="E421" s="63"/>
      <c r="F421" s="63"/>
      <c r="G421" s="63"/>
    </row>
    <row r="422" spans="1:7" ht="19.5" customHeight="1">
      <c r="A422" s="45"/>
      <c r="B422" s="62"/>
      <c r="C422" s="137"/>
      <c r="D422" s="63"/>
      <c r="E422" s="63"/>
      <c r="F422" s="63"/>
      <c r="G422" s="63"/>
    </row>
    <row r="423" spans="1:214" ht="19.5" customHeight="1">
      <c r="A423" s="45"/>
      <c r="B423" s="60"/>
      <c r="C423" s="137"/>
      <c r="D423" s="64"/>
      <c r="E423" s="64"/>
      <c r="F423" s="64"/>
      <c r="G423" s="64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</row>
    <row r="424" spans="1:214" ht="19.5" customHeight="1">
      <c r="A424" s="45"/>
      <c r="B424" s="60"/>
      <c r="C424" s="137"/>
      <c r="D424" s="64"/>
      <c r="E424" s="64"/>
      <c r="F424" s="64"/>
      <c r="G424" s="64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</row>
    <row r="425" spans="1:214" ht="19.5" customHeight="1">
      <c r="A425" s="45"/>
      <c r="B425" s="60"/>
      <c r="C425" s="137"/>
      <c r="D425" s="61"/>
      <c r="E425" s="61"/>
      <c r="F425" s="61"/>
      <c r="G425" s="61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</row>
    <row r="426" spans="1:214" ht="19.5" customHeight="1">
      <c r="A426" s="45"/>
      <c r="B426" s="60"/>
      <c r="C426" s="137"/>
      <c r="D426" s="61"/>
      <c r="E426" s="61"/>
      <c r="F426" s="61"/>
      <c r="G426" s="61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</row>
    <row r="427" spans="1:214" ht="19.5" customHeight="1">
      <c r="A427" s="45"/>
      <c r="B427" s="60"/>
      <c r="C427" s="137"/>
      <c r="D427" s="61"/>
      <c r="E427" s="61"/>
      <c r="F427" s="61"/>
      <c r="G427" s="61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</row>
    <row r="428" spans="1:214" ht="19.5" customHeight="1">
      <c r="A428" s="45"/>
      <c r="B428" s="60"/>
      <c r="C428" s="137"/>
      <c r="D428" s="61"/>
      <c r="E428" s="61"/>
      <c r="F428" s="61"/>
      <c r="G428" s="61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</row>
    <row r="429" spans="1:214" ht="19.5" customHeight="1">
      <c r="A429" s="45"/>
      <c r="B429" s="62"/>
      <c r="C429" s="137"/>
      <c r="D429" s="63"/>
      <c r="E429" s="63"/>
      <c r="F429" s="63"/>
      <c r="G429" s="63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</row>
    <row r="430" spans="2:7" s="45" customFormat="1" ht="19.5" customHeight="1">
      <c r="B430" s="62"/>
      <c r="C430" s="137"/>
      <c r="D430" s="63"/>
      <c r="E430" s="63"/>
      <c r="F430" s="63"/>
      <c r="G430" s="63"/>
    </row>
    <row r="431" spans="2:7" s="45" customFormat="1" ht="19.5" customHeight="1">
      <c r="B431" s="62"/>
      <c r="C431" s="137"/>
      <c r="D431" s="63"/>
      <c r="E431" s="63"/>
      <c r="F431" s="63"/>
      <c r="G431" s="63"/>
    </row>
    <row r="432" spans="2:7" s="45" customFormat="1" ht="19.5" customHeight="1">
      <c r="B432" s="62"/>
      <c r="C432" s="137"/>
      <c r="D432" s="63"/>
      <c r="E432" s="63"/>
      <c r="F432" s="63"/>
      <c r="G432" s="63"/>
    </row>
    <row r="433" spans="2:7" s="45" customFormat="1" ht="19.5" customHeight="1">
      <c r="B433" s="62"/>
      <c r="C433" s="137"/>
      <c r="D433" s="63"/>
      <c r="E433" s="63"/>
      <c r="F433" s="63"/>
      <c r="G433" s="63"/>
    </row>
    <row r="434" spans="2:7" s="45" customFormat="1" ht="19.5" customHeight="1">
      <c r="B434" s="62"/>
      <c r="C434" s="137"/>
      <c r="D434" s="63"/>
      <c r="E434" s="63"/>
      <c r="F434" s="63"/>
      <c r="G434" s="63"/>
    </row>
    <row r="435" spans="2:7" s="45" customFormat="1" ht="19.5" customHeight="1">
      <c r="B435" s="62"/>
      <c r="C435" s="137"/>
      <c r="D435" s="63"/>
      <c r="E435" s="63"/>
      <c r="F435" s="63"/>
      <c r="G435" s="63"/>
    </row>
    <row r="436" spans="2:7" s="45" customFormat="1" ht="19.5" customHeight="1">
      <c r="B436" s="62"/>
      <c r="C436" s="137"/>
      <c r="D436" s="63"/>
      <c r="E436" s="63"/>
      <c r="F436" s="63"/>
      <c r="G436" s="63"/>
    </row>
    <row r="437" spans="2:7" s="45" customFormat="1" ht="19.5" customHeight="1">
      <c r="B437" s="62"/>
      <c r="C437" s="137"/>
      <c r="D437" s="63"/>
      <c r="E437" s="63"/>
      <c r="F437" s="63"/>
      <c r="G437" s="63"/>
    </row>
    <row r="438" spans="2:7" s="45" customFormat="1" ht="19.5" customHeight="1">
      <c r="B438" s="62"/>
      <c r="C438" s="137"/>
      <c r="D438" s="63"/>
      <c r="E438" s="63"/>
      <c r="F438" s="63"/>
      <c r="G438" s="63"/>
    </row>
    <row r="439" spans="2:7" s="45" customFormat="1" ht="19.5" customHeight="1">
      <c r="B439" s="62"/>
      <c r="C439" s="137"/>
      <c r="D439" s="63"/>
      <c r="E439" s="63"/>
      <c r="F439" s="63"/>
      <c r="G439" s="63"/>
    </row>
    <row r="440" spans="2:7" s="45" customFormat="1" ht="19.5" customHeight="1">
      <c r="B440" s="62"/>
      <c r="C440" s="137"/>
      <c r="D440" s="63"/>
      <c r="E440" s="63"/>
      <c r="F440" s="63"/>
      <c r="G440" s="63"/>
    </row>
    <row r="441" spans="2:7" s="45" customFormat="1" ht="19.5" customHeight="1">
      <c r="B441" s="62"/>
      <c r="C441" s="137"/>
      <c r="D441" s="63"/>
      <c r="E441" s="63"/>
      <c r="F441" s="63"/>
      <c r="G441" s="63"/>
    </row>
    <row r="442" spans="2:7" s="45" customFormat="1" ht="19.5" customHeight="1">
      <c r="B442" s="62"/>
      <c r="C442" s="137"/>
      <c r="D442" s="63"/>
      <c r="E442" s="63"/>
      <c r="F442" s="63"/>
      <c r="G442" s="63"/>
    </row>
    <row r="443" spans="2:7" s="45" customFormat="1" ht="19.5" customHeight="1">
      <c r="B443" s="62"/>
      <c r="C443" s="137"/>
      <c r="D443" s="63"/>
      <c r="E443" s="63"/>
      <c r="F443" s="63"/>
      <c r="G443" s="63"/>
    </row>
    <row r="444" spans="2:7" s="45" customFormat="1" ht="19.5" customHeight="1">
      <c r="B444" s="62"/>
      <c r="C444" s="137"/>
      <c r="D444" s="63"/>
      <c r="E444" s="63"/>
      <c r="F444" s="63"/>
      <c r="G444" s="63"/>
    </row>
    <row r="445" spans="2:7" s="45" customFormat="1" ht="19.5" customHeight="1">
      <c r="B445" s="62"/>
      <c r="C445" s="137"/>
      <c r="D445" s="63"/>
      <c r="E445" s="63"/>
      <c r="F445" s="63"/>
      <c r="G445" s="63"/>
    </row>
    <row r="446" spans="1:214" ht="19.5" customHeight="1">
      <c r="A446" s="45"/>
      <c r="B446" s="62"/>
      <c r="C446" s="137"/>
      <c r="D446" s="63"/>
      <c r="E446" s="63"/>
      <c r="F446" s="63"/>
      <c r="G446" s="63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</row>
    <row r="447" spans="1:214" ht="19.5" customHeight="1">
      <c r="A447" s="45"/>
      <c r="B447" s="62"/>
      <c r="C447" s="137"/>
      <c r="D447" s="63"/>
      <c r="E447" s="63"/>
      <c r="F447" s="63"/>
      <c r="G447" s="63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</row>
    <row r="448" spans="1:214" ht="19.5" customHeight="1">
      <c r="A448" s="45"/>
      <c r="B448" s="62"/>
      <c r="C448" s="137"/>
      <c r="D448" s="63"/>
      <c r="E448" s="63"/>
      <c r="F448" s="63"/>
      <c r="G448" s="63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</row>
    <row r="449" spans="1:214" ht="19.5" customHeight="1">
      <c r="A449" s="45"/>
      <c r="B449" s="62"/>
      <c r="C449" s="137"/>
      <c r="D449" s="63"/>
      <c r="E449" s="63"/>
      <c r="F449" s="63"/>
      <c r="G449" s="63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</row>
    <row r="450" spans="1:214" ht="19.5" customHeight="1">
      <c r="A450" s="45"/>
      <c r="B450" s="62"/>
      <c r="C450" s="137"/>
      <c r="D450" s="63"/>
      <c r="E450" s="63"/>
      <c r="F450" s="63"/>
      <c r="G450" s="63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</row>
    <row r="451" spans="1:214" ht="19.5" customHeight="1">
      <c r="A451" s="45"/>
      <c r="B451" s="62"/>
      <c r="C451" s="137"/>
      <c r="D451" s="63"/>
      <c r="E451" s="63"/>
      <c r="F451" s="63"/>
      <c r="G451" s="63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</row>
    <row r="452" spans="1:214" ht="19.5" customHeight="1">
      <c r="A452" s="45"/>
      <c r="B452" s="62"/>
      <c r="C452" s="137"/>
      <c r="D452" s="63"/>
      <c r="E452" s="63"/>
      <c r="F452" s="63"/>
      <c r="G452" s="63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</row>
    <row r="453" spans="1:214" ht="19.5" customHeight="1">
      <c r="A453" s="45"/>
      <c r="B453" s="62"/>
      <c r="C453" s="137"/>
      <c r="D453" s="63"/>
      <c r="E453" s="63"/>
      <c r="F453" s="63"/>
      <c r="G453" s="63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</row>
    <row r="454" spans="1:214" ht="19.5" customHeight="1">
      <c r="A454" s="45"/>
      <c r="B454" s="62"/>
      <c r="C454" s="137"/>
      <c r="D454" s="63"/>
      <c r="E454" s="63"/>
      <c r="F454" s="63"/>
      <c r="G454" s="63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</row>
    <row r="455" spans="1:7" ht="19.5" customHeight="1">
      <c r="A455" s="45"/>
      <c r="B455" s="62"/>
      <c r="C455" s="137"/>
      <c r="D455" s="63"/>
      <c r="E455" s="63"/>
      <c r="F455" s="63"/>
      <c r="G455" s="63"/>
    </row>
    <row r="456" spans="1:7" ht="19.5" customHeight="1">
      <c r="A456" s="45"/>
      <c r="B456" s="62"/>
      <c r="C456" s="137"/>
      <c r="D456" s="63"/>
      <c r="E456" s="63"/>
      <c r="F456" s="63"/>
      <c r="G456" s="63"/>
    </row>
    <row r="457" spans="1:7" ht="19.5" customHeight="1">
      <c r="A457" s="45"/>
      <c r="B457" s="62"/>
      <c r="C457" s="137"/>
      <c r="D457" s="63"/>
      <c r="E457" s="63"/>
      <c r="F457" s="63"/>
      <c r="G457" s="63"/>
    </row>
    <row r="458" spans="1:7" ht="19.5" customHeight="1">
      <c r="A458" s="45"/>
      <c r="B458" s="62"/>
      <c r="C458" s="137"/>
      <c r="D458" s="63"/>
      <c r="E458" s="63"/>
      <c r="F458" s="63"/>
      <c r="G458" s="63"/>
    </row>
    <row r="459" spans="1:7" ht="19.5" customHeight="1">
      <c r="A459" s="45"/>
      <c r="B459" s="62"/>
      <c r="C459" s="137"/>
      <c r="D459" s="63"/>
      <c r="E459" s="63"/>
      <c r="F459" s="63"/>
      <c r="G459" s="63"/>
    </row>
    <row r="460" spans="1:7" ht="19.5" customHeight="1">
      <c r="A460" s="45"/>
      <c r="B460" s="62"/>
      <c r="C460" s="137"/>
      <c r="D460" s="63"/>
      <c r="E460" s="63"/>
      <c r="F460" s="63"/>
      <c r="G460" s="63"/>
    </row>
    <row r="461" spans="1:7" ht="19.5" customHeight="1">
      <c r="A461" s="45"/>
      <c r="B461" s="62"/>
      <c r="C461" s="137"/>
      <c r="D461" s="63"/>
      <c r="E461" s="63"/>
      <c r="F461" s="63"/>
      <c r="G461" s="63"/>
    </row>
    <row r="462" spans="1:7" ht="19.5" customHeight="1">
      <c r="A462" s="45"/>
      <c r="B462" s="62"/>
      <c r="C462" s="137"/>
      <c r="D462" s="63"/>
      <c r="E462" s="63"/>
      <c r="F462" s="63"/>
      <c r="G462" s="63"/>
    </row>
    <row r="463" spans="1:7" ht="19.5" customHeight="1">
      <c r="A463" s="45"/>
      <c r="B463" s="62"/>
      <c r="C463" s="137"/>
      <c r="D463" s="63"/>
      <c r="E463" s="63"/>
      <c r="F463" s="63"/>
      <c r="G463" s="63"/>
    </row>
    <row r="464" spans="1:7" ht="19.5" customHeight="1">
      <c r="A464" s="45"/>
      <c r="B464" s="62"/>
      <c r="C464" s="137"/>
      <c r="D464" s="63"/>
      <c r="E464" s="63"/>
      <c r="F464" s="63"/>
      <c r="G464" s="63"/>
    </row>
    <row r="465" spans="1:7" ht="19.5" customHeight="1">
      <c r="A465" s="45"/>
      <c r="B465" s="62"/>
      <c r="C465" s="137"/>
      <c r="D465" s="63"/>
      <c r="E465" s="63"/>
      <c r="F465" s="63"/>
      <c r="G465" s="63"/>
    </row>
    <row r="466" spans="1:7" ht="19.5" customHeight="1">
      <c r="A466" s="45"/>
      <c r="B466" s="62"/>
      <c r="C466" s="137"/>
      <c r="D466" s="63"/>
      <c r="E466" s="63"/>
      <c r="F466" s="63"/>
      <c r="G466" s="63"/>
    </row>
    <row r="467" spans="1:7" ht="19.5" customHeight="1">
      <c r="A467" s="45"/>
      <c r="B467" s="62"/>
      <c r="C467" s="137"/>
      <c r="D467" s="63"/>
      <c r="E467" s="63"/>
      <c r="F467" s="63"/>
      <c r="G467" s="63"/>
    </row>
    <row r="468" spans="1:7" ht="19.5" customHeight="1">
      <c r="A468" s="45"/>
      <c r="B468" s="62"/>
      <c r="C468" s="137"/>
      <c r="D468" s="63"/>
      <c r="E468" s="63"/>
      <c r="F468" s="63"/>
      <c r="G468" s="63"/>
    </row>
    <row r="469" spans="1:7" ht="19.5" customHeight="1">
      <c r="A469" s="45"/>
      <c r="B469" s="62"/>
      <c r="C469" s="137"/>
      <c r="D469" s="63"/>
      <c r="E469" s="63"/>
      <c r="F469" s="63"/>
      <c r="G469" s="63"/>
    </row>
    <row r="470" spans="1:7" ht="19.5" customHeight="1">
      <c r="A470" s="45"/>
      <c r="B470" s="62"/>
      <c r="C470" s="137"/>
      <c r="D470" s="63"/>
      <c r="E470" s="63"/>
      <c r="F470" s="63"/>
      <c r="G470" s="63"/>
    </row>
    <row r="471" spans="1:7" ht="19.5" customHeight="1">
      <c r="A471" s="45"/>
      <c r="B471" s="62"/>
      <c r="C471" s="137"/>
      <c r="D471" s="63"/>
      <c r="E471" s="63"/>
      <c r="F471" s="63"/>
      <c r="G471" s="63"/>
    </row>
    <row r="472" spans="1:7" ht="19.5" customHeight="1">
      <c r="A472" s="45"/>
      <c r="B472" s="62"/>
      <c r="C472" s="137"/>
      <c r="D472" s="63"/>
      <c r="E472" s="63"/>
      <c r="F472" s="63"/>
      <c r="G472" s="63"/>
    </row>
    <row r="473" spans="1:7" ht="19.5" customHeight="1">
      <c r="A473" s="45"/>
      <c r="B473" s="62"/>
      <c r="C473" s="137"/>
      <c r="D473" s="63"/>
      <c r="E473" s="63"/>
      <c r="F473" s="63"/>
      <c r="G473" s="63"/>
    </row>
    <row r="474" spans="1:7" ht="19.5" customHeight="1">
      <c r="A474" s="45"/>
      <c r="B474" s="62"/>
      <c r="C474" s="137"/>
      <c r="D474" s="63"/>
      <c r="E474" s="63"/>
      <c r="F474" s="63"/>
      <c r="G474" s="63"/>
    </row>
    <row r="475" spans="1:7" ht="19.5" customHeight="1">
      <c r="A475" s="45"/>
      <c r="B475" s="62"/>
      <c r="C475" s="137"/>
      <c r="D475" s="63"/>
      <c r="E475" s="63"/>
      <c r="F475" s="63"/>
      <c r="G475" s="63"/>
    </row>
    <row r="476" spans="1:7" ht="19.5" customHeight="1">
      <c r="A476" s="45"/>
      <c r="B476" s="62"/>
      <c r="C476" s="137"/>
      <c r="D476" s="63"/>
      <c r="E476" s="63"/>
      <c r="F476" s="63"/>
      <c r="G476" s="63"/>
    </row>
    <row r="477" spans="1:7" ht="19.5" customHeight="1">
      <c r="A477" s="45"/>
      <c r="B477" s="62"/>
      <c r="C477" s="137"/>
      <c r="D477" s="63"/>
      <c r="E477" s="63"/>
      <c r="F477" s="63"/>
      <c r="G477" s="63"/>
    </row>
    <row r="478" spans="1:7" ht="19.5" customHeight="1">
      <c r="A478" s="45"/>
      <c r="B478" s="62"/>
      <c r="C478" s="137"/>
      <c r="D478" s="63"/>
      <c r="E478" s="63"/>
      <c r="F478" s="63"/>
      <c r="G478" s="63"/>
    </row>
    <row r="479" spans="1:7" ht="19.5" customHeight="1">
      <c r="A479" s="45"/>
      <c r="B479" s="62"/>
      <c r="C479" s="137"/>
      <c r="D479" s="63"/>
      <c r="E479" s="63"/>
      <c r="F479" s="63"/>
      <c r="G479" s="63"/>
    </row>
    <row r="480" spans="1:7" ht="19.5" customHeight="1">
      <c r="A480" s="45"/>
      <c r="B480" s="62"/>
      <c r="C480" s="137"/>
      <c r="D480" s="63"/>
      <c r="E480" s="63"/>
      <c r="F480" s="63"/>
      <c r="G480" s="63"/>
    </row>
    <row r="481" spans="1:7" ht="19.5" customHeight="1">
      <c r="A481" s="45"/>
      <c r="B481" s="62"/>
      <c r="C481" s="137"/>
      <c r="D481" s="63"/>
      <c r="E481" s="63"/>
      <c r="F481" s="63"/>
      <c r="G481" s="63"/>
    </row>
    <row r="482" spans="1:7" ht="19.5" customHeight="1">
      <c r="A482" s="45"/>
      <c r="B482" s="62"/>
      <c r="C482" s="137"/>
      <c r="D482" s="63"/>
      <c r="E482" s="63"/>
      <c r="F482" s="63"/>
      <c r="G482" s="63"/>
    </row>
    <row r="483" spans="1:7" ht="19.5" customHeight="1">
      <c r="A483" s="45"/>
      <c r="B483" s="62"/>
      <c r="C483" s="137"/>
      <c r="D483" s="63"/>
      <c r="E483" s="63"/>
      <c r="F483" s="63"/>
      <c r="G483" s="63"/>
    </row>
    <row r="484" spans="1:7" ht="19.5" customHeight="1">
      <c r="A484" s="45"/>
      <c r="B484" s="62"/>
      <c r="C484" s="137"/>
      <c r="D484" s="63"/>
      <c r="E484" s="63"/>
      <c r="F484" s="63"/>
      <c r="G484" s="63"/>
    </row>
    <row r="485" spans="1:7" ht="19.5" customHeight="1">
      <c r="A485" s="45"/>
      <c r="B485" s="62"/>
      <c r="C485" s="137"/>
      <c r="D485" s="63"/>
      <c r="E485" s="63"/>
      <c r="F485" s="63"/>
      <c r="G485" s="63"/>
    </row>
    <row r="486" spans="1:7" ht="19.5" customHeight="1">
      <c r="A486" s="45"/>
      <c r="B486" s="62"/>
      <c r="C486" s="137"/>
      <c r="D486" s="63"/>
      <c r="E486" s="63"/>
      <c r="F486" s="63"/>
      <c r="G486" s="63"/>
    </row>
    <row r="487" spans="1:7" ht="19.5" customHeight="1">
      <c r="A487" s="45"/>
      <c r="B487" s="62"/>
      <c r="C487" s="137"/>
      <c r="D487" s="63"/>
      <c r="E487" s="63"/>
      <c r="F487" s="63"/>
      <c r="G487" s="63"/>
    </row>
    <row r="488" spans="1:7" ht="19.5" customHeight="1">
      <c r="A488" s="45"/>
      <c r="B488" s="62"/>
      <c r="C488" s="137"/>
      <c r="D488" s="63"/>
      <c r="E488" s="63"/>
      <c r="F488" s="63"/>
      <c r="G488" s="63"/>
    </row>
    <row r="489" spans="1:7" ht="19.5" customHeight="1">
      <c r="A489" s="45"/>
      <c r="B489" s="62"/>
      <c r="C489" s="137"/>
      <c r="D489" s="63"/>
      <c r="E489" s="63"/>
      <c r="F489" s="63"/>
      <c r="G489" s="63"/>
    </row>
    <row r="490" spans="1:7" ht="19.5" customHeight="1">
      <c r="A490" s="45"/>
      <c r="B490" s="62"/>
      <c r="C490" s="137"/>
      <c r="D490" s="63"/>
      <c r="E490" s="63"/>
      <c r="F490" s="63"/>
      <c r="G490" s="63"/>
    </row>
    <row r="491" spans="1:7" ht="19.5" customHeight="1">
      <c r="A491" s="45"/>
      <c r="B491" s="62"/>
      <c r="C491" s="137"/>
      <c r="D491" s="63"/>
      <c r="E491" s="63"/>
      <c r="F491" s="63"/>
      <c r="G491" s="63"/>
    </row>
    <row r="492" spans="1:7" ht="19.5" customHeight="1">
      <c r="A492" s="45"/>
      <c r="B492" s="62"/>
      <c r="C492" s="137"/>
      <c r="D492" s="63"/>
      <c r="E492" s="63"/>
      <c r="F492" s="63"/>
      <c r="G492" s="63"/>
    </row>
    <row r="493" spans="1:7" ht="19.5" customHeight="1">
      <c r="A493" s="45"/>
      <c r="B493" s="62"/>
      <c r="C493" s="137"/>
      <c r="D493" s="63"/>
      <c r="E493" s="63"/>
      <c r="F493" s="63"/>
      <c r="G493" s="63"/>
    </row>
    <row r="494" spans="1:7" ht="19.5" customHeight="1">
      <c r="A494" s="45"/>
      <c r="B494" s="62"/>
      <c r="C494" s="137"/>
      <c r="D494" s="63"/>
      <c r="E494" s="63"/>
      <c r="F494" s="63"/>
      <c r="G494" s="63"/>
    </row>
    <row r="495" spans="1:7" ht="19.5" customHeight="1">
      <c r="A495" s="45"/>
      <c r="B495" s="62"/>
      <c r="C495" s="137"/>
      <c r="D495" s="63"/>
      <c r="E495" s="63"/>
      <c r="F495" s="63"/>
      <c r="G495" s="63"/>
    </row>
    <row r="496" spans="1:7" ht="19.5" customHeight="1">
      <c r="A496" s="45"/>
      <c r="B496" s="62"/>
      <c r="C496" s="137"/>
      <c r="D496" s="63"/>
      <c r="E496" s="63"/>
      <c r="F496" s="63"/>
      <c r="G496" s="63"/>
    </row>
    <row r="497" spans="1:7" ht="19.5" customHeight="1">
      <c r="A497" s="45"/>
      <c r="B497" s="62"/>
      <c r="C497" s="137"/>
      <c r="D497" s="63"/>
      <c r="E497" s="63"/>
      <c r="F497" s="63"/>
      <c r="G497" s="63"/>
    </row>
    <row r="498" spans="1:7" ht="19.5" customHeight="1">
      <c r="A498" s="45"/>
      <c r="B498" s="62"/>
      <c r="C498" s="137"/>
      <c r="D498" s="63"/>
      <c r="E498" s="63"/>
      <c r="F498" s="63"/>
      <c r="G498" s="63"/>
    </row>
    <row r="499" spans="1:7" ht="19.5" customHeight="1">
      <c r="A499" s="45"/>
      <c r="B499" s="62"/>
      <c r="C499" s="137"/>
      <c r="D499" s="63"/>
      <c r="E499" s="63"/>
      <c r="F499" s="63"/>
      <c r="G499" s="63"/>
    </row>
    <row r="500" spans="1:7" ht="19.5" customHeight="1">
      <c r="A500" s="45"/>
      <c r="B500" s="62"/>
      <c r="C500" s="137"/>
      <c r="D500" s="63"/>
      <c r="E500" s="63"/>
      <c r="F500" s="63"/>
      <c r="G500" s="63"/>
    </row>
    <row r="501" spans="1:7" ht="19.5" customHeight="1">
      <c r="A501" s="45"/>
      <c r="B501" s="62"/>
      <c r="C501" s="137"/>
      <c r="D501" s="63"/>
      <c r="E501" s="63"/>
      <c r="F501" s="63"/>
      <c r="G501" s="63"/>
    </row>
    <row r="502" spans="1:7" ht="19.5" customHeight="1">
      <c r="A502" s="45"/>
      <c r="B502" s="62"/>
      <c r="C502" s="137"/>
      <c r="D502" s="63"/>
      <c r="E502" s="63"/>
      <c r="F502" s="63"/>
      <c r="G502" s="63"/>
    </row>
    <row r="503" spans="1:7" ht="19.5" customHeight="1">
      <c r="A503" s="45"/>
      <c r="B503" s="62"/>
      <c r="C503" s="137"/>
      <c r="D503" s="63"/>
      <c r="E503" s="63"/>
      <c r="F503" s="63"/>
      <c r="G503" s="63"/>
    </row>
    <row r="504" spans="1:7" ht="19.5" customHeight="1">
      <c r="A504" s="45"/>
      <c r="B504" s="62"/>
      <c r="C504" s="137"/>
      <c r="D504" s="63"/>
      <c r="E504" s="63"/>
      <c r="F504" s="63"/>
      <c r="G504" s="63"/>
    </row>
    <row r="505" spans="1:7" ht="19.5" customHeight="1">
      <c r="A505" s="45"/>
      <c r="B505" s="62"/>
      <c r="C505" s="137"/>
      <c r="D505" s="63"/>
      <c r="E505" s="63"/>
      <c r="F505" s="63"/>
      <c r="G505" s="63"/>
    </row>
    <row r="506" spans="1:7" ht="19.5" customHeight="1">
      <c r="A506" s="45"/>
      <c r="B506" s="62"/>
      <c r="C506" s="137"/>
      <c r="D506" s="63"/>
      <c r="E506" s="63"/>
      <c r="F506" s="63"/>
      <c r="G506" s="63"/>
    </row>
    <row r="507" spans="1:7" ht="19.5" customHeight="1">
      <c r="A507" s="45"/>
      <c r="B507" s="62"/>
      <c r="C507" s="137"/>
      <c r="D507" s="63"/>
      <c r="E507" s="63"/>
      <c r="F507" s="63"/>
      <c r="G507" s="63"/>
    </row>
    <row r="508" spans="1:7" ht="19.5" customHeight="1">
      <c r="A508" s="45"/>
      <c r="B508" s="62"/>
      <c r="C508" s="137"/>
      <c r="D508" s="63"/>
      <c r="E508" s="63"/>
      <c r="F508" s="63"/>
      <c r="G508" s="63"/>
    </row>
    <row r="509" spans="1:7" ht="19.5" customHeight="1">
      <c r="A509" s="45"/>
      <c r="B509" s="62"/>
      <c r="C509" s="137"/>
      <c r="D509" s="63"/>
      <c r="E509" s="63"/>
      <c r="F509" s="63"/>
      <c r="G509" s="63"/>
    </row>
    <row r="510" spans="1:7" ht="19.5" customHeight="1">
      <c r="A510" s="45"/>
      <c r="B510" s="62"/>
      <c r="C510" s="137"/>
      <c r="D510" s="63"/>
      <c r="E510" s="63"/>
      <c r="F510" s="63"/>
      <c r="G510" s="63"/>
    </row>
    <row r="511" spans="1:7" ht="19.5" customHeight="1">
      <c r="A511" s="45"/>
      <c r="B511" s="62"/>
      <c r="C511" s="137"/>
      <c r="D511" s="63"/>
      <c r="E511" s="63"/>
      <c r="F511" s="63"/>
      <c r="G511" s="63"/>
    </row>
    <row r="512" spans="1:7" ht="19.5" customHeight="1">
      <c r="A512" s="45"/>
      <c r="B512" s="62"/>
      <c r="C512" s="137"/>
      <c r="D512" s="63"/>
      <c r="E512" s="63"/>
      <c r="F512" s="63"/>
      <c r="G512" s="63"/>
    </row>
    <row r="513" spans="1:7" ht="19.5" customHeight="1">
      <c r="A513" s="45"/>
      <c r="B513" s="62"/>
      <c r="C513" s="137"/>
      <c r="D513" s="63"/>
      <c r="E513" s="63"/>
      <c r="F513" s="63"/>
      <c r="G513" s="63"/>
    </row>
    <row r="514" spans="1:7" ht="19.5" customHeight="1">
      <c r="A514" s="45"/>
      <c r="B514" s="62"/>
      <c r="C514" s="137"/>
      <c r="D514" s="63"/>
      <c r="E514" s="63"/>
      <c r="F514" s="63"/>
      <c r="G514" s="63"/>
    </row>
    <row r="515" spans="1:7" ht="19.5" customHeight="1">
      <c r="A515" s="45"/>
      <c r="B515" s="62"/>
      <c r="C515" s="137"/>
      <c r="D515" s="63"/>
      <c r="E515" s="63"/>
      <c r="F515" s="63"/>
      <c r="G515" s="63"/>
    </row>
    <row r="516" spans="1:7" ht="19.5" customHeight="1">
      <c r="A516" s="45"/>
      <c r="B516" s="62"/>
      <c r="C516" s="137"/>
      <c r="D516" s="63"/>
      <c r="E516" s="63"/>
      <c r="F516" s="63"/>
      <c r="G516" s="63"/>
    </row>
    <row r="517" spans="1:7" ht="19.5" customHeight="1">
      <c r="A517" s="45"/>
      <c r="B517" s="62"/>
      <c r="C517" s="137"/>
      <c r="D517" s="63"/>
      <c r="E517" s="63"/>
      <c r="F517" s="63"/>
      <c r="G517" s="63"/>
    </row>
    <row r="518" spans="1:7" ht="19.5" customHeight="1">
      <c r="A518" s="45"/>
      <c r="B518" s="62"/>
      <c r="C518" s="137"/>
      <c r="D518" s="63"/>
      <c r="E518" s="63"/>
      <c r="F518" s="63"/>
      <c r="G518" s="63"/>
    </row>
    <row r="519" spans="1:7" ht="19.5" customHeight="1">
      <c r="A519" s="45"/>
      <c r="B519" s="62"/>
      <c r="C519" s="137"/>
      <c r="D519" s="63"/>
      <c r="E519" s="63"/>
      <c r="F519" s="63"/>
      <c r="G519" s="63"/>
    </row>
    <row r="520" spans="1:7" ht="19.5" customHeight="1">
      <c r="A520" s="45"/>
      <c r="B520" s="62"/>
      <c r="C520" s="137"/>
      <c r="D520" s="63"/>
      <c r="E520" s="63"/>
      <c r="F520" s="63"/>
      <c r="G520" s="63"/>
    </row>
    <row r="521" spans="1:7" ht="19.5" customHeight="1">
      <c r="A521" s="45"/>
      <c r="B521" s="62"/>
      <c r="C521" s="137"/>
      <c r="D521" s="63"/>
      <c r="E521" s="63"/>
      <c r="F521" s="63"/>
      <c r="G521" s="63"/>
    </row>
    <row r="522" spans="1:7" ht="19.5" customHeight="1">
      <c r="A522" s="45"/>
      <c r="B522" s="62"/>
      <c r="C522" s="137"/>
      <c r="D522" s="63"/>
      <c r="E522" s="63"/>
      <c r="F522" s="63"/>
      <c r="G522" s="63"/>
    </row>
    <row r="523" spans="1:7" ht="19.5" customHeight="1">
      <c r="A523" s="45"/>
      <c r="B523" s="62"/>
      <c r="C523" s="137"/>
      <c r="D523" s="63"/>
      <c r="E523" s="63"/>
      <c r="F523" s="63"/>
      <c r="G523" s="63"/>
    </row>
    <row r="524" spans="1:7" ht="19.5" customHeight="1">
      <c r="A524" s="45"/>
      <c r="B524" s="62"/>
      <c r="C524" s="137"/>
      <c r="D524" s="63"/>
      <c r="E524" s="63"/>
      <c r="F524" s="63"/>
      <c r="G524" s="63"/>
    </row>
    <row r="525" spans="1:7" ht="19.5" customHeight="1">
      <c r="A525" s="45"/>
      <c r="B525" s="62"/>
      <c r="C525" s="137"/>
      <c r="D525" s="63"/>
      <c r="E525" s="63"/>
      <c r="F525" s="63"/>
      <c r="G525" s="63"/>
    </row>
    <row r="526" spans="1:7" ht="19.5" customHeight="1">
      <c r="A526" s="45"/>
      <c r="B526" s="62"/>
      <c r="C526" s="137"/>
      <c r="D526" s="63"/>
      <c r="E526" s="63"/>
      <c r="F526" s="63"/>
      <c r="G526" s="63"/>
    </row>
    <row r="527" spans="1:7" ht="19.5" customHeight="1">
      <c r="A527" s="45"/>
      <c r="B527" s="62"/>
      <c r="C527" s="137"/>
      <c r="D527" s="63"/>
      <c r="E527" s="63"/>
      <c r="F527" s="63"/>
      <c r="G527" s="63"/>
    </row>
    <row r="528" spans="1:7" ht="19.5" customHeight="1">
      <c r="A528" s="45"/>
      <c r="B528" s="62"/>
      <c r="C528" s="137"/>
      <c r="D528" s="63"/>
      <c r="E528" s="63"/>
      <c r="F528" s="63"/>
      <c r="G528" s="63"/>
    </row>
    <row r="529" spans="1:7" ht="19.5" customHeight="1">
      <c r="A529" s="45"/>
      <c r="B529" s="62"/>
      <c r="C529" s="137"/>
      <c r="D529" s="63"/>
      <c r="E529" s="63"/>
      <c r="F529" s="63"/>
      <c r="G529" s="63"/>
    </row>
    <row r="530" spans="1:7" ht="19.5" customHeight="1">
      <c r="A530" s="45"/>
      <c r="B530" s="62"/>
      <c r="C530" s="137"/>
      <c r="D530" s="63"/>
      <c r="E530" s="63"/>
      <c r="F530" s="63"/>
      <c r="G530" s="63"/>
    </row>
    <row r="531" spans="1:7" ht="19.5" customHeight="1">
      <c r="A531" s="45"/>
      <c r="B531" s="62"/>
      <c r="C531" s="137"/>
      <c r="D531" s="63"/>
      <c r="E531" s="63"/>
      <c r="F531" s="63"/>
      <c r="G531" s="63"/>
    </row>
    <row r="532" spans="1:7" ht="19.5" customHeight="1">
      <c r="A532" s="45"/>
      <c r="B532" s="62"/>
      <c r="C532" s="137"/>
      <c r="D532" s="63"/>
      <c r="E532" s="63"/>
      <c r="F532" s="63"/>
      <c r="G532" s="63"/>
    </row>
    <row r="533" spans="1:7" ht="19.5" customHeight="1">
      <c r="A533" s="45"/>
      <c r="B533" s="62"/>
      <c r="C533" s="137"/>
      <c r="D533" s="63"/>
      <c r="E533" s="63"/>
      <c r="F533" s="63"/>
      <c r="G533" s="63"/>
    </row>
    <row r="534" spans="1:7" ht="19.5" customHeight="1">
      <c r="A534" s="45"/>
      <c r="B534" s="62"/>
      <c r="C534" s="137"/>
      <c r="D534" s="63"/>
      <c r="E534" s="63"/>
      <c r="F534" s="63"/>
      <c r="G534" s="63"/>
    </row>
    <row r="535" spans="1:7" ht="19.5" customHeight="1">
      <c r="A535" s="45"/>
      <c r="B535" s="62"/>
      <c r="C535" s="137"/>
      <c r="D535" s="63"/>
      <c r="E535" s="63"/>
      <c r="F535" s="63"/>
      <c r="G535" s="63"/>
    </row>
    <row r="536" spans="1:7" ht="19.5" customHeight="1">
      <c r="A536" s="45"/>
      <c r="B536" s="62"/>
      <c r="C536" s="137"/>
      <c r="D536" s="63"/>
      <c r="E536" s="63"/>
      <c r="F536" s="63"/>
      <c r="G536" s="63"/>
    </row>
  </sheetData>
  <sheetProtection/>
  <mergeCells count="7">
    <mergeCell ref="B8:J8"/>
    <mergeCell ref="C4:J4"/>
    <mergeCell ref="C3:J3"/>
    <mergeCell ref="C2:J2"/>
    <mergeCell ref="F1:J1"/>
    <mergeCell ref="C5:J5"/>
    <mergeCell ref="B7:J7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2017-02-22T08:53:08Z</cp:lastPrinted>
  <dcterms:created xsi:type="dcterms:W3CDTF">2007-09-04T08:08:49Z</dcterms:created>
  <dcterms:modified xsi:type="dcterms:W3CDTF">2017-02-22T08:55:21Z</dcterms:modified>
  <cp:category/>
  <cp:version/>
  <cp:contentType/>
  <cp:contentStatus/>
</cp:coreProperties>
</file>