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" windowWidth="13272" windowHeight="9720" activeTab="0"/>
  </bookViews>
  <sheets>
    <sheet name="2016" sheetId="1" r:id="rId1"/>
    <sheet name="2015г." sheetId="2" r:id="rId2"/>
  </sheets>
  <definedNames>
    <definedName name="_xlnm.Print_Titles" localSheetId="1">'2015г.'!$2:$2</definedName>
    <definedName name="_xlnm.Print_Titles" localSheetId="0">'2016'!$2:$2</definedName>
  </definedNames>
  <calcPr fullCalcOnLoad="1" refMode="R1C1"/>
</workbook>
</file>

<file path=xl/sharedStrings.xml><?xml version="1.0" encoding="utf-8"?>
<sst xmlns="http://schemas.openxmlformats.org/spreadsheetml/2006/main" count="461" uniqueCount="190">
  <si>
    <t>Наименование основного средства</t>
  </si>
  <si>
    <t>Количество</t>
  </si>
  <si>
    <t>КБК</t>
  </si>
  <si>
    <t>Местная администрация МО Аннинское сельское поселени</t>
  </si>
  <si>
    <t>Код счета бюджетного учета</t>
  </si>
  <si>
    <t>1.101.34</t>
  </si>
  <si>
    <t>901 0104 9900021 244</t>
  </si>
  <si>
    <t>МФУ</t>
  </si>
  <si>
    <t>1</t>
  </si>
  <si>
    <t>Благоустройство</t>
  </si>
  <si>
    <t>Всего:</t>
  </si>
  <si>
    <t>1.101.36</t>
  </si>
  <si>
    <t>Совет депутатов</t>
  </si>
  <si>
    <t>901 0103 9900021 244</t>
  </si>
  <si>
    <t>6</t>
  </si>
  <si>
    <t>Итого по местной администрации:</t>
  </si>
  <si>
    <t>Итого по ГО.ЧС:</t>
  </si>
  <si>
    <t>Коммунальное хозяйство</t>
  </si>
  <si>
    <t>Детское игровое оборудование</t>
  </si>
  <si>
    <t>3</t>
  </si>
  <si>
    <t>Стенд информационный</t>
  </si>
  <si>
    <t>8</t>
  </si>
  <si>
    <t>2</t>
  </si>
  <si>
    <t>Итого по благоустройству:</t>
  </si>
  <si>
    <t>1.101.37</t>
  </si>
  <si>
    <t>1.101.38</t>
  </si>
  <si>
    <t>Итого</t>
  </si>
  <si>
    <t>1.101.11</t>
  </si>
  <si>
    <t>1.101.12</t>
  </si>
  <si>
    <t>1.101.13</t>
  </si>
  <si>
    <t>Жилищное хозяйство</t>
  </si>
  <si>
    <t>Квартиры</t>
  </si>
  <si>
    <t>5</t>
  </si>
  <si>
    <t>Благоутройство</t>
  </si>
  <si>
    <t>в т.ч.:</t>
  </si>
  <si>
    <t>Приложение 4</t>
  </si>
  <si>
    <t>Наименование мероприятия</t>
  </si>
  <si>
    <t>Безвозмездные получение и передача библиотечного фонда</t>
  </si>
  <si>
    <t>Переведено в состав казны сумма (руб.,коп.)</t>
  </si>
  <si>
    <t>Списано в связи с негодностью , сумма                      (руб., коп.)</t>
  </si>
  <si>
    <t>Списаны ОС стоимостью до 3000 руб. , сумма                      (руб., коп.)</t>
  </si>
  <si>
    <t>Передано МБУ ,                      сумма                      (руб., коп.)</t>
  </si>
  <si>
    <t>Другие общегосударственные вопросы</t>
  </si>
  <si>
    <t>Поступило,           Сумма                   (руб., коп.)</t>
  </si>
  <si>
    <t>901 0501 0249502 412</t>
  </si>
  <si>
    <t>901 0113 9900028 244</t>
  </si>
  <si>
    <t xml:space="preserve">Нежилое помещение (библиотека) </t>
  </si>
  <si>
    <t>901 0314 9900028 244</t>
  </si>
  <si>
    <t xml:space="preserve">Нежилое помещение (опорный пункт полиции) </t>
  </si>
  <si>
    <t>12</t>
  </si>
  <si>
    <t>Газопровод</t>
  </si>
  <si>
    <t>901 0502 1010025 414</t>
  </si>
  <si>
    <t>901 0503 0637088 244</t>
  </si>
  <si>
    <t xml:space="preserve">Основание детской площадки </t>
  </si>
  <si>
    <t>901 0503 0920116 244</t>
  </si>
  <si>
    <t>Волейбольная площадка (основание, бордюр)</t>
  </si>
  <si>
    <t>Дорожки пешеходные</t>
  </si>
  <si>
    <t>Ограждение детской площадки</t>
  </si>
  <si>
    <t>Основание детской площадки с отсевными дорожками в экстрим-парке</t>
  </si>
  <si>
    <t>Памятники гранитные- монументы</t>
  </si>
  <si>
    <t>Тротуар по ул. Стрельнинская в п. Новоселье</t>
  </si>
  <si>
    <t>901 0503 0927001 414</t>
  </si>
  <si>
    <t>Роликовая трасса в экстрим-парке</t>
  </si>
  <si>
    <t>Скейт-площадка (основание с ограждением)</t>
  </si>
  <si>
    <t>Уличное освещение экстрим-парка</t>
  </si>
  <si>
    <t>901 0503 0940118 244</t>
  </si>
  <si>
    <t>Контейнерные площадки</t>
  </si>
  <si>
    <t>901 0503 0950119 244</t>
  </si>
  <si>
    <t>Уличное освещение в парке Победы п. Аннино</t>
  </si>
  <si>
    <t>Уличное освещение хоккейной площадки в п. Аннино</t>
  </si>
  <si>
    <t>901 0104 1110125 244</t>
  </si>
  <si>
    <t>Веб камеры</t>
  </si>
  <si>
    <t>Диктофон</t>
  </si>
  <si>
    <t xml:space="preserve">ИБП </t>
  </si>
  <si>
    <t>Компьютеры</t>
  </si>
  <si>
    <t>9</t>
  </si>
  <si>
    <t>Навигатор автомобильный</t>
  </si>
  <si>
    <t>Принтер</t>
  </si>
  <si>
    <t>Протокол STC-L604</t>
  </si>
  <si>
    <t>Сканер</t>
  </si>
  <si>
    <t>Телефон</t>
  </si>
  <si>
    <t>Факс</t>
  </si>
  <si>
    <t>Цифровой фотоаппарат</t>
  </si>
  <si>
    <t>Калькулятор</t>
  </si>
  <si>
    <t>901 0113 9907134 244</t>
  </si>
  <si>
    <t>Итого по общегосударственным вопросам:</t>
  </si>
  <si>
    <t>901 0309 0510106 244</t>
  </si>
  <si>
    <t>901 0309 0530108 244</t>
  </si>
  <si>
    <t>Системы видеонаблюдения</t>
  </si>
  <si>
    <t>901 0309 0540109 244</t>
  </si>
  <si>
    <t>Электростанция дизельная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</si>
  <si>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</si>
  <si>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</si>
  <si>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</si>
  <si>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901 0409 0617088 244</t>
  </si>
  <si>
    <t>Знак дорожный</t>
  </si>
  <si>
    <t>901 0503 0520107 244</t>
  </si>
  <si>
    <t>65</t>
  </si>
  <si>
    <t>Мотокоса</t>
  </si>
  <si>
    <t>Пожарный гидрант подземный</t>
  </si>
  <si>
    <t>Лупа с подсветкой</t>
  </si>
  <si>
    <t>Дырокол с линейкой</t>
  </si>
  <si>
    <t>Стол ПК угловой</t>
  </si>
  <si>
    <t>Шкаф для документов</t>
  </si>
  <si>
    <t>Полка для документов</t>
  </si>
  <si>
    <t>Стул складной</t>
  </si>
  <si>
    <t>70</t>
  </si>
  <si>
    <t>Шкаф для оборудования</t>
  </si>
  <si>
    <t>Чайник PhilipsHD</t>
  </si>
  <si>
    <t>Шкаф д/бумаг металлический</t>
  </si>
  <si>
    <t>Итого по другим общегосударственным вопросам:</t>
  </si>
  <si>
    <t>Жилет</t>
  </si>
  <si>
    <t>Детский игровой комплекс</t>
  </si>
  <si>
    <t>Скамья садово-парковая</t>
  </si>
  <si>
    <t>Урна со вставкой железобетонная</t>
  </si>
  <si>
    <t>4</t>
  </si>
  <si>
    <t>Флагшток алюминиевый</t>
  </si>
  <si>
    <t xml:space="preserve">Парковка U-образная </t>
  </si>
  <si>
    <t>Скейт-площадка (оборудование)</t>
  </si>
  <si>
    <t>Теннисный стол антивандальный</t>
  </si>
  <si>
    <t>901 0503 0980122 244</t>
  </si>
  <si>
    <t>Информационная конструкция "Книжка"</t>
  </si>
  <si>
    <t>Украшение ёлочное-Гирлянда</t>
  </si>
  <si>
    <t>20</t>
  </si>
  <si>
    <t>Ящик коммутационный для ёлочных гирлянд</t>
  </si>
  <si>
    <t>901 0801 0311024 611</t>
  </si>
  <si>
    <t>Скамейка</t>
  </si>
  <si>
    <t>22</t>
  </si>
  <si>
    <t>Праздничная конструкция "Вечный огонь"</t>
  </si>
  <si>
    <t>901 0409 0810114 244</t>
  </si>
  <si>
    <t>Автомобильная дорога общего пользования пос. Новоселье</t>
  </si>
  <si>
    <t>Нежилое помещение пл. 50,6 кв.м по адресу: п.Новоселье, д.2  (здание д/сада)</t>
  </si>
  <si>
    <t>Административное здание</t>
  </si>
  <si>
    <t>Сеть наружного освещения а/д к д/с в п. Новоселье</t>
  </si>
  <si>
    <t>901 0501 0230070800 412</t>
  </si>
  <si>
    <t>901 0113 0730001290 412</t>
  </si>
  <si>
    <t>901 0113 9900000280 244</t>
  </si>
  <si>
    <t>901 0409 0820000250 414</t>
  </si>
  <si>
    <t>901 0503 0630070880 244</t>
  </si>
  <si>
    <t>Ограждение детской площадки д. Пигелево</t>
  </si>
  <si>
    <t>901 0503 0920001160 244</t>
  </si>
  <si>
    <t>Площадки отсевные</t>
  </si>
  <si>
    <t>901 0503 0940001180 244</t>
  </si>
  <si>
    <t>901 0104 1110001250 244</t>
  </si>
  <si>
    <t>Ксерокс</t>
  </si>
  <si>
    <t>Внешний жесткий диск</t>
  </si>
  <si>
    <t>Планшет</t>
  </si>
  <si>
    <t>Радар-детектор+ видеорегистратор NEOLINE X-COP 9000</t>
  </si>
  <si>
    <t>901 0104 9900000210 244</t>
  </si>
  <si>
    <t xml:space="preserve">Рециркулятор-облучатель </t>
  </si>
  <si>
    <t>Стойка приборная СММ (на 2-х ламповый рециркулятор)</t>
  </si>
  <si>
    <t>901 0309 0530001080 244</t>
  </si>
  <si>
    <t>901 0409 0520001070 244</t>
  </si>
  <si>
    <t>277</t>
  </si>
  <si>
    <t>Насос Eco-X2 10000 (156/5002)</t>
  </si>
  <si>
    <t>1.101.35</t>
  </si>
  <si>
    <t>Автомобиль HYUNDAI Elantra VIN XWEDC41FBH0000367</t>
  </si>
  <si>
    <t xml:space="preserve">Автомобиль ГАЗ-22171 Vin: X96221710B0702606    </t>
  </si>
  <si>
    <t>Микроавтобус пассажирский ГАЗ-22177</t>
  </si>
  <si>
    <t>901 0103 9900000210 244</t>
  </si>
  <si>
    <t>Калькуляторы</t>
  </si>
  <si>
    <t>Итого по совету депутатов</t>
  </si>
  <si>
    <t xml:space="preserve">Чайник </t>
  </si>
  <si>
    <t>Шкаф напольный (серверный)</t>
  </si>
  <si>
    <t>Водонагреватель накопительный</t>
  </si>
  <si>
    <t>Вывеска административная</t>
  </si>
  <si>
    <t>Кресло для персонала "Клио"</t>
  </si>
  <si>
    <t xml:space="preserve">Лампа настольная </t>
  </si>
  <si>
    <t>Подставка д/кондиционера</t>
  </si>
  <si>
    <t>Полотенцесушитель ЭПС СТИЛЬЕ S-4R</t>
  </si>
  <si>
    <t>Пылесос Smile HVC 831, ручной</t>
  </si>
  <si>
    <t xml:space="preserve">Сплит-система настенного типа </t>
  </si>
  <si>
    <t>Стол</t>
  </si>
  <si>
    <t>Сушилка для рук</t>
  </si>
  <si>
    <t>Кресло Престиж</t>
  </si>
  <si>
    <t>Стеллажный комплекс</t>
  </si>
  <si>
    <t>Стенды информационные</t>
  </si>
  <si>
    <t>Чайник электрический</t>
  </si>
  <si>
    <t>901 0113 9900071340 244</t>
  </si>
  <si>
    <t>Списано в связи с установкой в муниципальных квартирах, сумма                      (руб., коп.)</t>
  </si>
  <si>
    <t>901 0501 0710001100 244</t>
  </si>
  <si>
    <t xml:space="preserve">Плита газовая </t>
  </si>
  <si>
    <t>Навес металлический окрашенный</t>
  </si>
  <si>
    <t>Карусель</t>
  </si>
  <si>
    <t>Качель</t>
  </si>
  <si>
    <t xml:space="preserve">Сцена надувная "Арочная-1" </t>
  </si>
  <si>
    <t>Урна УЖБ 164-1</t>
  </si>
  <si>
    <t>14</t>
  </si>
  <si>
    <t>901 0801 0310200240 611</t>
  </si>
  <si>
    <t>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</si>
</sst>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3" borderId="10" xfId="52" applyFont="1" applyFill="1" applyBorder="1" applyAlignment="1">
      <alignment horizontal="left" wrapText="1" shrinkToFit="1"/>
      <protection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2" fillId="0" borderId="10" xfId="52" applyFont="1" applyFill="1" applyBorder="1" applyAlignment="1">
      <alignment horizontal="left" wrapText="1" shrinkToFit="1"/>
      <protection/>
    </xf>
    <xf numFmtId="0" fontId="2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змПрил 3-4-2006-н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9"/>
  <sheetViews>
    <sheetView tabSelected="1" zoomScalePageLayoutView="0" workbookViewId="0" topLeftCell="A1">
      <selection activeCell="J2" sqref="J2"/>
    </sheetView>
  </sheetViews>
  <sheetFormatPr defaultColWidth="9.125" defaultRowHeight="24.75" customHeight="1"/>
  <cols>
    <col min="1" max="1" width="10.625" style="4" customWidth="1"/>
    <col min="2" max="2" width="21.125" style="4" customWidth="1"/>
    <col min="3" max="3" width="23.25390625" style="4" customWidth="1"/>
    <col min="4" max="4" width="17.00390625" style="3" customWidth="1"/>
    <col min="5" max="5" width="6.50390625" style="7" customWidth="1"/>
    <col min="6" max="6" width="12.375" style="5" customWidth="1"/>
    <col min="7" max="7" width="12.125" style="4" customWidth="1"/>
    <col min="8" max="8" width="12.375" style="4" customWidth="1"/>
    <col min="9" max="9" width="12.625" style="4" customWidth="1"/>
    <col min="10" max="10" width="12.50390625" style="4" customWidth="1"/>
    <col min="11" max="11" width="12.125" style="4" customWidth="1"/>
    <col min="12" max="16384" width="9.125" style="8" customWidth="1"/>
  </cols>
  <sheetData>
    <row r="1" spans="8:11" ht="24.75" customHeight="1">
      <c r="H1" s="33" t="s">
        <v>35</v>
      </c>
      <c r="I1" s="33"/>
      <c r="J1" s="33"/>
      <c r="K1" s="33"/>
    </row>
    <row r="2" spans="1:11" s="6" customFormat="1" ht="106.5" customHeight="1">
      <c r="A2" s="1" t="s">
        <v>4</v>
      </c>
      <c r="B2" s="1" t="s">
        <v>36</v>
      </c>
      <c r="C2" s="1" t="s">
        <v>2</v>
      </c>
      <c r="D2" s="1" t="s">
        <v>0</v>
      </c>
      <c r="E2" s="16" t="s">
        <v>1</v>
      </c>
      <c r="F2" s="1" t="s">
        <v>43</v>
      </c>
      <c r="G2" s="1" t="s">
        <v>40</v>
      </c>
      <c r="H2" s="1" t="s">
        <v>39</v>
      </c>
      <c r="I2" s="1" t="s">
        <v>179</v>
      </c>
      <c r="J2" s="1" t="s">
        <v>38</v>
      </c>
      <c r="K2" s="1" t="s">
        <v>41</v>
      </c>
    </row>
    <row r="3" spans="1:11" s="6" customFormat="1" ht="27" customHeight="1">
      <c r="A3" s="32" t="s">
        <v>27</v>
      </c>
      <c r="B3" s="21" t="s">
        <v>30</v>
      </c>
      <c r="C3" s="23" t="s">
        <v>134</v>
      </c>
      <c r="D3" s="24" t="s">
        <v>31</v>
      </c>
      <c r="E3" s="29" t="s">
        <v>115</v>
      </c>
      <c r="F3" s="26">
        <v>10280000</v>
      </c>
      <c r="G3" s="26">
        <v>0</v>
      </c>
      <c r="H3" s="26">
        <v>0</v>
      </c>
      <c r="I3" s="26"/>
      <c r="J3" s="26">
        <v>10280000</v>
      </c>
      <c r="K3" s="26">
        <v>0</v>
      </c>
    </row>
    <row r="4" spans="1:11" s="6" customFormat="1" ht="20.25" customHeight="1">
      <c r="A4" s="32" t="s">
        <v>28</v>
      </c>
      <c r="B4" s="21" t="s">
        <v>10</v>
      </c>
      <c r="C4" s="23"/>
      <c r="D4" s="24"/>
      <c r="E4" s="23"/>
      <c r="F4" s="26">
        <f>F7</f>
        <v>350000</v>
      </c>
      <c r="G4" s="26">
        <f>G7</f>
        <v>0</v>
      </c>
      <c r="H4" s="26">
        <f>H7</f>
        <v>0</v>
      </c>
      <c r="I4" s="26"/>
      <c r="J4" s="26">
        <f>J7</f>
        <v>0</v>
      </c>
      <c r="K4" s="26">
        <f>K7</f>
        <v>11284963</v>
      </c>
    </row>
    <row r="5" spans="1:11" s="6" customFormat="1" ht="65.25" customHeight="1">
      <c r="A5" s="1"/>
      <c r="B5" s="21" t="s">
        <v>42</v>
      </c>
      <c r="C5" s="13" t="s">
        <v>135</v>
      </c>
      <c r="D5" s="14" t="s">
        <v>131</v>
      </c>
      <c r="E5" s="13" t="s">
        <v>8</v>
      </c>
      <c r="F5" s="19">
        <v>350000</v>
      </c>
      <c r="G5" s="19"/>
      <c r="H5" s="19"/>
      <c r="I5" s="19"/>
      <c r="J5" s="19"/>
      <c r="K5" s="19"/>
    </row>
    <row r="6" spans="1:11" s="6" customFormat="1" ht="27.75" customHeight="1">
      <c r="A6" s="1"/>
      <c r="B6" s="22"/>
      <c r="C6" s="13" t="s">
        <v>136</v>
      </c>
      <c r="D6" s="14" t="s">
        <v>132</v>
      </c>
      <c r="E6" s="13" t="s">
        <v>8</v>
      </c>
      <c r="F6" s="19"/>
      <c r="G6" s="19"/>
      <c r="H6" s="19"/>
      <c r="I6" s="19"/>
      <c r="J6" s="19"/>
      <c r="K6" s="19">
        <v>11284963</v>
      </c>
    </row>
    <row r="7" spans="1:11" s="6" customFormat="1" ht="37.5" customHeight="1">
      <c r="A7" s="32"/>
      <c r="B7" s="21" t="s">
        <v>110</v>
      </c>
      <c r="C7" s="23"/>
      <c r="D7" s="24"/>
      <c r="E7" s="23"/>
      <c r="F7" s="26">
        <f>SUM(F5:F6)</f>
        <v>350000</v>
      </c>
      <c r="G7" s="26">
        <f>SUM(G5:G6)</f>
        <v>0</v>
      </c>
      <c r="H7" s="26">
        <f>SUM(H5:H6)</f>
        <v>0</v>
      </c>
      <c r="I7" s="26"/>
      <c r="J7" s="26">
        <f>SUM(J5:J6)</f>
        <v>0</v>
      </c>
      <c r="K7" s="26">
        <f>SUM(K5:K6)</f>
        <v>11284963</v>
      </c>
    </row>
    <row r="8" spans="1:11" s="6" customFormat="1" ht="18" customHeight="1">
      <c r="A8" s="32" t="s">
        <v>29</v>
      </c>
      <c r="B8" s="21" t="s">
        <v>10</v>
      </c>
      <c r="C8" s="23"/>
      <c r="D8" s="24"/>
      <c r="E8" s="29"/>
      <c r="F8" s="26">
        <f>F9+F14</f>
        <v>5165947.93</v>
      </c>
      <c r="G8" s="26">
        <f>G9+G14</f>
        <v>0</v>
      </c>
      <c r="H8" s="26">
        <f>H9+H14</f>
        <v>0</v>
      </c>
      <c r="I8" s="26"/>
      <c r="J8" s="26">
        <f>J9+J14</f>
        <v>0</v>
      </c>
      <c r="K8" s="26">
        <f>K9+K14</f>
        <v>0</v>
      </c>
    </row>
    <row r="9" spans="1:11" s="6" customFormat="1" ht="39" customHeight="1">
      <c r="A9" s="1"/>
      <c r="B9" s="12" t="s">
        <v>92</v>
      </c>
      <c r="C9" s="13" t="s">
        <v>137</v>
      </c>
      <c r="D9" s="14" t="s">
        <v>133</v>
      </c>
      <c r="E9" s="16" t="s">
        <v>8</v>
      </c>
      <c r="F9" s="20">
        <v>1181107</v>
      </c>
      <c r="G9" s="20"/>
      <c r="H9" s="20"/>
      <c r="I9" s="20"/>
      <c r="J9" s="20"/>
      <c r="K9" s="20"/>
    </row>
    <row r="10" spans="1:11" s="6" customFormat="1" ht="39" customHeight="1">
      <c r="A10" s="13" t="s">
        <v>34</v>
      </c>
      <c r="B10" s="12" t="s">
        <v>9</v>
      </c>
      <c r="C10" s="13" t="s">
        <v>138</v>
      </c>
      <c r="D10" s="14" t="s">
        <v>139</v>
      </c>
      <c r="E10" s="13" t="s">
        <v>8</v>
      </c>
      <c r="F10" s="19">
        <v>90000</v>
      </c>
      <c r="G10" s="20"/>
      <c r="H10" s="20"/>
      <c r="I10" s="20"/>
      <c r="J10" s="20"/>
      <c r="K10" s="20"/>
    </row>
    <row r="11" spans="1:11" s="6" customFormat="1" ht="27" customHeight="1">
      <c r="A11" s="1"/>
      <c r="B11" s="1"/>
      <c r="C11" s="13" t="s">
        <v>140</v>
      </c>
      <c r="D11" s="14" t="s">
        <v>56</v>
      </c>
      <c r="E11" s="13" t="s">
        <v>189</v>
      </c>
      <c r="F11" s="19">
        <v>2783138.24</v>
      </c>
      <c r="G11" s="20"/>
      <c r="H11" s="20"/>
      <c r="I11" s="20"/>
      <c r="J11" s="20"/>
      <c r="K11" s="20"/>
    </row>
    <row r="12" spans="1:11" s="6" customFormat="1" ht="21" customHeight="1">
      <c r="A12" s="1"/>
      <c r="B12" s="14"/>
      <c r="C12" s="13" t="s">
        <v>140</v>
      </c>
      <c r="D12" s="14" t="s">
        <v>141</v>
      </c>
      <c r="E12" s="13" t="s">
        <v>22</v>
      </c>
      <c r="F12" s="19">
        <v>219876</v>
      </c>
      <c r="G12" s="19"/>
      <c r="H12" s="19"/>
      <c r="I12" s="19"/>
      <c r="J12" s="19"/>
      <c r="K12" s="19"/>
    </row>
    <row r="13" spans="1:11" s="6" customFormat="1" ht="27" customHeight="1">
      <c r="A13" s="1"/>
      <c r="B13" s="14"/>
      <c r="C13" s="13" t="s">
        <v>142</v>
      </c>
      <c r="D13" s="14" t="s">
        <v>66</v>
      </c>
      <c r="E13" s="13" t="s">
        <v>22</v>
      </c>
      <c r="F13" s="19">
        <v>891826.69</v>
      </c>
      <c r="G13" s="19"/>
      <c r="H13" s="19"/>
      <c r="I13" s="19"/>
      <c r="J13" s="19"/>
      <c r="K13" s="19"/>
    </row>
    <row r="14" spans="1:11" s="2" customFormat="1" ht="26.25" customHeight="1">
      <c r="A14" s="32"/>
      <c r="B14" s="21" t="s">
        <v>23</v>
      </c>
      <c r="C14" s="29"/>
      <c r="D14" s="21"/>
      <c r="E14" s="29"/>
      <c r="F14" s="26">
        <f>SUM(F10:F13)</f>
        <v>3984840.93</v>
      </c>
      <c r="G14" s="26">
        <f>SUM(G10:G13)</f>
        <v>0</v>
      </c>
      <c r="H14" s="26">
        <f>SUM(H10:H13)</f>
        <v>0</v>
      </c>
      <c r="I14" s="26"/>
      <c r="J14" s="26">
        <f>SUM(J10:J13)</f>
        <v>0</v>
      </c>
      <c r="K14" s="26">
        <f>SUM(K10:K13)</f>
        <v>0</v>
      </c>
    </row>
    <row r="15" spans="1:11" s="10" customFormat="1" ht="16.5" customHeight="1">
      <c r="A15" s="29" t="s">
        <v>5</v>
      </c>
      <c r="B15" s="21" t="s">
        <v>10</v>
      </c>
      <c r="C15" s="29"/>
      <c r="D15" s="21"/>
      <c r="E15" s="29"/>
      <c r="F15" s="26">
        <f>F19+F30+F31+F32+F33</f>
        <v>932309</v>
      </c>
      <c r="G15" s="26">
        <f>G19+G30+G31+G32+G33</f>
        <v>323041</v>
      </c>
      <c r="H15" s="26">
        <f>H19+H30+H31+H32+H33</f>
        <v>0</v>
      </c>
      <c r="I15" s="26"/>
      <c r="J15" s="26">
        <f>J19+J30+J31+J32+J33</f>
        <v>0</v>
      </c>
      <c r="K15" s="26">
        <f>K19+K30+K31+K32+K33</f>
        <v>0</v>
      </c>
    </row>
    <row r="16" spans="1:11" s="10" customFormat="1" ht="16.5" customHeight="1">
      <c r="A16" s="23" t="s">
        <v>34</v>
      </c>
      <c r="B16" s="21" t="s">
        <v>12</v>
      </c>
      <c r="C16" s="23" t="s">
        <v>159</v>
      </c>
      <c r="D16" s="24" t="s">
        <v>160</v>
      </c>
      <c r="E16" s="23" t="s">
        <v>22</v>
      </c>
      <c r="F16" s="25">
        <v>2000</v>
      </c>
      <c r="G16" s="25">
        <v>2000</v>
      </c>
      <c r="H16" s="25"/>
      <c r="I16" s="25"/>
      <c r="J16" s="25"/>
      <c r="K16" s="25"/>
    </row>
    <row r="17" spans="1:11" s="10" customFormat="1" ht="16.5" customHeight="1">
      <c r="A17" s="29"/>
      <c r="B17" s="21"/>
      <c r="C17" s="23" t="s">
        <v>159</v>
      </c>
      <c r="D17" s="14" t="s">
        <v>7</v>
      </c>
      <c r="E17" s="23" t="s">
        <v>8</v>
      </c>
      <c r="F17" s="25">
        <v>24390</v>
      </c>
      <c r="G17" s="25"/>
      <c r="H17" s="25"/>
      <c r="I17" s="25"/>
      <c r="J17" s="25"/>
      <c r="K17" s="25"/>
    </row>
    <row r="18" spans="1:11" s="10" customFormat="1" ht="16.5" customHeight="1">
      <c r="A18" s="29"/>
      <c r="B18" s="21"/>
      <c r="C18" s="23" t="s">
        <v>159</v>
      </c>
      <c r="D18" s="24" t="s">
        <v>81</v>
      </c>
      <c r="E18" s="23" t="s">
        <v>8</v>
      </c>
      <c r="F18" s="25">
        <v>9990</v>
      </c>
      <c r="G18" s="25"/>
      <c r="H18" s="25"/>
      <c r="I18" s="25"/>
      <c r="J18" s="25"/>
      <c r="K18" s="25"/>
    </row>
    <row r="19" spans="1:11" s="10" customFormat="1" ht="25.5" customHeight="1">
      <c r="A19" s="29"/>
      <c r="B19" s="21" t="s">
        <v>161</v>
      </c>
      <c r="C19" s="29"/>
      <c r="D19" s="21"/>
      <c r="E19" s="29"/>
      <c r="F19" s="26">
        <f>SUM(F16:F18)</f>
        <v>36380</v>
      </c>
      <c r="G19" s="26">
        <f>SUM(G16:G18)</f>
        <v>2000</v>
      </c>
      <c r="H19" s="26">
        <f>SUM(H16:H18)</f>
        <v>0</v>
      </c>
      <c r="I19" s="26"/>
      <c r="J19" s="26">
        <f>SUM(J16:J18)</f>
        <v>0</v>
      </c>
      <c r="K19" s="26">
        <f>SUM(K16:K18)</f>
        <v>0</v>
      </c>
    </row>
    <row r="20" spans="1:11" ht="55.5" customHeight="1">
      <c r="A20" s="13" t="s">
        <v>34</v>
      </c>
      <c r="B20" s="12" t="s">
        <v>3</v>
      </c>
      <c r="C20" s="13" t="s">
        <v>143</v>
      </c>
      <c r="D20" s="14" t="s">
        <v>144</v>
      </c>
      <c r="E20" s="13" t="s">
        <v>8</v>
      </c>
      <c r="F20" s="19">
        <v>6690</v>
      </c>
      <c r="G20" s="19"/>
      <c r="H20" s="20"/>
      <c r="I20" s="20"/>
      <c r="J20" s="20"/>
      <c r="K20" s="20"/>
    </row>
    <row r="21" spans="1:11" ht="27" customHeight="1">
      <c r="A21" s="13"/>
      <c r="B21" s="15"/>
      <c r="C21" s="13" t="s">
        <v>143</v>
      </c>
      <c r="D21" s="14" t="s">
        <v>145</v>
      </c>
      <c r="E21" s="13" t="s">
        <v>8</v>
      </c>
      <c r="F21" s="19">
        <v>6816</v>
      </c>
      <c r="G21" s="19"/>
      <c r="H21" s="20"/>
      <c r="I21" s="20"/>
      <c r="J21" s="20"/>
      <c r="K21" s="20"/>
    </row>
    <row r="22" spans="1:11" ht="24.75" customHeight="1">
      <c r="A22" s="13"/>
      <c r="B22" s="15"/>
      <c r="C22" s="13" t="s">
        <v>143</v>
      </c>
      <c r="D22" s="14" t="s">
        <v>73</v>
      </c>
      <c r="E22" s="13" t="s">
        <v>14</v>
      </c>
      <c r="F22" s="19">
        <v>41940</v>
      </c>
      <c r="G22" s="19"/>
      <c r="H22" s="19"/>
      <c r="I22" s="19"/>
      <c r="J22" s="19"/>
      <c r="K22" s="19"/>
    </row>
    <row r="23" spans="1:11" ht="15" customHeight="1">
      <c r="A23" s="13"/>
      <c r="B23" s="15"/>
      <c r="C23" s="13" t="s">
        <v>143</v>
      </c>
      <c r="D23" s="14" t="s">
        <v>74</v>
      </c>
      <c r="E23" s="13" t="s">
        <v>22</v>
      </c>
      <c r="F23" s="19">
        <v>59052</v>
      </c>
      <c r="G23" s="19"/>
      <c r="H23" s="19"/>
      <c r="I23" s="19"/>
      <c r="J23" s="19"/>
      <c r="K23" s="19"/>
    </row>
    <row r="24" spans="1:11" ht="15" customHeight="1">
      <c r="A24" s="13"/>
      <c r="B24" s="15"/>
      <c r="C24" s="13" t="s">
        <v>143</v>
      </c>
      <c r="D24" s="14" t="s">
        <v>7</v>
      </c>
      <c r="E24" s="13" t="s">
        <v>22</v>
      </c>
      <c r="F24" s="19">
        <v>40680</v>
      </c>
      <c r="G24" s="19"/>
      <c r="H24" s="19"/>
      <c r="I24" s="19"/>
      <c r="J24" s="19"/>
      <c r="K24" s="19"/>
    </row>
    <row r="25" spans="1:11" ht="24.75" customHeight="1">
      <c r="A25" s="13"/>
      <c r="B25" s="15"/>
      <c r="C25" s="13" t="s">
        <v>143</v>
      </c>
      <c r="D25" s="14" t="s">
        <v>146</v>
      </c>
      <c r="E25" s="13" t="s">
        <v>8</v>
      </c>
      <c r="F25" s="19">
        <v>17990</v>
      </c>
      <c r="G25" s="19"/>
      <c r="H25" s="19"/>
      <c r="I25" s="19"/>
      <c r="J25" s="19"/>
      <c r="K25" s="19"/>
    </row>
    <row r="26" spans="1:11" ht="24.75" customHeight="1">
      <c r="A26" s="13"/>
      <c r="B26" s="15"/>
      <c r="C26" s="13" t="s">
        <v>143</v>
      </c>
      <c r="D26" s="14" t="s">
        <v>77</v>
      </c>
      <c r="E26" s="13" t="s">
        <v>8</v>
      </c>
      <c r="F26" s="19">
        <v>18872</v>
      </c>
      <c r="G26" s="19"/>
      <c r="H26" s="19"/>
      <c r="I26" s="19"/>
      <c r="J26" s="19"/>
      <c r="K26" s="19"/>
    </row>
    <row r="27" spans="1:11" ht="55.5" customHeight="1">
      <c r="A27" s="13"/>
      <c r="B27" s="15"/>
      <c r="C27" s="13" t="s">
        <v>143</v>
      </c>
      <c r="D27" s="14" t="s">
        <v>147</v>
      </c>
      <c r="E27" s="13" t="s">
        <v>8</v>
      </c>
      <c r="F27" s="19">
        <v>11017</v>
      </c>
      <c r="G27" s="19"/>
      <c r="H27" s="19"/>
      <c r="I27" s="19"/>
      <c r="J27" s="19"/>
      <c r="K27" s="19"/>
    </row>
    <row r="28" spans="1:11" ht="24.75" customHeight="1">
      <c r="A28" s="13"/>
      <c r="B28" s="15"/>
      <c r="C28" s="13" t="s">
        <v>148</v>
      </c>
      <c r="D28" s="14" t="s">
        <v>149</v>
      </c>
      <c r="E28" s="13" t="s">
        <v>19</v>
      </c>
      <c r="F28" s="19">
        <v>18915</v>
      </c>
      <c r="G28" s="19"/>
      <c r="H28" s="19"/>
      <c r="I28" s="19"/>
      <c r="J28" s="19"/>
      <c r="K28" s="19"/>
    </row>
    <row r="29" spans="1:11" ht="51.75" customHeight="1">
      <c r="A29" s="13"/>
      <c r="B29" s="15"/>
      <c r="C29" s="13" t="s">
        <v>148</v>
      </c>
      <c r="D29" s="14" t="s">
        <v>150</v>
      </c>
      <c r="E29" s="13" t="s">
        <v>19</v>
      </c>
      <c r="F29" s="19">
        <v>4510.5</v>
      </c>
      <c r="G29" s="19">
        <v>4510.5</v>
      </c>
      <c r="H29" s="19"/>
      <c r="I29" s="19"/>
      <c r="J29" s="19"/>
      <c r="K29" s="19"/>
    </row>
    <row r="30" spans="1:11" s="11" customFormat="1" ht="32.25" customHeight="1">
      <c r="A30" s="29"/>
      <c r="B30" s="21" t="s">
        <v>15</v>
      </c>
      <c r="C30" s="29"/>
      <c r="D30" s="21"/>
      <c r="E30" s="29"/>
      <c r="F30" s="26">
        <f>SUM(F20:F29)</f>
        <v>226482.5</v>
      </c>
      <c r="G30" s="26">
        <f>SUM(G20:G29)</f>
        <v>4510.5</v>
      </c>
      <c r="H30" s="26">
        <f>SUM(H20:H29)</f>
        <v>0</v>
      </c>
      <c r="I30" s="26"/>
      <c r="J30" s="26">
        <f>SUM(J20:J29)</f>
        <v>0</v>
      </c>
      <c r="K30" s="26">
        <f>SUM(K20:K29)</f>
        <v>0</v>
      </c>
    </row>
    <row r="31" spans="1:11" s="9" customFormat="1" ht="99.75" customHeight="1">
      <c r="A31" s="23"/>
      <c r="B31" s="31" t="s">
        <v>93</v>
      </c>
      <c r="C31" s="23" t="s">
        <v>151</v>
      </c>
      <c r="D31" s="24" t="s">
        <v>88</v>
      </c>
      <c r="E31" s="29" t="s">
        <v>32</v>
      </c>
      <c r="F31" s="26">
        <v>311847</v>
      </c>
      <c r="G31" s="26">
        <v>0</v>
      </c>
      <c r="H31" s="26">
        <v>0</v>
      </c>
      <c r="I31" s="26"/>
      <c r="J31" s="26">
        <v>0</v>
      </c>
      <c r="K31" s="26">
        <v>0</v>
      </c>
    </row>
    <row r="32" spans="1:11" s="10" customFormat="1" ht="27" customHeight="1">
      <c r="A32" s="29"/>
      <c r="B32" s="31" t="s">
        <v>92</v>
      </c>
      <c r="C32" s="23" t="s">
        <v>152</v>
      </c>
      <c r="D32" s="24" t="s">
        <v>95</v>
      </c>
      <c r="E32" s="29" t="s">
        <v>153</v>
      </c>
      <c r="F32" s="26">
        <v>329130.5</v>
      </c>
      <c r="G32" s="26">
        <v>316530.5</v>
      </c>
      <c r="H32" s="26">
        <v>0</v>
      </c>
      <c r="I32" s="26"/>
      <c r="J32" s="26">
        <v>0</v>
      </c>
      <c r="K32" s="26">
        <v>0</v>
      </c>
    </row>
    <row r="33" spans="1:11" s="10" customFormat="1" ht="30" customHeight="1">
      <c r="A33" s="29"/>
      <c r="B33" s="21" t="s">
        <v>9</v>
      </c>
      <c r="C33" s="23" t="s">
        <v>140</v>
      </c>
      <c r="D33" s="24" t="s">
        <v>154</v>
      </c>
      <c r="E33" s="29" t="s">
        <v>8</v>
      </c>
      <c r="F33" s="26">
        <v>28469</v>
      </c>
      <c r="G33" s="26">
        <v>0</v>
      </c>
      <c r="H33" s="26">
        <v>0</v>
      </c>
      <c r="I33" s="26"/>
      <c r="J33" s="26">
        <v>0</v>
      </c>
      <c r="K33" s="26">
        <v>0</v>
      </c>
    </row>
    <row r="34" spans="1:11" s="10" customFormat="1" ht="17.25" customHeight="1">
      <c r="A34" s="29" t="s">
        <v>155</v>
      </c>
      <c r="B34" s="21" t="s">
        <v>10</v>
      </c>
      <c r="C34" s="23"/>
      <c r="D34" s="24"/>
      <c r="E34" s="29"/>
      <c r="F34" s="26">
        <f>F38</f>
        <v>2125759.77</v>
      </c>
      <c r="G34" s="26">
        <f>G38</f>
        <v>0</v>
      </c>
      <c r="H34" s="26">
        <f>H38</f>
        <v>0</v>
      </c>
      <c r="I34" s="26"/>
      <c r="J34" s="26">
        <f>J38</f>
        <v>0</v>
      </c>
      <c r="K34" s="26">
        <f>K38</f>
        <v>697000</v>
      </c>
    </row>
    <row r="35" spans="1:11" s="10" customFormat="1" ht="65.25" customHeight="1">
      <c r="A35" s="13" t="s">
        <v>34</v>
      </c>
      <c r="B35" s="12" t="s">
        <v>3</v>
      </c>
      <c r="C35" s="23" t="s">
        <v>148</v>
      </c>
      <c r="D35" s="24" t="s">
        <v>156</v>
      </c>
      <c r="E35" s="23" t="s">
        <v>8</v>
      </c>
      <c r="F35" s="25">
        <v>1120000</v>
      </c>
      <c r="G35" s="26"/>
      <c r="H35" s="26"/>
      <c r="I35" s="26"/>
      <c r="J35" s="26"/>
      <c r="K35" s="26"/>
    </row>
    <row r="36" spans="1:11" s="10" customFormat="1" ht="41.25" customHeight="1">
      <c r="A36" s="29"/>
      <c r="B36" s="21"/>
      <c r="C36" s="23"/>
      <c r="D36" s="24" t="s">
        <v>157</v>
      </c>
      <c r="E36" s="23" t="s">
        <v>8</v>
      </c>
      <c r="F36" s="25"/>
      <c r="G36" s="25"/>
      <c r="H36" s="25"/>
      <c r="I36" s="25"/>
      <c r="J36" s="25"/>
      <c r="K36" s="25">
        <v>697000</v>
      </c>
    </row>
    <row r="37" spans="1:11" s="10" customFormat="1" ht="41.25" customHeight="1">
      <c r="A37" s="29"/>
      <c r="B37" s="21"/>
      <c r="C37" s="23"/>
      <c r="D37" s="24" t="s">
        <v>158</v>
      </c>
      <c r="E37" s="23" t="s">
        <v>8</v>
      </c>
      <c r="F37" s="25">
        <v>1005759.77</v>
      </c>
      <c r="G37" s="25"/>
      <c r="H37" s="25"/>
      <c r="I37" s="25"/>
      <c r="J37" s="25"/>
      <c r="K37" s="25"/>
    </row>
    <row r="38" spans="1:11" s="10" customFormat="1" ht="41.25" customHeight="1">
      <c r="A38" s="29"/>
      <c r="B38" s="21" t="s">
        <v>15</v>
      </c>
      <c r="C38" s="23"/>
      <c r="D38" s="24"/>
      <c r="E38" s="23"/>
      <c r="F38" s="26">
        <f>SUM(F35:F37)</f>
        <v>2125759.77</v>
      </c>
      <c r="G38" s="26">
        <f>SUM(G35:G37)</f>
        <v>0</v>
      </c>
      <c r="H38" s="26">
        <f>SUM(H35:H37)</f>
        <v>0</v>
      </c>
      <c r="I38" s="26"/>
      <c r="J38" s="26">
        <f>SUM(J35:J37)</f>
        <v>0</v>
      </c>
      <c r="K38" s="26">
        <f>SUM(K35:K37)</f>
        <v>697000</v>
      </c>
    </row>
    <row r="39" spans="1:11" s="10" customFormat="1" ht="18" customHeight="1">
      <c r="A39" s="29" t="s">
        <v>11</v>
      </c>
      <c r="B39" s="21" t="s">
        <v>10</v>
      </c>
      <c r="C39" s="29"/>
      <c r="D39" s="21"/>
      <c r="E39" s="29"/>
      <c r="F39" s="26">
        <f aca="true" t="shared" si="0" ref="F39:K39">F40+F53+F60+F61+F68</f>
        <v>820948.55</v>
      </c>
      <c r="G39" s="26">
        <f t="shared" si="0"/>
        <v>48279.25</v>
      </c>
      <c r="H39" s="26">
        <f t="shared" si="0"/>
        <v>0</v>
      </c>
      <c r="I39" s="26">
        <f t="shared" si="0"/>
        <v>80000</v>
      </c>
      <c r="J39" s="26">
        <f t="shared" si="0"/>
        <v>0</v>
      </c>
      <c r="K39" s="26">
        <f t="shared" si="0"/>
        <v>0</v>
      </c>
    </row>
    <row r="40" spans="1:11" s="28" customFormat="1" ht="24.75" customHeight="1">
      <c r="A40" s="23" t="s">
        <v>34</v>
      </c>
      <c r="B40" s="21" t="s">
        <v>12</v>
      </c>
      <c r="C40" s="23" t="s">
        <v>159</v>
      </c>
      <c r="D40" s="24" t="s">
        <v>162</v>
      </c>
      <c r="E40" s="29" t="s">
        <v>22</v>
      </c>
      <c r="F40" s="26">
        <v>6142</v>
      </c>
      <c r="G40" s="26">
        <v>2152</v>
      </c>
      <c r="H40" s="26">
        <v>0</v>
      </c>
      <c r="I40" s="26"/>
      <c r="J40" s="26">
        <v>0</v>
      </c>
      <c r="K40" s="26">
        <v>0</v>
      </c>
    </row>
    <row r="41" spans="1:11" ht="54" customHeight="1">
      <c r="A41" s="13"/>
      <c r="B41" s="12" t="s">
        <v>3</v>
      </c>
      <c r="C41" s="13" t="s">
        <v>143</v>
      </c>
      <c r="D41" s="14" t="s">
        <v>163</v>
      </c>
      <c r="E41" s="13" t="s">
        <v>8</v>
      </c>
      <c r="F41" s="19">
        <v>30145.5</v>
      </c>
      <c r="G41" s="19"/>
      <c r="H41" s="19"/>
      <c r="I41" s="19"/>
      <c r="J41" s="19"/>
      <c r="K41" s="19"/>
    </row>
    <row r="42" spans="1:11" ht="24.75" customHeight="1">
      <c r="A42" s="13"/>
      <c r="B42" s="15"/>
      <c r="C42" s="13" t="s">
        <v>148</v>
      </c>
      <c r="D42" s="14" t="s">
        <v>164</v>
      </c>
      <c r="E42" s="13" t="s">
        <v>8</v>
      </c>
      <c r="F42" s="19">
        <v>10950</v>
      </c>
      <c r="G42" s="19"/>
      <c r="H42" s="19"/>
      <c r="I42" s="19"/>
      <c r="J42" s="19"/>
      <c r="K42" s="19"/>
    </row>
    <row r="43" spans="1:11" ht="24.75" customHeight="1">
      <c r="A43" s="13"/>
      <c r="B43" s="15"/>
      <c r="C43" s="13" t="s">
        <v>148</v>
      </c>
      <c r="D43" s="14" t="s">
        <v>165</v>
      </c>
      <c r="E43" s="13" t="s">
        <v>32</v>
      </c>
      <c r="F43" s="19">
        <v>17000</v>
      </c>
      <c r="G43" s="19"/>
      <c r="H43" s="19"/>
      <c r="I43" s="19"/>
      <c r="J43" s="19"/>
      <c r="K43" s="19"/>
    </row>
    <row r="44" spans="1:11" ht="24.75" customHeight="1" hidden="1">
      <c r="A44" s="13"/>
      <c r="B44" s="15"/>
      <c r="C44" s="13"/>
      <c r="D44" s="14"/>
      <c r="E44" s="13"/>
      <c r="F44" s="19"/>
      <c r="G44" s="19">
        <f>SUM(G33:G43)</f>
        <v>50431.25</v>
      </c>
      <c r="H44" s="19">
        <f>SUM(H43)</f>
        <v>0</v>
      </c>
      <c r="I44" s="19"/>
      <c r="J44" s="19">
        <f>SUM(J43)</f>
        <v>0</v>
      </c>
      <c r="K44" s="19">
        <f>SUM(K33:K43)</f>
        <v>2091000</v>
      </c>
    </row>
    <row r="45" spans="1:11" ht="24.75" customHeight="1">
      <c r="A45" s="13"/>
      <c r="B45" s="15"/>
      <c r="C45" s="13" t="s">
        <v>148</v>
      </c>
      <c r="D45" s="14" t="s">
        <v>166</v>
      </c>
      <c r="E45" s="13" t="s">
        <v>75</v>
      </c>
      <c r="F45" s="19">
        <v>38550</v>
      </c>
      <c r="G45" s="19"/>
      <c r="H45" s="19"/>
      <c r="I45" s="19"/>
      <c r="J45" s="19"/>
      <c r="K45" s="19"/>
    </row>
    <row r="46" spans="1:11" ht="24.75" customHeight="1">
      <c r="A46" s="13"/>
      <c r="B46" s="15"/>
      <c r="C46" s="13" t="s">
        <v>148</v>
      </c>
      <c r="D46" s="14" t="s">
        <v>167</v>
      </c>
      <c r="E46" s="13" t="s">
        <v>75</v>
      </c>
      <c r="F46" s="19">
        <v>3557.25</v>
      </c>
      <c r="G46" s="19">
        <v>3557.25</v>
      </c>
      <c r="H46" s="19"/>
      <c r="I46" s="19"/>
      <c r="J46" s="19"/>
      <c r="K46" s="19"/>
    </row>
    <row r="47" spans="1:11" ht="24.75" customHeight="1">
      <c r="A47" s="13"/>
      <c r="B47" s="15"/>
      <c r="C47" s="13" t="s">
        <v>148</v>
      </c>
      <c r="D47" s="14" t="s">
        <v>168</v>
      </c>
      <c r="E47" s="13" t="s">
        <v>8</v>
      </c>
      <c r="F47" s="19">
        <v>2000</v>
      </c>
      <c r="G47" s="19">
        <v>2000</v>
      </c>
      <c r="H47" s="19"/>
      <c r="I47" s="19"/>
      <c r="J47" s="19"/>
      <c r="K47" s="19"/>
    </row>
    <row r="48" spans="1:11" ht="26.25" customHeight="1">
      <c r="A48" s="13"/>
      <c r="B48" s="15"/>
      <c r="C48" s="13" t="s">
        <v>148</v>
      </c>
      <c r="D48" s="14" t="s">
        <v>169</v>
      </c>
      <c r="E48" s="13" t="s">
        <v>8</v>
      </c>
      <c r="F48" s="19">
        <v>5250</v>
      </c>
      <c r="G48" s="19"/>
      <c r="H48" s="19"/>
      <c r="I48" s="19"/>
      <c r="J48" s="19"/>
      <c r="K48" s="19"/>
    </row>
    <row r="49" spans="1:11" ht="26.25" customHeight="1">
      <c r="A49" s="13"/>
      <c r="B49" s="15"/>
      <c r="C49" s="13" t="s">
        <v>148</v>
      </c>
      <c r="D49" s="14" t="s">
        <v>170</v>
      </c>
      <c r="E49" s="13" t="s">
        <v>8</v>
      </c>
      <c r="F49" s="19">
        <v>2050</v>
      </c>
      <c r="G49" s="19">
        <v>2050</v>
      </c>
      <c r="H49" s="19"/>
      <c r="I49" s="19"/>
      <c r="J49" s="19"/>
      <c r="K49" s="19"/>
    </row>
    <row r="50" spans="1:11" ht="26.25" customHeight="1">
      <c r="A50" s="13"/>
      <c r="B50" s="15"/>
      <c r="C50" s="13" t="s">
        <v>148</v>
      </c>
      <c r="D50" s="14" t="s">
        <v>171</v>
      </c>
      <c r="E50" s="13" t="s">
        <v>22</v>
      </c>
      <c r="F50" s="19">
        <v>60000</v>
      </c>
      <c r="G50" s="19"/>
      <c r="H50" s="19"/>
      <c r="I50" s="19"/>
      <c r="J50" s="19"/>
      <c r="K50" s="19"/>
    </row>
    <row r="51" spans="1:11" ht="26.25" customHeight="1">
      <c r="A51" s="13"/>
      <c r="B51" s="15"/>
      <c r="C51" s="13" t="s">
        <v>148</v>
      </c>
      <c r="D51" s="14" t="s">
        <v>172</v>
      </c>
      <c r="E51" s="13" t="s">
        <v>19</v>
      </c>
      <c r="F51" s="19">
        <v>30000</v>
      </c>
      <c r="G51" s="19"/>
      <c r="H51" s="19"/>
      <c r="I51" s="19"/>
      <c r="J51" s="19"/>
      <c r="K51" s="19"/>
    </row>
    <row r="52" spans="1:11" ht="26.25" customHeight="1">
      <c r="A52" s="13"/>
      <c r="B52" s="15"/>
      <c r="C52" s="13" t="s">
        <v>148</v>
      </c>
      <c r="D52" s="14" t="s">
        <v>173</v>
      </c>
      <c r="E52" s="13" t="s">
        <v>8</v>
      </c>
      <c r="F52" s="19">
        <v>7763</v>
      </c>
      <c r="G52" s="19"/>
      <c r="H52" s="19"/>
      <c r="I52" s="19"/>
      <c r="J52" s="19"/>
      <c r="K52" s="19"/>
    </row>
    <row r="53" spans="1:11" s="30" customFormat="1" ht="24.75" customHeight="1">
      <c r="A53" s="29"/>
      <c r="B53" s="21" t="s">
        <v>15</v>
      </c>
      <c r="C53" s="29"/>
      <c r="D53" s="21"/>
      <c r="E53" s="29"/>
      <c r="F53" s="26">
        <f>SUM(F41:F52)</f>
        <v>207265.75</v>
      </c>
      <c r="G53" s="26">
        <f>G41+G42+G43+G45+G46+G47+G48+G49+G50+G51+G52</f>
        <v>7607.25</v>
      </c>
      <c r="H53" s="26">
        <f>H41+H42+H43+H45+H46+H47+H48+H49+H50+H51+H52</f>
        <v>0</v>
      </c>
      <c r="I53" s="26"/>
      <c r="J53" s="26">
        <f>J41+J42+J43+J45+J46+J47+J48+J49+J50+J51+J52</f>
        <v>0</v>
      </c>
      <c r="K53" s="26">
        <f>K41+K42+K43+K45+K46+K47+K48+K49+K50+K51+K52</f>
        <v>0</v>
      </c>
    </row>
    <row r="54" spans="1:11" ht="42.75" customHeight="1">
      <c r="A54" s="23"/>
      <c r="B54" s="21" t="s">
        <v>42</v>
      </c>
      <c r="C54" s="23" t="s">
        <v>136</v>
      </c>
      <c r="D54" s="24" t="s">
        <v>174</v>
      </c>
      <c r="E54" s="23" t="s">
        <v>8</v>
      </c>
      <c r="F54" s="25">
        <v>2400</v>
      </c>
      <c r="G54" s="25">
        <v>2400</v>
      </c>
      <c r="H54" s="26"/>
      <c r="I54" s="26"/>
      <c r="J54" s="26"/>
      <c r="K54" s="25"/>
    </row>
    <row r="55" spans="1:11" ht="24.75" customHeight="1">
      <c r="A55" s="13"/>
      <c r="B55" s="14"/>
      <c r="C55" s="23" t="s">
        <v>136</v>
      </c>
      <c r="D55" s="14" t="s">
        <v>175</v>
      </c>
      <c r="E55" s="13" t="s">
        <v>22</v>
      </c>
      <c r="F55" s="19">
        <v>192058</v>
      </c>
      <c r="G55" s="19"/>
      <c r="H55" s="19"/>
      <c r="I55" s="19"/>
      <c r="J55" s="19"/>
      <c r="K55" s="19"/>
    </row>
    <row r="56" spans="1:11" ht="24.75" customHeight="1">
      <c r="A56" s="13"/>
      <c r="B56" s="15"/>
      <c r="C56" s="23" t="s">
        <v>136</v>
      </c>
      <c r="D56" s="14" t="s">
        <v>176</v>
      </c>
      <c r="E56" s="13" t="s">
        <v>32</v>
      </c>
      <c r="F56" s="19">
        <v>31399.8</v>
      </c>
      <c r="G56" s="19"/>
      <c r="H56" s="19"/>
      <c r="I56" s="19"/>
      <c r="J56" s="19"/>
      <c r="K56" s="19"/>
    </row>
    <row r="57" spans="1:11" ht="24.75" customHeight="1">
      <c r="A57" s="13"/>
      <c r="B57" s="15"/>
      <c r="C57" s="23" t="s">
        <v>136</v>
      </c>
      <c r="D57" s="14" t="s">
        <v>102</v>
      </c>
      <c r="E57" s="13" t="s">
        <v>8</v>
      </c>
      <c r="F57" s="19">
        <v>6000</v>
      </c>
      <c r="G57" s="19"/>
      <c r="H57" s="19"/>
      <c r="I57" s="19"/>
      <c r="J57" s="19"/>
      <c r="K57" s="19"/>
    </row>
    <row r="58" spans="1:11" ht="24.75" customHeight="1">
      <c r="A58" s="13"/>
      <c r="B58" s="15"/>
      <c r="C58" s="23" t="s">
        <v>136</v>
      </c>
      <c r="D58" s="14" t="s">
        <v>177</v>
      </c>
      <c r="E58" s="13" t="s">
        <v>8</v>
      </c>
      <c r="F58" s="19">
        <v>1400</v>
      </c>
      <c r="G58" s="19">
        <v>1400</v>
      </c>
      <c r="H58" s="19"/>
      <c r="I58" s="19"/>
      <c r="J58" s="19"/>
      <c r="K58" s="19"/>
    </row>
    <row r="59" spans="1:11" ht="24.75" customHeight="1">
      <c r="A59" s="13"/>
      <c r="B59" s="15"/>
      <c r="C59" s="23" t="s">
        <v>178</v>
      </c>
      <c r="D59" s="14" t="s">
        <v>102</v>
      </c>
      <c r="E59" s="13" t="s">
        <v>8</v>
      </c>
      <c r="F59" s="19">
        <v>10000</v>
      </c>
      <c r="G59" s="19"/>
      <c r="H59" s="19"/>
      <c r="I59" s="19"/>
      <c r="J59" s="19"/>
      <c r="K59" s="19"/>
    </row>
    <row r="60" spans="1:11" s="30" customFormat="1" ht="48" customHeight="1">
      <c r="A60" s="29"/>
      <c r="B60" s="21" t="s">
        <v>110</v>
      </c>
      <c r="C60" s="29"/>
      <c r="D60" s="21"/>
      <c r="E60" s="29"/>
      <c r="F60" s="26">
        <f>SUM(F54:F59)</f>
        <v>243257.8</v>
      </c>
      <c r="G60" s="26">
        <f>SUM(G54:G59)</f>
        <v>3800</v>
      </c>
      <c r="H60" s="26">
        <f>SUM(H54:H59)</f>
        <v>0</v>
      </c>
      <c r="I60" s="26"/>
      <c r="J60" s="26">
        <f>SUM(J54:J59)</f>
        <v>0</v>
      </c>
      <c r="K60" s="26">
        <f>SUM(K54:K59)</f>
        <v>0</v>
      </c>
    </row>
    <row r="61" spans="1:11" s="30" customFormat="1" ht="27" customHeight="1">
      <c r="A61" s="29"/>
      <c r="B61" s="21" t="s">
        <v>30</v>
      </c>
      <c r="C61" s="23" t="s">
        <v>180</v>
      </c>
      <c r="D61" s="24" t="s">
        <v>181</v>
      </c>
      <c r="E61" s="29" t="s">
        <v>21</v>
      </c>
      <c r="F61" s="26">
        <v>80000</v>
      </c>
      <c r="G61" s="26">
        <v>0</v>
      </c>
      <c r="H61" s="26">
        <v>0</v>
      </c>
      <c r="I61" s="26">
        <v>80000</v>
      </c>
      <c r="J61" s="26">
        <v>0</v>
      </c>
      <c r="K61" s="26">
        <v>0</v>
      </c>
    </row>
    <row r="62" spans="1:11" s="10" customFormat="1" ht="39.75" customHeight="1">
      <c r="A62" s="13"/>
      <c r="B62" s="12" t="s">
        <v>9</v>
      </c>
      <c r="C62" s="13" t="s">
        <v>138</v>
      </c>
      <c r="D62" s="14" t="s">
        <v>182</v>
      </c>
      <c r="E62" s="13" t="s">
        <v>8</v>
      </c>
      <c r="F62" s="19">
        <v>15510</v>
      </c>
      <c r="G62" s="20"/>
      <c r="H62" s="20"/>
      <c r="I62" s="20"/>
      <c r="J62" s="20"/>
      <c r="K62" s="20"/>
    </row>
    <row r="63" spans="1:11" s="10" customFormat="1" ht="39.75" customHeight="1">
      <c r="A63" s="13"/>
      <c r="B63" s="15"/>
      <c r="C63" s="13" t="s">
        <v>138</v>
      </c>
      <c r="D63" s="14" t="s">
        <v>126</v>
      </c>
      <c r="E63" s="13" t="s">
        <v>123</v>
      </c>
      <c r="F63" s="19">
        <v>94653</v>
      </c>
      <c r="G63" s="20"/>
      <c r="H63" s="20"/>
      <c r="I63" s="20"/>
      <c r="J63" s="20"/>
      <c r="K63" s="20"/>
    </row>
    <row r="64" spans="1:11" ht="27.75" customHeight="1">
      <c r="A64" s="13"/>
      <c r="B64" s="15"/>
      <c r="C64" s="13" t="s">
        <v>140</v>
      </c>
      <c r="D64" s="27" t="s">
        <v>183</v>
      </c>
      <c r="E64" s="13" t="s">
        <v>8</v>
      </c>
      <c r="F64" s="19">
        <v>24240</v>
      </c>
      <c r="G64" s="19"/>
      <c r="H64" s="19"/>
      <c r="I64" s="19"/>
      <c r="J64" s="19"/>
      <c r="K64" s="19"/>
    </row>
    <row r="65" spans="1:11" ht="27.75" customHeight="1">
      <c r="A65" s="13"/>
      <c r="B65" s="15"/>
      <c r="C65" s="13" t="s">
        <v>140</v>
      </c>
      <c r="D65" s="27" t="s">
        <v>184</v>
      </c>
      <c r="E65" s="13" t="s">
        <v>8</v>
      </c>
      <c r="F65" s="19">
        <v>16160</v>
      </c>
      <c r="G65" s="19"/>
      <c r="H65" s="19"/>
      <c r="I65" s="19"/>
      <c r="J65" s="19"/>
      <c r="K65" s="19"/>
    </row>
    <row r="66" spans="1:11" ht="27.75" customHeight="1">
      <c r="A66" s="13"/>
      <c r="B66" s="15"/>
      <c r="C66" s="13" t="s">
        <v>140</v>
      </c>
      <c r="D66" s="27" t="s">
        <v>185</v>
      </c>
      <c r="E66" s="13" t="s">
        <v>8</v>
      </c>
      <c r="F66" s="19">
        <v>99000</v>
      </c>
      <c r="G66" s="19"/>
      <c r="H66" s="19"/>
      <c r="I66" s="19"/>
      <c r="J66" s="19"/>
      <c r="K66" s="19"/>
    </row>
    <row r="67" spans="1:11" ht="27.75" customHeight="1">
      <c r="A67" s="13"/>
      <c r="B67" s="15"/>
      <c r="C67" s="13" t="s">
        <v>140</v>
      </c>
      <c r="D67" s="27" t="s">
        <v>186</v>
      </c>
      <c r="E67" s="13" t="s">
        <v>187</v>
      </c>
      <c r="F67" s="19">
        <v>34720</v>
      </c>
      <c r="G67" s="19">
        <v>34720</v>
      </c>
      <c r="H67" s="19"/>
      <c r="I67" s="19"/>
      <c r="J67" s="19"/>
      <c r="K67" s="19"/>
    </row>
    <row r="68" spans="1:11" s="30" customFormat="1" ht="24.75" customHeight="1">
      <c r="A68" s="29"/>
      <c r="B68" s="21" t="s">
        <v>23</v>
      </c>
      <c r="C68" s="29"/>
      <c r="D68" s="21"/>
      <c r="E68" s="29"/>
      <c r="F68" s="26">
        <f>SUM(F62:F67)</f>
        <v>284283</v>
      </c>
      <c r="G68" s="26">
        <f>SUM(G62:G67)</f>
        <v>34720</v>
      </c>
      <c r="H68" s="26">
        <f>SUM(H62:H67)</f>
        <v>0</v>
      </c>
      <c r="I68" s="26"/>
      <c r="J68" s="26">
        <f>SUM(J62:J67)</f>
        <v>0</v>
      </c>
      <c r="K68" s="26">
        <f>SUM(K62:K67)</f>
        <v>0</v>
      </c>
    </row>
    <row r="69" spans="1:11" s="10" customFormat="1" ht="43.5" customHeight="1">
      <c r="A69" s="29" t="s">
        <v>24</v>
      </c>
      <c r="B69" s="21" t="s">
        <v>37</v>
      </c>
      <c r="C69" s="23" t="s">
        <v>188</v>
      </c>
      <c r="D69" s="21"/>
      <c r="E69" s="29"/>
      <c r="F69" s="26">
        <v>15952</v>
      </c>
      <c r="G69" s="26">
        <v>0</v>
      </c>
      <c r="H69" s="26">
        <v>0</v>
      </c>
      <c r="I69" s="26"/>
      <c r="J69" s="26">
        <v>0</v>
      </c>
      <c r="K69" s="26">
        <v>15952</v>
      </c>
    </row>
    <row r="70" spans="1:11" ht="16.5" customHeight="1">
      <c r="A70" s="13"/>
      <c r="B70" s="17" t="s">
        <v>26</v>
      </c>
      <c r="C70" s="13"/>
      <c r="D70" s="14"/>
      <c r="E70" s="13"/>
      <c r="F70" s="20">
        <f aca="true" t="shared" si="1" ref="F70:K70">F3+F4+F8+F15+F34+F39+F69</f>
        <v>19690917.25</v>
      </c>
      <c r="G70" s="20">
        <f t="shared" si="1"/>
        <v>371320.25</v>
      </c>
      <c r="H70" s="20">
        <f t="shared" si="1"/>
        <v>0</v>
      </c>
      <c r="I70" s="20">
        <f t="shared" si="1"/>
        <v>80000</v>
      </c>
      <c r="J70" s="20">
        <f t="shared" si="1"/>
        <v>10280000</v>
      </c>
      <c r="K70" s="20">
        <f t="shared" si="1"/>
        <v>11997915</v>
      </c>
    </row>
    <row r="71" ht="24.75" customHeight="1">
      <c r="F71" s="18"/>
    </row>
    <row r="72" ht="24.75" customHeight="1">
      <c r="F72" s="18"/>
    </row>
    <row r="73" ht="24.75" customHeight="1">
      <c r="F73" s="18"/>
    </row>
    <row r="74" ht="24.75" customHeight="1">
      <c r="F74" s="18"/>
    </row>
    <row r="75" ht="24.75" customHeight="1">
      <c r="F75" s="18"/>
    </row>
    <row r="76" ht="24.75" customHeight="1">
      <c r="F76" s="18"/>
    </row>
    <row r="77" ht="24.75" customHeight="1">
      <c r="F77" s="18"/>
    </row>
    <row r="78" ht="24.75" customHeight="1">
      <c r="F78" s="18"/>
    </row>
    <row r="79" ht="24.75" customHeight="1">
      <c r="F79" s="18"/>
    </row>
    <row r="80" ht="24.75" customHeight="1">
      <c r="F80" s="18"/>
    </row>
    <row r="81" ht="24.75" customHeight="1">
      <c r="F81" s="18"/>
    </row>
    <row r="82" ht="24.75" customHeight="1">
      <c r="F82" s="18"/>
    </row>
    <row r="83" ht="24.75" customHeight="1">
      <c r="F83" s="18"/>
    </row>
    <row r="84" ht="24.75" customHeight="1">
      <c r="F84" s="18"/>
    </row>
    <row r="85" ht="24.75" customHeight="1">
      <c r="F85" s="18"/>
    </row>
    <row r="86" ht="24.75" customHeight="1">
      <c r="F86" s="18"/>
    </row>
    <row r="87" ht="24.75" customHeight="1">
      <c r="F87" s="18"/>
    </row>
    <row r="88" ht="24.75" customHeight="1">
      <c r="F88" s="18"/>
    </row>
    <row r="89" ht="24.75" customHeight="1">
      <c r="F89" s="18"/>
    </row>
    <row r="90" ht="24.75" customHeight="1">
      <c r="F90" s="18"/>
    </row>
    <row r="91" ht="24.75" customHeight="1">
      <c r="F91" s="18"/>
    </row>
    <row r="92" ht="24.75" customHeight="1">
      <c r="F92" s="18"/>
    </row>
    <row r="93" ht="24.75" customHeight="1">
      <c r="F93" s="18"/>
    </row>
    <row r="94" ht="24.75" customHeight="1">
      <c r="F94" s="18"/>
    </row>
    <row r="95" ht="24.75" customHeight="1">
      <c r="F95" s="18"/>
    </row>
    <row r="96" ht="24.75" customHeight="1">
      <c r="F96" s="18"/>
    </row>
    <row r="97" ht="24.75" customHeight="1">
      <c r="F97" s="18"/>
    </row>
    <row r="98" ht="24.75" customHeight="1">
      <c r="F98" s="18"/>
    </row>
    <row r="99" ht="24.75" customHeight="1">
      <c r="F99" s="18"/>
    </row>
    <row r="100" ht="24.75" customHeight="1">
      <c r="F100" s="18"/>
    </row>
    <row r="101" ht="24.75" customHeight="1">
      <c r="F101" s="18"/>
    </row>
    <row r="102" ht="24.75" customHeight="1">
      <c r="F102" s="18"/>
    </row>
    <row r="103" ht="24.75" customHeight="1">
      <c r="F103" s="18"/>
    </row>
    <row r="104" ht="24.75" customHeight="1">
      <c r="F104" s="18"/>
    </row>
    <row r="105" ht="24.75" customHeight="1">
      <c r="F105" s="18"/>
    </row>
    <row r="106" ht="24.75" customHeight="1">
      <c r="F106" s="18"/>
    </row>
    <row r="107" ht="24.75" customHeight="1">
      <c r="F107" s="18"/>
    </row>
    <row r="108" ht="24.75" customHeight="1">
      <c r="F108" s="18"/>
    </row>
    <row r="109" ht="24.75" customHeight="1">
      <c r="F109" s="18"/>
    </row>
    <row r="110" ht="24.75" customHeight="1">
      <c r="F110" s="18"/>
    </row>
    <row r="111" ht="24.75" customHeight="1">
      <c r="F111" s="18"/>
    </row>
    <row r="112" ht="24.75" customHeight="1">
      <c r="F112" s="18"/>
    </row>
    <row r="113" ht="24.75" customHeight="1">
      <c r="F113" s="18"/>
    </row>
    <row r="114" ht="24.75" customHeight="1">
      <c r="F114" s="18"/>
    </row>
    <row r="115" ht="24.75" customHeight="1">
      <c r="F115" s="18"/>
    </row>
    <row r="116" ht="24.75" customHeight="1">
      <c r="F116" s="18"/>
    </row>
    <row r="117" ht="24.75" customHeight="1">
      <c r="F117" s="18"/>
    </row>
    <row r="118" ht="24.75" customHeight="1">
      <c r="F118" s="18"/>
    </row>
    <row r="119" ht="24.75" customHeight="1">
      <c r="F119" s="18"/>
    </row>
    <row r="120" ht="24.75" customHeight="1">
      <c r="F120" s="18"/>
    </row>
    <row r="121" ht="24.75" customHeight="1">
      <c r="F121" s="18"/>
    </row>
    <row r="122" ht="24.75" customHeight="1">
      <c r="F122" s="18"/>
    </row>
    <row r="123" ht="24.75" customHeight="1">
      <c r="F123" s="18"/>
    </row>
    <row r="124" ht="24.75" customHeight="1">
      <c r="F124" s="18"/>
    </row>
    <row r="125" ht="24.75" customHeight="1">
      <c r="F125" s="18"/>
    </row>
    <row r="126" ht="24.75" customHeight="1">
      <c r="F126" s="18"/>
    </row>
    <row r="127" ht="24.75" customHeight="1">
      <c r="F127" s="18"/>
    </row>
    <row r="128" ht="24.75" customHeight="1">
      <c r="F128" s="18"/>
    </row>
    <row r="129" ht="24.75" customHeight="1">
      <c r="F129" s="18"/>
    </row>
    <row r="130" ht="24.75" customHeight="1">
      <c r="F130" s="18"/>
    </row>
    <row r="131" ht="24.75" customHeight="1">
      <c r="F131" s="18"/>
    </row>
    <row r="132" ht="24.75" customHeight="1">
      <c r="F132" s="18"/>
    </row>
    <row r="133" ht="24.75" customHeight="1">
      <c r="F133" s="18"/>
    </row>
    <row r="134" ht="24.75" customHeight="1">
      <c r="F134" s="18"/>
    </row>
    <row r="135" ht="24.75" customHeight="1">
      <c r="F135" s="18"/>
    </row>
    <row r="136" ht="24.75" customHeight="1">
      <c r="F136" s="18"/>
    </row>
    <row r="137" ht="24.75" customHeight="1">
      <c r="F137" s="18"/>
    </row>
    <row r="138" ht="24.75" customHeight="1">
      <c r="F138" s="18"/>
    </row>
    <row r="139" ht="24.75" customHeight="1">
      <c r="F139" s="18"/>
    </row>
    <row r="140" ht="24.75" customHeight="1">
      <c r="F140" s="18"/>
    </row>
    <row r="141" ht="24.75" customHeight="1">
      <c r="F141" s="18"/>
    </row>
    <row r="142" ht="24.75" customHeight="1">
      <c r="F142" s="18"/>
    </row>
    <row r="143" ht="24.75" customHeight="1">
      <c r="F143" s="18"/>
    </row>
    <row r="144" ht="24.75" customHeight="1">
      <c r="F144" s="18"/>
    </row>
    <row r="145" ht="24.75" customHeight="1">
      <c r="F145" s="18"/>
    </row>
    <row r="146" ht="24.75" customHeight="1">
      <c r="F146" s="18"/>
    </row>
    <row r="147" ht="24.75" customHeight="1">
      <c r="F147" s="18"/>
    </row>
    <row r="148" ht="24.75" customHeight="1">
      <c r="F148" s="18"/>
    </row>
    <row r="149" ht="24.75" customHeight="1">
      <c r="F149" s="18"/>
    </row>
    <row r="150" ht="24.75" customHeight="1">
      <c r="F150" s="18"/>
    </row>
    <row r="151" ht="24.75" customHeight="1">
      <c r="F151" s="18"/>
    </row>
    <row r="152" ht="24.75" customHeight="1">
      <c r="F152" s="18"/>
    </row>
    <row r="153" ht="24.75" customHeight="1">
      <c r="F153" s="18"/>
    </row>
    <row r="154" ht="24.75" customHeight="1">
      <c r="F154" s="18"/>
    </row>
    <row r="155" ht="24.75" customHeight="1">
      <c r="F155" s="18"/>
    </row>
    <row r="156" ht="24.75" customHeight="1">
      <c r="F156" s="18"/>
    </row>
    <row r="157" ht="24.75" customHeight="1">
      <c r="F157" s="18"/>
    </row>
    <row r="158" ht="24.75" customHeight="1">
      <c r="F158" s="18"/>
    </row>
    <row r="159" ht="24.75" customHeight="1">
      <c r="F159" s="18"/>
    </row>
    <row r="160" ht="24.75" customHeight="1">
      <c r="F160" s="18"/>
    </row>
    <row r="161" ht="24.75" customHeight="1">
      <c r="F161" s="18"/>
    </row>
    <row r="162" ht="24.75" customHeight="1">
      <c r="F162" s="18"/>
    </row>
    <row r="163" ht="24.75" customHeight="1">
      <c r="F163" s="18"/>
    </row>
    <row r="164" ht="24.75" customHeight="1">
      <c r="F164" s="18"/>
    </row>
    <row r="165" ht="24.75" customHeight="1">
      <c r="F165" s="18"/>
    </row>
    <row r="166" ht="24.75" customHeight="1">
      <c r="F166" s="18"/>
    </row>
    <row r="167" ht="24.75" customHeight="1">
      <c r="F167" s="18"/>
    </row>
    <row r="168" ht="24.75" customHeight="1">
      <c r="F168" s="18"/>
    </row>
    <row r="169" ht="24.75" customHeight="1">
      <c r="F169" s="18"/>
    </row>
    <row r="170" ht="24.75" customHeight="1">
      <c r="F170" s="18"/>
    </row>
    <row r="171" ht="24.75" customHeight="1">
      <c r="F171" s="18"/>
    </row>
    <row r="172" ht="24.75" customHeight="1">
      <c r="F172" s="18"/>
    </row>
    <row r="173" ht="24.75" customHeight="1">
      <c r="F173" s="18"/>
    </row>
    <row r="174" ht="24.75" customHeight="1">
      <c r="F174" s="18"/>
    </row>
    <row r="175" ht="24.75" customHeight="1">
      <c r="F175" s="18"/>
    </row>
    <row r="176" ht="24.75" customHeight="1">
      <c r="F176" s="18"/>
    </row>
    <row r="177" ht="24.75" customHeight="1">
      <c r="F177" s="18"/>
    </row>
    <row r="178" ht="24.75" customHeight="1">
      <c r="F178" s="18"/>
    </row>
    <row r="179" ht="24.75" customHeight="1">
      <c r="F179" s="18"/>
    </row>
    <row r="180" ht="24.75" customHeight="1">
      <c r="F180" s="18"/>
    </row>
    <row r="181" ht="24.75" customHeight="1">
      <c r="F181" s="18"/>
    </row>
    <row r="182" ht="24.75" customHeight="1">
      <c r="F182" s="18"/>
    </row>
    <row r="183" ht="24.75" customHeight="1">
      <c r="F183" s="18"/>
    </row>
    <row r="184" ht="24.75" customHeight="1">
      <c r="F184" s="18"/>
    </row>
    <row r="185" ht="24.75" customHeight="1">
      <c r="F185" s="18"/>
    </row>
    <row r="186" ht="24.75" customHeight="1">
      <c r="F186" s="18"/>
    </row>
    <row r="187" ht="24.75" customHeight="1">
      <c r="F187" s="18"/>
    </row>
    <row r="188" ht="24.75" customHeight="1">
      <c r="F188" s="18"/>
    </row>
    <row r="189" ht="24.75" customHeight="1">
      <c r="F189" s="18"/>
    </row>
    <row r="190" ht="24.75" customHeight="1">
      <c r="F190" s="18"/>
    </row>
    <row r="191" ht="24.75" customHeight="1">
      <c r="F191" s="18"/>
    </row>
    <row r="192" ht="24.75" customHeight="1">
      <c r="F192" s="18"/>
    </row>
    <row r="193" ht="24.75" customHeight="1">
      <c r="F193" s="18"/>
    </row>
    <row r="194" ht="24.75" customHeight="1">
      <c r="F194" s="18"/>
    </row>
    <row r="195" ht="24.75" customHeight="1">
      <c r="F195" s="18"/>
    </row>
    <row r="196" ht="24.75" customHeight="1">
      <c r="F196" s="18"/>
    </row>
    <row r="197" ht="24.75" customHeight="1">
      <c r="F197" s="18"/>
    </row>
    <row r="198" ht="24.75" customHeight="1">
      <c r="F198" s="18"/>
    </row>
    <row r="199" ht="24.75" customHeight="1">
      <c r="F199" s="18"/>
    </row>
    <row r="200" ht="24.75" customHeight="1">
      <c r="F200" s="18"/>
    </row>
    <row r="201" ht="24.75" customHeight="1">
      <c r="F201" s="18"/>
    </row>
    <row r="202" ht="24.75" customHeight="1">
      <c r="F202" s="18"/>
    </row>
    <row r="203" ht="24.75" customHeight="1">
      <c r="F203" s="18"/>
    </row>
    <row r="204" ht="24.75" customHeight="1">
      <c r="F204" s="18"/>
    </row>
    <row r="205" ht="24.75" customHeight="1">
      <c r="F205" s="18"/>
    </row>
    <row r="206" ht="24.75" customHeight="1">
      <c r="F206" s="18"/>
    </row>
    <row r="207" ht="24.75" customHeight="1">
      <c r="F207" s="18"/>
    </row>
    <row r="208" ht="24.75" customHeight="1">
      <c r="F208" s="18"/>
    </row>
    <row r="209" ht="24.75" customHeight="1">
      <c r="F209" s="18"/>
    </row>
    <row r="210" ht="24.75" customHeight="1">
      <c r="F210" s="18"/>
    </row>
    <row r="211" ht="24.75" customHeight="1">
      <c r="F211" s="18"/>
    </row>
    <row r="212" ht="24.75" customHeight="1">
      <c r="F212" s="18"/>
    </row>
    <row r="213" ht="24.75" customHeight="1">
      <c r="F213" s="18"/>
    </row>
    <row r="214" ht="24.75" customHeight="1">
      <c r="F214" s="18"/>
    </row>
    <row r="215" ht="24.75" customHeight="1">
      <c r="F215" s="18"/>
    </row>
    <row r="216" ht="24.75" customHeight="1">
      <c r="F216" s="18"/>
    </row>
    <row r="217" ht="24.75" customHeight="1">
      <c r="F217" s="18"/>
    </row>
    <row r="218" ht="24.75" customHeight="1">
      <c r="F218" s="18"/>
    </row>
    <row r="219" ht="24.75" customHeight="1">
      <c r="F219" s="18"/>
    </row>
    <row r="220" ht="24.75" customHeight="1">
      <c r="F220" s="18"/>
    </row>
    <row r="221" ht="24.75" customHeight="1">
      <c r="F221" s="18"/>
    </row>
    <row r="222" ht="24.75" customHeight="1">
      <c r="F222" s="18"/>
    </row>
    <row r="223" ht="24.75" customHeight="1">
      <c r="F223" s="18"/>
    </row>
    <row r="224" ht="24.75" customHeight="1">
      <c r="F224" s="18"/>
    </row>
    <row r="225" ht="24.75" customHeight="1">
      <c r="F225" s="18"/>
    </row>
    <row r="226" ht="24.75" customHeight="1">
      <c r="F226" s="18"/>
    </row>
    <row r="227" ht="24.75" customHeight="1">
      <c r="F227" s="18"/>
    </row>
    <row r="228" ht="24.75" customHeight="1">
      <c r="F228" s="18"/>
    </row>
    <row r="229" ht="24.75" customHeight="1">
      <c r="F229" s="18"/>
    </row>
    <row r="230" ht="24.75" customHeight="1">
      <c r="F230" s="18"/>
    </row>
    <row r="231" ht="24.75" customHeight="1">
      <c r="F231" s="18"/>
    </row>
    <row r="232" ht="24.75" customHeight="1">
      <c r="F232" s="18"/>
    </row>
    <row r="233" ht="24.75" customHeight="1">
      <c r="F233" s="18"/>
    </row>
    <row r="234" ht="24.75" customHeight="1">
      <c r="F234" s="18"/>
    </row>
    <row r="235" ht="24.75" customHeight="1">
      <c r="F235" s="18"/>
    </row>
    <row r="236" ht="24.75" customHeight="1">
      <c r="F236" s="18"/>
    </row>
    <row r="237" ht="24.75" customHeight="1">
      <c r="F237" s="18"/>
    </row>
    <row r="238" ht="24.75" customHeight="1">
      <c r="F238" s="18"/>
    </row>
    <row r="239" ht="24.75" customHeight="1">
      <c r="F239" s="18"/>
    </row>
    <row r="240" ht="24.75" customHeight="1">
      <c r="F240" s="18"/>
    </row>
    <row r="241" ht="24.75" customHeight="1">
      <c r="F241" s="18"/>
    </row>
    <row r="242" ht="24.75" customHeight="1">
      <c r="F242" s="18"/>
    </row>
    <row r="243" ht="24.75" customHeight="1">
      <c r="F243" s="18"/>
    </row>
    <row r="244" ht="24.75" customHeight="1">
      <c r="F244" s="18"/>
    </row>
    <row r="245" ht="24.75" customHeight="1">
      <c r="F245" s="18"/>
    </row>
    <row r="246" ht="24.75" customHeight="1">
      <c r="F246" s="18"/>
    </row>
    <row r="247" ht="24.75" customHeight="1">
      <c r="F247" s="18"/>
    </row>
    <row r="248" ht="24.75" customHeight="1">
      <c r="F248" s="18"/>
    </row>
    <row r="249" ht="24.75" customHeight="1">
      <c r="F249" s="18"/>
    </row>
    <row r="250" ht="24.75" customHeight="1">
      <c r="F250" s="18"/>
    </row>
    <row r="251" ht="24.75" customHeight="1">
      <c r="F251" s="18"/>
    </row>
    <row r="252" ht="24.75" customHeight="1">
      <c r="F252" s="18"/>
    </row>
    <row r="253" ht="24.75" customHeight="1">
      <c r="F253" s="18"/>
    </row>
    <row r="254" ht="24.75" customHeight="1">
      <c r="F254" s="18"/>
    </row>
    <row r="255" ht="24.75" customHeight="1">
      <c r="F255" s="18"/>
    </row>
    <row r="256" ht="24.75" customHeight="1">
      <c r="F256" s="18"/>
    </row>
    <row r="257" ht="24.75" customHeight="1">
      <c r="F257" s="18"/>
    </row>
    <row r="258" ht="24.75" customHeight="1">
      <c r="F258" s="18"/>
    </row>
    <row r="259" ht="24.75" customHeight="1">
      <c r="F259" s="18"/>
    </row>
    <row r="260" ht="24.75" customHeight="1">
      <c r="F260" s="18"/>
    </row>
    <row r="261" ht="24.75" customHeight="1">
      <c r="F261" s="18"/>
    </row>
    <row r="262" ht="24.75" customHeight="1">
      <c r="F262" s="18"/>
    </row>
    <row r="263" ht="24.75" customHeight="1">
      <c r="F263" s="18"/>
    </row>
    <row r="264" ht="24.75" customHeight="1">
      <c r="F264" s="18"/>
    </row>
    <row r="265" ht="24.75" customHeight="1">
      <c r="F265" s="18"/>
    </row>
    <row r="266" ht="24.75" customHeight="1">
      <c r="F266" s="18"/>
    </row>
    <row r="267" ht="24.75" customHeight="1">
      <c r="F267" s="18"/>
    </row>
    <row r="268" ht="24.75" customHeight="1">
      <c r="F268" s="18"/>
    </row>
    <row r="269" ht="24.75" customHeight="1">
      <c r="F269" s="18"/>
    </row>
    <row r="270" ht="24.75" customHeight="1">
      <c r="F270" s="18"/>
    </row>
    <row r="271" ht="24.75" customHeight="1">
      <c r="F271" s="18"/>
    </row>
    <row r="272" ht="24.75" customHeight="1">
      <c r="F272" s="18"/>
    </row>
    <row r="273" ht="24.75" customHeight="1">
      <c r="F273" s="18"/>
    </row>
    <row r="274" ht="24.75" customHeight="1">
      <c r="F274" s="18"/>
    </row>
    <row r="275" ht="24.75" customHeight="1">
      <c r="F275" s="18"/>
    </row>
    <row r="276" ht="24.75" customHeight="1">
      <c r="F276" s="18"/>
    </row>
    <row r="277" ht="24.75" customHeight="1">
      <c r="F277" s="18"/>
    </row>
    <row r="278" ht="24.75" customHeight="1">
      <c r="F278" s="18"/>
    </row>
    <row r="279" ht="24.75" customHeight="1">
      <c r="F279" s="18"/>
    </row>
    <row r="280" ht="24.75" customHeight="1">
      <c r="F280" s="18"/>
    </row>
    <row r="281" ht="24.75" customHeight="1">
      <c r="F281" s="18"/>
    </row>
    <row r="282" ht="24.75" customHeight="1">
      <c r="F282" s="18"/>
    </row>
    <row r="283" ht="24.75" customHeight="1">
      <c r="F283" s="18"/>
    </row>
    <row r="284" ht="24.75" customHeight="1">
      <c r="F284" s="18"/>
    </row>
    <row r="285" ht="24.75" customHeight="1">
      <c r="F285" s="18"/>
    </row>
    <row r="286" ht="24.75" customHeight="1">
      <c r="F286" s="18"/>
    </row>
    <row r="287" ht="24.75" customHeight="1">
      <c r="F287" s="18"/>
    </row>
    <row r="288" ht="24.75" customHeight="1">
      <c r="F288" s="18"/>
    </row>
    <row r="289" ht="24.75" customHeight="1">
      <c r="F289" s="18"/>
    </row>
    <row r="290" ht="24.75" customHeight="1">
      <c r="F290" s="18"/>
    </row>
    <row r="291" ht="24.75" customHeight="1">
      <c r="F291" s="18"/>
    </row>
    <row r="292" ht="24.75" customHeight="1">
      <c r="F292" s="18"/>
    </row>
    <row r="293" ht="24.75" customHeight="1">
      <c r="F293" s="18"/>
    </row>
    <row r="294" ht="24.75" customHeight="1">
      <c r="F294" s="18"/>
    </row>
    <row r="295" ht="24.75" customHeight="1">
      <c r="F295" s="18"/>
    </row>
    <row r="296" ht="24.75" customHeight="1">
      <c r="F296" s="18"/>
    </row>
    <row r="297" ht="24.75" customHeight="1">
      <c r="F297" s="18"/>
    </row>
    <row r="298" ht="24.75" customHeight="1">
      <c r="F298" s="18"/>
    </row>
    <row r="299" ht="24.75" customHeight="1">
      <c r="F299" s="18"/>
    </row>
    <row r="300" ht="24.75" customHeight="1">
      <c r="F300" s="18"/>
    </row>
    <row r="301" ht="24.75" customHeight="1">
      <c r="F301" s="18"/>
    </row>
    <row r="302" ht="24.75" customHeight="1">
      <c r="F302" s="18"/>
    </row>
    <row r="303" ht="24.75" customHeight="1">
      <c r="F303" s="18"/>
    </row>
    <row r="304" ht="24.75" customHeight="1">
      <c r="F304" s="18"/>
    </row>
    <row r="305" ht="24.75" customHeight="1">
      <c r="F305" s="18"/>
    </row>
    <row r="306" ht="24.75" customHeight="1">
      <c r="F306" s="18"/>
    </row>
    <row r="307" ht="24.75" customHeight="1">
      <c r="F307" s="18"/>
    </row>
    <row r="308" ht="24.75" customHeight="1">
      <c r="F308" s="18"/>
    </row>
    <row r="309" ht="24.75" customHeight="1">
      <c r="F309" s="18"/>
    </row>
    <row r="310" ht="24.75" customHeight="1">
      <c r="F310" s="18"/>
    </row>
    <row r="311" ht="24.75" customHeight="1">
      <c r="F311" s="18"/>
    </row>
    <row r="312" ht="24.75" customHeight="1">
      <c r="F312" s="18"/>
    </row>
    <row r="313" ht="24.75" customHeight="1">
      <c r="F313" s="18"/>
    </row>
    <row r="314" ht="24.75" customHeight="1">
      <c r="F314" s="18"/>
    </row>
    <row r="315" ht="24.75" customHeight="1">
      <c r="F315" s="18"/>
    </row>
    <row r="316" ht="24.75" customHeight="1">
      <c r="F316" s="18"/>
    </row>
    <row r="317" ht="24.75" customHeight="1">
      <c r="F317" s="18"/>
    </row>
    <row r="318" ht="24.75" customHeight="1">
      <c r="F318" s="18"/>
    </row>
    <row r="319" ht="24.75" customHeight="1">
      <c r="F319" s="18"/>
    </row>
    <row r="320" ht="24.75" customHeight="1">
      <c r="F320" s="18"/>
    </row>
    <row r="321" ht="24.75" customHeight="1">
      <c r="F321" s="18"/>
    </row>
    <row r="322" ht="24.75" customHeight="1">
      <c r="F322" s="18"/>
    </row>
    <row r="323" ht="24.75" customHeight="1">
      <c r="F323" s="18"/>
    </row>
    <row r="324" ht="24.75" customHeight="1">
      <c r="F324" s="18"/>
    </row>
    <row r="325" ht="24.75" customHeight="1">
      <c r="F325" s="18"/>
    </row>
    <row r="326" ht="24.75" customHeight="1">
      <c r="F326" s="18"/>
    </row>
    <row r="327" ht="24.75" customHeight="1">
      <c r="F327" s="18"/>
    </row>
    <row r="328" ht="24.75" customHeight="1">
      <c r="F328" s="18"/>
    </row>
    <row r="329" ht="24.75" customHeight="1">
      <c r="F329" s="18"/>
    </row>
    <row r="330" ht="24.75" customHeight="1">
      <c r="F330" s="18"/>
    </row>
    <row r="331" ht="24.75" customHeight="1">
      <c r="F331" s="18"/>
    </row>
    <row r="332" ht="24.75" customHeight="1">
      <c r="F332" s="18"/>
    </row>
    <row r="333" ht="24.75" customHeight="1">
      <c r="F333" s="18"/>
    </row>
    <row r="334" ht="24.75" customHeight="1">
      <c r="F334" s="18"/>
    </row>
    <row r="335" ht="24.75" customHeight="1">
      <c r="F335" s="18"/>
    </row>
    <row r="336" ht="24.75" customHeight="1">
      <c r="F336" s="18"/>
    </row>
    <row r="337" ht="24.75" customHeight="1">
      <c r="F337" s="18"/>
    </row>
    <row r="338" ht="24.75" customHeight="1">
      <c r="F338" s="18"/>
    </row>
    <row r="339" ht="24.75" customHeight="1">
      <c r="F339" s="18"/>
    </row>
    <row r="340" ht="24.75" customHeight="1">
      <c r="F340" s="18"/>
    </row>
    <row r="341" ht="24.75" customHeight="1">
      <c r="F341" s="18"/>
    </row>
    <row r="342" ht="24.75" customHeight="1">
      <c r="F342" s="18"/>
    </row>
    <row r="343" ht="24.75" customHeight="1">
      <c r="F343" s="18"/>
    </row>
    <row r="344" ht="24.75" customHeight="1">
      <c r="F344" s="18"/>
    </row>
    <row r="345" ht="24.75" customHeight="1">
      <c r="F345" s="18"/>
    </row>
    <row r="346" ht="24.75" customHeight="1">
      <c r="F346" s="18"/>
    </row>
    <row r="347" ht="24.75" customHeight="1">
      <c r="F347" s="18"/>
    </row>
    <row r="348" ht="24.75" customHeight="1">
      <c r="F348" s="18"/>
    </row>
    <row r="349" ht="24.75" customHeight="1">
      <c r="F349" s="18"/>
    </row>
    <row r="350" ht="24.75" customHeight="1">
      <c r="F350" s="18"/>
    </row>
    <row r="351" ht="24.75" customHeight="1">
      <c r="F351" s="18"/>
    </row>
    <row r="352" ht="24.75" customHeight="1">
      <c r="F352" s="18"/>
    </row>
    <row r="353" ht="24.75" customHeight="1">
      <c r="F353" s="18"/>
    </row>
    <row r="354" ht="24.75" customHeight="1">
      <c r="F354" s="18"/>
    </row>
    <row r="355" ht="24.75" customHeight="1">
      <c r="F355" s="18"/>
    </row>
    <row r="356" ht="24.75" customHeight="1">
      <c r="F356" s="18"/>
    </row>
    <row r="357" ht="24.75" customHeight="1">
      <c r="F357" s="18"/>
    </row>
    <row r="358" ht="24.75" customHeight="1">
      <c r="F358" s="18"/>
    </row>
    <row r="359" ht="24.75" customHeight="1">
      <c r="F359" s="18"/>
    </row>
    <row r="360" ht="24.75" customHeight="1">
      <c r="F360" s="18"/>
    </row>
    <row r="361" ht="24.75" customHeight="1">
      <c r="F361" s="18"/>
    </row>
    <row r="362" ht="24.75" customHeight="1">
      <c r="F362" s="18"/>
    </row>
    <row r="363" ht="24.75" customHeight="1">
      <c r="F363" s="18"/>
    </row>
    <row r="364" ht="24.75" customHeight="1">
      <c r="F364" s="18"/>
    </row>
    <row r="365" ht="24.75" customHeight="1">
      <c r="F365" s="18"/>
    </row>
    <row r="366" ht="24.75" customHeight="1">
      <c r="F366" s="18"/>
    </row>
    <row r="367" ht="24.75" customHeight="1">
      <c r="F367" s="18"/>
    </row>
    <row r="368" ht="24.75" customHeight="1">
      <c r="F368" s="18"/>
    </row>
    <row r="369" ht="24.75" customHeight="1">
      <c r="F369" s="18"/>
    </row>
    <row r="370" ht="24.75" customHeight="1">
      <c r="F370" s="18"/>
    </row>
    <row r="371" ht="24.75" customHeight="1">
      <c r="F371" s="18"/>
    </row>
    <row r="372" ht="24.75" customHeight="1">
      <c r="F372" s="18"/>
    </row>
    <row r="373" ht="24.75" customHeight="1">
      <c r="F373" s="18"/>
    </row>
    <row r="374" ht="24.75" customHeight="1">
      <c r="F374" s="18"/>
    </row>
    <row r="375" ht="24.75" customHeight="1">
      <c r="F375" s="18"/>
    </row>
    <row r="376" ht="24.75" customHeight="1">
      <c r="F376" s="18"/>
    </row>
    <row r="377" ht="24.75" customHeight="1">
      <c r="F377" s="18"/>
    </row>
    <row r="378" ht="24.75" customHeight="1">
      <c r="F378" s="18"/>
    </row>
    <row r="379" ht="24.75" customHeight="1">
      <c r="F379" s="18"/>
    </row>
    <row r="380" ht="24.75" customHeight="1">
      <c r="F380" s="18"/>
    </row>
    <row r="381" ht="24.75" customHeight="1">
      <c r="F381" s="18"/>
    </row>
    <row r="382" ht="24.75" customHeight="1">
      <c r="F382" s="18"/>
    </row>
    <row r="383" ht="24.75" customHeight="1">
      <c r="F383" s="18"/>
    </row>
    <row r="384" ht="24.75" customHeight="1">
      <c r="F384" s="18"/>
    </row>
    <row r="385" ht="24.75" customHeight="1">
      <c r="F385" s="18"/>
    </row>
    <row r="386" ht="24.75" customHeight="1">
      <c r="F386" s="18"/>
    </row>
    <row r="387" ht="24.75" customHeight="1">
      <c r="F387" s="18"/>
    </row>
    <row r="388" ht="24.75" customHeight="1">
      <c r="F388" s="18"/>
    </row>
    <row r="389" ht="24.75" customHeight="1">
      <c r="F389" s="18"/>
    </row>
  </sheetData>
  <sheetProtection/>
  <mergeCells count="1">
    <mergeCell ref="H1:K1"/>
  </mergeCells>
  <printOptions/>
  <pageMargins left="0.3937007874015748" right="0" top="0.984251968503937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3"/>
  <sheetViews>
    <sheetView zoomScalePageLayoutView="0" workbookViewId="0" topLeftCell="A70">
      <selection activeCell="B13" sqref="B13"/>
    </sheetView>
  </sheetViews>
  <sheetFormatPr defaultColWidth="9.125" defaultRowHeight="24.75" customHeight="1"/>
  <cols>
    <col min="1" max="1" width="12.625" style="4" customWidth="1"/>
    <col min="2" max="2" width="21.125" style="4" customWidth="1"/>
    <col min="3" max="3" width="18.50390625" style="4" customWidth="1"/>
    <col min="4" max="4" width="17.00390625" style="3" customWidth="1"/>
    <col min="5" max="5" width="8.875" style="7" customWidth="1"/>
    <col min="6" max="6" width="14.375" style="5" customWidth="1"/>
    <col min="7" max="10" width="12.625" style="4" customWidth="1"/>
    <col min="11" max="16384" width="9.125" style="8" customWidth="1"/>
  </cols>
  <sheetData>
    <row r="1" spans="8:10" ht="24.75" customHeight="1">
      <c r="H1" s="33" t="s">
        <v>35</v>
      </c>
      <c r="I1" s="33"/>
      <c r="J1" s="33"/>
    </row>
    <row r="2" spans="1:10" s="6" customFormat="1" ht="68.25" customHeight="1">
      <c r="A2" s="1" t="s">
        <v>4</v>
      </c>
      <c r="B2" s="1" t="s">
        <v>36</v>
      </c>
      <c r="C2" s="1" t="s">
        <v>2</v>
      </c>
      <c r="D2" s="1" t="s">
        <v>0</v>
      </c>
      <c r="E2" s="16" t="s">
        <v>1</v>
      </c>
      <c r="F2" s="1" t="s">
        <v>43</v>
      </c>
      <c r="G2" s="1" t="s">
        <v>40</v>
      </c>
      <c r="H2" s="1" t="s">
        <v>39</v>
      </c>
      <c r="I2" s="1" t="s">
        <v>38</v>
      </c>
      <c r="J2" s="1" t="s">
        <v>41</v>
      </c>
    </row>
    <row r="3" spans="1:10" s="6" customFormat="1" ht="27" customHeight="1">
      <c r="A3" s="1" t="s">
        <v>27</v>
      </c>
      <c r="B3" s="21" t="s">
        <v>30</v>
      </c>
      <c r="C3" s="13" t="s">
        <v>44</v>
      </c>
      <c r="D3" s="14" t="s">
        <v>31</v>
      </c>
      <c r="E3" s="13" t="s">
        <v>49</v>
      </c>
      <c r="F3" s="20">
        <v>20362912.8</v>
      </c>
      <c r="G3" s="20">
        <v>0</v>
      </c>
      <c r="H3" s="20">
        <v>0</v>
      </c>
      <c r="I3" s="20">
        <v>20362912.8</v>
      </c>
      <c r="J3" s="20">
        <v>0</v>
      </c>
    </row>
    <row r="4" spans="1:10" s="6" customFormat="1" ht="16.5" customHeight="1">
      <c r="A4" s="1" t="s">
        <v>28</v>
      </c>
      <c r="B4" s="12" t="s">
        <v>10</v>
      </c>
      <c r="C4" s="13"/>
      <c r="D4" s="14"/>
      <c r="E4" s="13"/>
      <c r="F4" s="20">
        <f>SUM(F5+F6)</f>
        <v>293057.08</v>
      </c>
      <c r="G4" s="20">
        <f>SUM(G5+G6)</f>
        <v>0</v>
      </c>
      <c r="H4" s="20">
        <f>SUM(H5+H6)</f>
        <v>0</v>
      </c>
      <c r="I4" s="20">
        <f>SUM(I5+I6)</f>
        <v>293057.08</v>
      </c>
      <c r="J4" s="20">
        <f>SUM(J5+J6)</f>
        <v>0</v>
      </c>
    </row>
    <row r="5" spans="1:10" s="6" customFormat="1" ht="37.5" customHeight="1">
      <c r="A5" s="1"/>
      <c r="B5" s="21" t="s">
        <v>42</v>
      </c>
      <c r="C5" s="13" t="s">
        <v>45</v>
      </c>
      <c r="D5" s="14" t="s">
        <v>46</v>
      </c>
      <c r="E5" s="13" t="s">
        <v>8</v>
      </c>
      <c r="F5" s="20">
        <v>217956.1</v>
      </c>
      <c r="G5" s="20"/>
      <c r="H5" s="20"/>
      <c r="I5" s="20">
        <v>217956.1</v>
      </c>
      <c r="J5" s="20"/>
    </row>
    <row r="6" spans="1:10" s="6" customFormat="1" ht="51" customHeight="1">
      <c r="A6" s="1"/>
      <c r="B6" s="22" t="s">
        <v>91</v>
      </c>
      <c r="C6" s="13" t="s">
        <v>47</v>
      </c>
      <c r="D6" s="14" t="s">
        <v>48</v>
      </c>
      <c r="E6" s="13" t="s">
        <v>8</v>
      </c>
      <c r="F6" s="20">
        <v>75100.98</v>
      </c>
      <c r="G6" s="20"/>
      <c r="H6" s="20"/>
      <c r="I6" s="20">
        <v>75100.98</v>
      </c>
      <c r="J6" s="20"/>
    </row>
    <row r="7" spans="1:10" s="6" customFormat="1" ht="18" customHeight="1">
      <c r="A7" s="1" t="s">
        <v>29</v>
      </c>
      <c r="B7" s="12" t="s">
        <v>10</v>
      </c>
      <c r="C7" s="13"/>
      <c r="D7" s="14"/>
      <c r="E7" s="16"/>
      <c r="F7" s="20">
        <f>SUM(F8+F9+F23)</f>
        <v>18185789.090000004</v>
      </c>
      <c r="G7" s="20">
        <f>SUM(G9+G23)</f>
        <v>0</v>
      </c>
      <c r="H7" s="20">
        <f>SUM(H9+H23)</f>
        <v>0</v>
      </c>
      <c r="I7" s="20">
        <f>SUM(I9+I23)</f>
        <v>4033822.81</v>
      </c>
      <c r="J7" s="20">
        <f>SUM(J9+J23)</f>
        <v>0</v>
      </c>
    </row>
    <row r="8" spans="1:10" s="6" customFormat="1" ht="48.75" customHeight="1">
      <c r="A8" s="1"/>
      <c r="B8" s="12" t="s">
        <v>92</v>
      </c>
      <c r="C8" s="13" t="s">
        <v>129</v>
      </c>
      <c r="D8" s="14" t="s">
        <v>130</v>
      </c>
      <c r="E8" s="16" t="s">
        <v>8</v>
      </c>
      <c r="F8" s="20">
        <v>7593600</v>
      </c>
      <c r="G8" s="20">
        <v>7593600</v>
      </c>
      <c r="H8" s="20">
        <v>7593600</v>
      </c>
      <c r="I8" s="20">
        <v>7593600</v>
      </c>
      <c r="J8" s="20">
        <v>7593600</v>
      </c>
    </row>
    <row r="9" spans="1:10" s="6" customFormat="1" ht="27" customHeight="1">
      <c r="A9" s="13" t="s">
        <v>34</v>
      </c>
      <c r="B9" s="12" t="s">
        <v>17</v>
      </c>
      <c r="C9" s="13" t="s">
        <v>51</v>
      </c>
      <c r="D9" s="14" t="s">
        <v>50</v>
      </c>
      <c r="E9" s="13" t="s">
        <v>8</v>
      </c>
      <c r="F9" s="20">
        <v>2369667.81</v>
      </c>
      <c r="G9" s="20">
        <v>0</v>
      </c>
      <c r="H9" s="20">
        <v>0</v>
      </c>
      <c r="I9" s="20">
        <v>2369667.81</v>
      </c>
      <c r="J9" s="20">
        <v>0</v>
      </c>
    </row>
    <row r="10" spans="1:10" s="6" customFormat="1" ht="27" customHeight="1">
      <c r="A10" s="1"/>
      <c r="B10" s="12" t="s">
        <v>33</v>
      </c>
      <c r="C10" s="13" t="s">
        <v>52</v>
      </c>
      <c r="D10" s="14" t="s">
        <v>53</v>
      </c>
      <c r="E10" s="13" t="s">
        <v>8</v>
      </c>
      <c r="F10" s="19">
        <v>99999.99</v>
      </c>
      <c r="G10" s="20"/>
      <c r="H10" s="20"/>
      <c r="I10" s="20"/>
      <c r="J10" s="20"/>
    </row>
    <row r="11" spans="1:10" s="6" customFormat="1" ht="51" customHeight="1">
      <c r="A11" s="1"/>
      <c r="B11" s="14"/>
      <c r="C11" s="13" t="s">
        <v>54</v>
      </c>
      <c r="D11" s="14" t="s">
        <v>55</v>
      </c>
      <c r="E11" s="13" t="s">
        <v>8</v>
      </c>
      <c r="F11" s="19">
        <v>66190</v>
      </c>
      <c r="G11" s="20"/>
      <c r="H11" s="20"/>
      <c r="I11" s="20"/>
      <c r="J11" s="20"/>
    </row>
    <row r="12" spans="1:10" s="6" customFormat="1" ht="27" customHeight="1">
      <c r="A12" s="1"/>
      <c r="B12" s="1"/>
      <c r="C12" s="13" t="s">
        <v>54</v>
      </c>
      <c r="D12" s="14" t="s">
        <v>56</v>
      </c>
      <c r="E12" s="13" t="s">
        <v>21</v>
      </c>
      <c r="F12" s="19">
        <v>780972.06</v>
      </c>
      <c r="G12" s="20"/>
      <c r="H12" s="20"/>
      <c r="I12" s="20"/>
      <c r="J12" s="20"/>
    </row>
    <row r="13" spans="1:10" s="6" customFormat="1" ht="26.25" customHeight="1">
      <c r="A13" s="1"/>
      <c r="B13" s="14"/>
      <c r="C13" s="13" t="s">
        <v>54</v>
      </c>
      <c r="D13" s="14" t="s">
        <v>57</v>
      </c>
      <c r="E13" s="13" t="s">
        <v>8</v>
      </c>
      <c r="F13" s="19">
        <v>53000</v>
      </c>
      <c r="G13" s="19"/>
      <c r="H13" s="19"/>
      <c r="I13" s="19"/>
      <c r="J13" s="19"/>
    </row>
    <row r="14" spans="1:10" s="6" customFormat="1" ht="66" customHeight="1">
      <c r="A14" s="1"/>
      <c r="B14" s="14"/>
      <c r="C14" s="13" t="s">
        <v>54</v>
      </c>
      <c r="D14" s="14" t="s">
        <v>58</v>
      </c>
      <c r="E14" s="13" t="s">
        <v>8</v>
      </c>
      <c r="F14" s="19">
        <v>922977.8</v>
      </c>
      <c r="G14" s="19"/>
      <c r="H14" s="19"/>
      <c r="I14" s="19"/>
      <c r="J14" s="19"/>
    </row>
    <row r="15" spans="1:10" s="6" customFormat="1" ht="40.5" customHeight="1">
      <c r="A15" s="1"/>
      <c r="B15" s="14"/>
      <c r="C15" s="13" t="s">
        <v>54</v>
      </c>
      <c r="D15" s="14" t="s">
        <v>59</v>
      </c>
      <c r="E15" s="13" t="s">
        <v>22</v>
      </c>
      <c r="F15" s="19">
        <v>1664155</v>
      </c>
      <c r="G15" s="19"/>
      <c r="H15" s="19"/>
      <c r="I15" s="19">
        <v>1664155</v>
      </c>
      <c r="J15" s="19"/>
    </row>
    <row r="16" spans="1:10" s="6" customFormat="1" ht="40.5" customHeight="1">
      <c r="A16" s="1"/>
      <c r="B16" s="14"/>
      <c r="C16" s="13" t="s">
        <v>54</v>
      </c>
      <c r="D16" s="14" t="s">
        <v>60</v>
      </c>
      <c r="E16" s="13" t="s">
        <v>8</v>
      </c>
      <c r="F16" s="19">
        <v>93500</v>
      </c>
      <c r="G16" s="19"/>
      <c r="H16" s="19"/>
      <c r="I16" s="19"/>
      <c r="J16" s="19"/>
    </row>
    <row r="17" spans="1:10" s="6" customFormat="1" ht="30" customHeight="1">
      <c r="A17" s="1"/>
      <c r="B17" s="14"/>
      <c r="C17" s="13" t="s">
        <v>61</v>
      </c>
      <c r="D17" s="14" t="s">
        <v>62</v>
      </c>
      <c r="E17" s="13" t="s">
        <v>8</v>
      </c>
      <c r="F17" s="19">
        <v>1013266.76</v>
      </c>
      <c r="G17" s="19"/>
      <c r="H17" s="19"/>
      <c r="I17" s="19"/>
      <c r="J17" s="19"/>
    </row>
    <row r="18" spans="1:10" s="6" customFormat="1" ht="39.75" customHeight="1">
      <c r="A18" s="1"/>
      <c r="B18" s="14"/>
      <c r="C18" s="13" t="s">
        <v>61</v>
      </c>
      <c r="D18" s="14" t="s">
        <v>63</v>
      </c>
      <c r="E18" s="13" t="s">
        <v>8</v>
      </c>
      <c r="F18" s="19">
        <v>1406294.11</v>
      </c>
      <c r="G18" s="19"/>
      <c r="H18" s="19"/>
      <c r="I18" s="19"/>
      <c r="J18" s="19"/>
    </row>
    <row r="19" spans="1:10" s="6" customFormat="1" ht="33.75" customHeight="1">
      <c r="A19" s="1"/>
      <c r="B19" s="14"/>
      <c r="C19" s="13" t="s">
        <v>61</v>
      </c>
      <c r="D19" s="14" t="s">
        <v>64</v>
      </c>
      <c r="E19" s="13" t="s">
        <v>8</v>
      </c>
      <c r="F19" s="19">
        <v>450000</v>
      </c>
      <c r="G19" s="19"/>
      <c r="H19" s="19"/>
      <c r="I19" s="19"/>
      <c r="J19" s="19"/>
    </row>
    <row r="20" spans="1:10" s="6" customFormat="1" ht="33.75" customHeight="1">
      <c r="A20" s="1"/>
      <c r="B20" s="14"/>
      <c r="C20" s="13" t="s">
        <v>65</v>
      </c>
      <c r="D20" s="14" t="s">
        <v>66</v>
      </c>
      <c r="E20" s="13" t="s">
        <v>22</v>
      </c>
      <c r="F20" s="19">
        <v>1253509.56</v>
      </c>
      <c r="G20" s="19"/>
      <c r="H20" s="19"/>
      <c r="I20" s="19"/>
      <c r="J20" s="19"/>
    </row>
    <row r="21" spans="1:10" s="6" customFormat="1" ht="38.25" customHeight="1">
      <c r="A21" s="1"/>
      <c r="B21" s="14"/>
      <c r="C21" s="13" t="s">
        <v>67</v>
      </c>
      <c r="D21" s="14" t="s">
        <v>68</v>
      </c>
      <c r="E21" s="13" t="s">
        <v>8</v>
      </c>
      <c r="F21" s="19">
        <v>224296</v>
      </c>
      <c r="G21" s="19"/>
      <c r="H21" s="19"/>
      <c r="I21" s="19"/>
      <c r="J21" s="19"/>
    </row>
    <row r="22" spans="1:10" s="6" customFormat="1" ht="51" customHeight="1">
      <c r="A22" s="1"/>
      <c r="B22" s="14"/>
      <c r="C22" s="13" t="s">
        <v>67</v>
      </c>
      <c r="D22" s="14" t="s">
        <v>69</v>
      </c>
      <c r="E22" s="13" t="s">
        <v>8</v>
      </c>
      <c r="F22" s="19">
        <v>194360</v>
      </c>
      <c r="G22" s="19"/>
      <c r="H22" s="19"/>
      <c r="I22" s="19"/>
      <c r="J22" s="19"/>
    </row>
    <row r="23" spans="1:10" s="2" customFormat="1" ht="26.25" customHeight="1">
      <c r="A23" s="1"/>
      <c r="B23" s="12" t="s">
        <v>23</v>
      </c>
      <c r="C23" s="16"/>
      <c r="D23" s="12"/>
      <c r="E23" s="16"/>
      <c r="F23" s="20">
        <f>SUM(F10:F22)</f>
        <v>8222521.280000001</v>
      </c>
      <c r="G23" s="20">
        <f>SUM(G10:G22)</f>
        <v>0</v>
      </c>
      <c r="H23" s="20">
        <f>SUM(H10:H22)</f>
        <v>0</v>
      </c>
      <c r="I23" s="20">
        <f>SUM(I10:I22)</f>
        <v>1664155</v>
      </c>
      <c r="J23" s="20">
        <f>SUM(J10:J22)</f>
        <v>0</v>
      </c>
    </row>
    <row r="24" spans="1:10" s="10" customFormat="1" ht="16.5" customHeight="1">
      <c r="A24" s="16" t="s">
        <v>5</v>
      </c>
      <c r="B24" s="12" t="s">
        <v>10</v>
      </c>
      <c r="C24" s="16"/>
      <c r="D24" s="12"/>
      <c r="E24" s="16"/>
      <c r="F24" s="20">
        <f>F25+F39+F43+F47+F48+F51</f>
        <v>1486612</v>
      </c>
      <c r="G24" s="20">
        <f>G25+G39+G43+G47+G48+G51</f>
        <v>84803</v>
      </c>
      <c r="H24" s="20">
        <f>H25+H39+H43+H47+H48+H51</f>
        <v>0</v>
      </c>
      <c r="I24" s="20">
        <f>I25+I39+I43+I47+I48+I51</f>
        <v>0</v>
      </c>
      <c r="J24" s="20">
        <f>J25+J39+J43+J47+J48+J51</f>
        <v>0</v>
      </c>
    </row>
    <row r="25" spans="1:10" s="10" customFormat="1" ht="29.25" customHeight="1">
      <c r="A25" s="13" t="s">
        <v>34</v>
      </c>
      <c r="B25" s="12" t="s">
        <v>12</v>
      </c>
      <c r="C25" s="13" t="s">
        <v>13</v>
      </c>
      <c r="D25" s="14" t="s">
        <v>73</v>
      </c>
      <c r="E25" s="13" t="s">
        <v>8</v>
      </c>
      <c r="F25" s="20">
        <v>8010</v>
      </c>
      <c r="G25" s="20">
        <v>0</v>
      </c>
      <c r="H25" s="20">
        <v>0</v>
      </c>
      <c r="I25" s="20">
        <v>0</v>
      </c>
      <c r="J25" s="20">
        <v>0</v>
      </c>
    </row>
    <row r="26" spans="1:10" ht="37.5" customHeight="1">
      <c r="A26" s="13"/>
      <c r="B26" s="12" t="s">
        <v>3</v>
      </c>
      <c r="C26" s="13" t="s">
        <v>70</v>
      </c>
      <c r="D26" s="14" t="s">
        <v>71</v>
      </c>
      <c r="E26" s="13" t="s">
        <v>14</v>
      </c>
      <c r="F26" s="19">
        <v>19890</v>
      </c>
      <c r="G26" s="19">
        <v>10480</v>
      </c>
      <c r="H26" s="20"/>
      <c r="I26" s="20"/>
      <c r="J26" s="20"/>
    </row>
    <row r="27" spans="1:10" ht="14.25" customHeight="1">
      <c r="A27" s="13"/>
      <c r="B27" s="15"/>
      <c r="C27" s="13" t="s">
        <v>70</v>
      </c>
      <c r="D27" s="14" t="s">
        <v>72</v>
      </c>
      <c r="E27" s="13" t="s">
        <v>8</v>
      </c>
      <c r="F27" s="19">
        <v>2110</v>
      </c>
      <c r="G27" s="19">
        <v>2110</v>
      </c>
      <c r="H27" s="20"/>
      <c r="I27" s="20"/>
      <c r="J27" s="20"/>
    </row>
    <row r="28" spans="1:10" ht="24.75" customHeight="1">
      <c r="A28" s="13"/>
      <c r="B28" s="15"/>
      <c r="C28" s="13" t="s">
        <v>70</v>
      </c>
      <c r="D28" s="14" t="s">
        <v>73</v>
      </c>
      <c r="E28" s="13" t="s">
        <v>8</v>
      </c>
      <c r="F28" s="19">
        <v>4710</v>
      </c>
      <c r="G28" s="19"/>
      <c r="H28" s="19"/>
      <c r="I28" s="19"/>
      <c r="J28" s="19"/>
    </row>
    <row r="29" spans="1:10" ht="15" customHeight="1">
      <c r="A29" s="13"/>
      <c r="B29" s="15"/>
      <c r="C29" s="13" t="s">
        <v>70</v>
      </c>
      <c r="D29" s="14" t="s">
        <v>74</v>
      </c>
      <c r="E29" s="13" t="s">
        <v>75</v>
      </c>
      <c r="F29" s="19">
        <v>230061</v>
      </c>
      <c r="G29" s="19"/>
      <c r="H29" s="19"/>
      <c r="I29" s="19"/>
      <c r="J29" s="19"/>
    </row>
    <row r="30" spans="1:10" ht="15" customHeight="1">
      <c r="A30" s="13"/>
      <c r="B30" s="15"/>
      <c r="C30" s="13" t="s">
        <v>70</v>
      </c>
      <c r="D30" s="14" t="s">
        <v>7</v>
      </c>
      <c r="E30" s="13" t="s">
        <v>8</v>
      </c>
      <c r="F30" s="19">
        <v>4990</v>
      </c>
      <c r="G30" s="19"/>
      <c r="H30" s="19"/>
      <c r="I30" s="19"/>
      <c r="J30" s="19"/>
    </row>
    <row r="31" spans="1:10" ht="24.75" customHeight="1">
      <c r="A31" s="13"/>
      <c r="B31" s="15"/>
      <c r="C31" s="13" t="s">
        <v>70</v>
      </c>
      <c r="D31" s="14" t="s">
        <v>76</v>
      </c>
      <c r="E31" s="13" t="s">
        <v>8</v>
      </c>
      <c r="F31" s="19">
        <v>5028</v>
      </c>
      <c r="G31" s="19"/>
      <c r="H31" s="19"/>
      <c r="I31" s="19"/>
      <c r="J31" s="19"/>
    </row>
    <row r="32" spans="1:10" ht="24.75" customHeight="1">
      <c r="A32" s="13"/>
      <c r="B32" s="15"/>
      <c r="C32" s="13" t="s">
        <v>70</v>
      </c>
      <c r="D32" s="14" t="s">
        <v>77</v>
      </c>
      <c r="E32" s="13" t="s">
        <v>8</v>
      </c>
      <c r="F32" s="19">
        <v>2990</v>
      </c>
      <c r="G32" s="19">
        <v>2990</v>
      </c>
      <c r="H32" s="19"/>
      <c r="I32" s="19"/>
      <c r="J32" s="19"/>
    </row>
    <row r="33" spans="1:10" ht="24.75" customHeight="1">
      <c r="A33" s="13"/>
      <c r="B33" s="15"/>
      <c r="C33" s="13" t="s">
        <v>70</v>
      </c>
      <c r="D33" s="14" t="s">
        <v>78</v>
      </c>
      <c r="E33" s="13" t="s">
        <v>8</v>
      </c>
      <c r="F33" s="19">
        <v>61000</v>
      </c>
      <c r="G33" s="19"/>
      <c r="H33" s="19"/>
      <c r="I33" s="19"/>
      <c r="J33" s="19"/>
    </row>
    <row r="34" spans="1:10" ht="24.75" customHeight="1">
      <c r="A34" s="13"/>
      <c r="B34" s="15"/>
      <c r="C34" s="13" t="s">
        <v>70</v>
      </c>
      <c r="D34" s="14" t="s">
        <v>79</v>
      </c>
      <c r="E34" s="13" t="s">
        <v>8</v>
      </c>
      <c r="F34" s="19">
        <v>3990</v>
      </c>
      <c r="G34" s="19"/>
      <c r="H34" s="19"/>
      <c r="I34" s="19"/>
      <c r="J34" s="19"/>
    </row>
    <row r="35" spans="1:10" ht="24.75" customHeight="1">
      <c r="A35" s="13"/>
      <c r="B35" s="15"/>
      <c r="C35" s="13" t="s">
        <v>70</v>
      </c>
      <c r="D35" s="14" t="s">
        <v>80</v>
      </c>
      <c r="E35" s="13" t="s">
        <v>8</v>
      </c>
      <c r="F35" s="19">
        <v>990</v>
      </c>
      <c r="G35" s="19">
        <v>990</v>
      </c>
      <c r="H35" s="19"/>
      <c r="I35" s="19"/>
      <c r="J35" s="19"/>
    </row>
    <row r="36" spans="1:10" ht="24.75" customHeight="1">
      <c r="A36" s="13"/>
      <c r="B36" s="15"/>
      <c r="C36" s="13" t="s">
        <v>70</v>
      </c>
      <c r="D36" s="14" t="s">
        <v>81</v>
      </c>
      <c r="E36" s="13" t="s">
        <v>8</v>
      </c>
      <c r="F36" s="19">
        <v>8990</v>
      </c>
      <c r="G36" s="19"/>
      <c r="H36" s="19"/>
      <c r="I36" s="19"/>
      <c r="J36" s="19"/>
    </row>
    <row r="37" spans="1:10" ht="24.75" customHeight="1">
      <c r="A37" s="13"/>
      <c r="B37" s="15"/>
      <c r="C37" s="13" t="s">
        <v>70</v>
      </c>
      <c r="D37" s="14" t="s">
        <v>82</v>
      </c>
      <c r="E37" s="13" t="s">
        <v>8</v>
      </c>
      <c r="F37" s="19">
        <v>7970</v>
      </c>
      <c r="G37" s="19"/>
      <c r="H37" s="19"/>
      <c r="I37" s="19"/>
      <c r="J37" s="19"/>
    </row>
    <row r="38" spans="1:10" ht="24.75" customHeight="1">
      <c r="A38" s="13"/>
      <c r="B38" s="15"/>
      <c r="C38" s="13" t="s">
        <v>6</v>
      </c>
      <c r="D38" s="14" t="s">
        <v>83</v>
      </c>
      <c r="E38" s="13" t="s">
        <v>8</v>
      </c>
      <c r="F38" s="19">
        <v>737</v>
      </c>
      <c r="G38" s="19">
        <v>737</v>
      </c>
      <c r="H38" s="19"/>
      <c r="I38" s="19"/>
      <c r="J38" s="19"/>
    </row>
    <row r="39" spans="1:10" s="11" customFormat="1" ht="24.75" customHeight="1">
      <c r="A39" s="16"/>
      <c r="B39" s="12" t="s">
        <v>15</v>
      </c>
      <c r="C39" s="16"/>
      <c r="D39" s="12"/>
      <c r="E39" s="16"/>
      <c r="F39" s="20">
        <f>SUM(F26:F38)</f>
        <v>353456</v>
      </c>
      <c r="G39" s="20">
        <f>SUM(G26:G38)</f>
        <v>17307</v>
      </c>
      <c r="H39" s="20">
        <f>SUM(H26:H38)</f>
        <v>0</v>
      </c>
      <c r="I39" s="20">
        <f>SUM(I26:I38)</f>
        <v>0</v>
      </c>
      <c r="J39" s="20">
        <f>SUM(J26:J38)</f>
        <v>0</v>
      </c>
    </row>
    <row r="40" spans="1:10" s="11" customFormat="1" ht="37.5" customHeight="1">
      <c r="A40" s="16"/>
      <c r="B40" s="12" t="s">
        <v>42</v>
      </c>
      <c r="C40" s="13" t="s">
        <v>84</v>
      </c>
      <c r="D40" s="14" t="s">
        <v>72</v>
      </c>
      <c r="E40" s="13" t="s">
        <v>8</v>
      </c>
      <c r="F40" s="19">
        <v>1920</v>
      </c>
      <c r="G40" s="19">
        <v>1920</v>
      </c>
      <c r="H40" s="20"/>
      <c r="I40" s="20"/>
      <c r="J40" s="20"/>
    </row>
    <row r="41" spans="1:10" s="11" customFormat="1" ht="37.5" customHeight="1">
      <c r="A41" s="16"/>
      <c r="B41" s="12"/>
      <c r="C41" s="13" t="s">
        <v>84</v>
      </c>
      <c r="D41" s="14" t="s">
        <v>83</v>
      </c>
      <c r="E41" s="13" t="s">
        <v>8</v>
      </c>
      <c r="F41" s="19">
        <v>367</v>
      </c>
      <c r="G41" s="19">
        <v>367</v>
      </c>
      <c r="H41" s="20"/>
      <c r="I41" s="20"/>
      <c r="J41" s="20"/>
    </row>
    <row r="42" spans="1:10" s="11" customFormat="1" ht="37.5" customHeight="1">
      <c r="A42" s="16"/>
      <c r="B42" s="12"/>
      <c r="C42" s="13" t="s">
        <v>84</v>
      </c>
      <c r="D42" s="14" t="s">
        <v>82</v>
      </c>
      <c r="E42" s="13" t="s">
        <v>8</v>
      </c>
      <c r="F42" s="19">
        <v>7970</v>
      </c>
      <c r="G42" s="19"/>
      <c r="H42" s="20"/>
      <c r="I42" s="20"/>
      <c r="J42" s="20"/>
    </row>
    <row r="43" spans="1:10" s="11" customFormat="1" ht="37.5" customHeight="1">
      <c r="A43" s="16"/>
      <c r="B43" s="12" t="s">
        <v>85</v>
      </c>
      <c r="C43" s="13"/>
      <c r="D43" s="14"/>
      <c r="E43" s="13"/>
      <c r="F43" s="20">
        <f>SUM(F40:F42)</f>
        <v>10257</v>
      </c>
      <c r="G43" s="20">
        <f>SUM(G40:G42)</f>
        <v>2287</v>
      </c>
      <c r="H43" s="20">
        <f>SUM(H40:H42)</f>
        <v>0</v>
      </c>
      <c r="I43" s="20">
        <f>SUM(I40:I42)</f>
        <v>0</v>
      </c>
      <c r="J43" s="20">
        <f>SUM(J40:J42)</f>
        <v>0</v>
      </c>
    </row>
    <row r="44" spans="1:10" s="11" customFormat="1" ht="80.25" customHeight="1">
      <c r="A44" s="16"/>
      <c r="B44" s="22" t="s">
        <v>93</v>
      </c>
      <c r="C44" s="13" t="s">
        <v>86</v>
      </c>
      <c r="D44" s="14" t="s">
        <v>99</v>
      </c>
      <c r="E44" s="13" t="s">
        <v>22</v>
      </c>
      <c r="F44" s="19">
        <v>90000</v>
      </c>
      <c r="G44" s="20"/>
      <c r="H44" s="20"/>
      <c r="I44" s="20"/>
      <c r="J44" s="20"/>
    </row>
    <row r="45" spans="1:10" s="9" customFormat="1" ht="30" customHeight="1">
      <c r="A45" s="13"/>
      <c r="B45" s="22"/>
      <c r="C45" s="13" t="s">
        <v>87</v>
      </c>
      <c r="D45" s="14" t="s">
        <v>88</v>
      </c>
      <c r="E45" s="13" t="s">
        <v>14</v>
      </c>
      <c r="F45" s="19">
        <v>465490</v>
      </c>
      <c r="G45" s="19"/>
      <c r="H45" s="19">
        <f>SUM(G45)</f>
        <v>0</v>
      </c>
      <c r="I45" s="19"/>
      <c r="J45" s="19"/>
    </row>
    <row r="46" spans="1:10" ht="28.5" customHeight="1">
      <c r="A46" s="13"/>
      <c r="B46" s="15"/>
      <c r="C46" s="13" t="s">
        <v>89</v>
      </c>
      <c r="D46" s="14" t="s">
        <v>90</v>
      </c>
      <c r="E46" s="13" t="s">
        <v>8</v>
      </c>
      <c r="F46" s="19">
        <v>430000</v>
      </c>
      <c r="G46" s="19"/>
      <c r="H46" s="19">
        <f>SUM(G46)</f>
        <v>0</v>
      </c>
      <c r="I46" s="19"/>
      <c r="J46" s="19"/>
    </row>
    <row r="47" spans="1:10" s="10" customFormat="1" ht="15.75" customHeight="1">
      <c r="A47" s="16"/>
      <c r="B47" s="12" t="s">
        <v>16</v>
      </c>
      <c r="C47" s="16"/>
      <c r="D47" s="12"/>
      <c r="E47" s="16"/>
      <c r="F47" s="20">
        <f>SUM(F44:F46)</f>
        <v>985490</v>
      </c>
      <c r="G47" s="20">
        <f>SUM(G44:G46)</f>
        <v>0</v>
      </c>
      <c r="H47" s="20">
        <f>SUM(H45:H46)</f>
        <v>0</v>
      </c>
      <c r="I47" s="20">
        <f>SUM(I44:I46)</f>
        <v>0</v>
      </c>
      <c r="J47" s="20">
        <f>SUM(J44:J46)</f>
        <v>0</v>
      </c>
    </row>
    <row r="48" spans="1:10" s="10" customFormat="1" ht="27" customHeight="1">
      <c r="A48" s="16"/>
      <c r="B48" s="22" t="s">
        <v>92</v>
      </c>
      <c r="C48" s="13" t="s">
        <v>94</v>
      </c>
      <c r="D48" s="14" t="s">
        <v>95</v>
      </c>
      <c r="E48" s="13" t="s">
        <v>14</v>
      </c>
      <c r="F48" s="20">
        <v>33000</v>
      </c>
      <c r="G48" s="20">
        <v>0</v>
      </c>
      <c r="H48" s="20">
        <v>0</v>
      </c>
      <c r="I48" s="20">
        <v>0</v>
      </c>
      <c r="J48" s="20">
        <v>0</v>
      </c>
    </row>
    <row r="49" spans="1:10" s="10" customFormat="1" ht="30" customHeight="1">
      <c r="A49" s="16"/>
      <c r="B49" s="12" t="s">
        <v>9</v>
      </c>
      <c r="C49" s="13" t="s">
        <v>96</v>
      </c>
      <c r="D49" s="14" t="s">
        <v>95</v>
      </c>
      <c r="E49" s="13" t="s">
        <v>97</v>
      </c>
      <c r="F49" s="19">
        <v>90409</v>
      </c>
      <c r="G49" s="19">
        <v>65209</v>
      </c>
      <c r="H49" s="20"/>
      <c r="I49" s="20"/>
      <c r="J49" s="20"/>
    </row>
    <row r="50" spans="1:10" s="10" customFormat="1" ht="31.5" customHeight="1">
      <c r="A50" s="16"/>
      <c r="B50" s="12"/>
      <c r="C50" s="13" t="s">
        <v>65</v>
      </c>
      <c r="D50" s="14" t="s">
        <v>98</v>
      </c>
      <c r="E50" s="13" t="s">
        <v>8</v>
      </c>
      <c r="F50" s="19">
        <v>5990</v>
      </c>
      <c r="G50" s="20"/>
      <c r="H50" s="20"/>
      <c r="I50" s="20"/>
      <c r="J50" s="20"/>
    </row>
    <row r="51" spans="1:10" s="10" customFormat="1" ht="25.5" customHeight="1">
      <c r="A51" s="16"/>
      <c r="B51" s="12" t="s">
        <v>23</v>
      </c>
      <c r="C51" s="13"/>
      <c r="D51" s="14"/>
      <c r="E51" s="13"/>
      <c r="F51" s="20">
        <f>SUM(F49:F50)</f>
        <v>96399</v>
      </c>
      <c r="G51" s="20">
        <f>SUM(G49:G50)</f>
        <v>65209</v>
      </c>
      <c r="H51" s="20">
        <f>SUM(H49:H50)</f>
        <v>0</v>
      </c>
      <c r="I51" s="20">
        <f>SUM(I49:I50)</f>
        <v>0</v>
      </c>
      <c r="J51" s="20">
        <f>SUM(J49:J50)</f>
        <v>0</v>
      </c>
    </row>
    <row r="52" spans="1:10" s="10" customFormat="1" ht="18" customHeight="1">
      <c r="A52" s="16" t="s">
        <v>11</v>
      </c>
      <c r="B52" s="12" t="s">
        <v>10</v>
      </c>
      <c r="C52" s="16"/>
      <c r="D52" s="12"/>
      <c r="E52" s="16"/>
      <c r="F52" s="20">
        <f>F53+F58+F64+F65+F78</f>
        <v>4737761.2700000005</v>
      </c>
      <c r="G52" s="20">
        <f>G53+G58+G64+G65+G78</f>
        <v>87016.79</v>
      </c>
      <c r="H52" s="20">
        <f>H53+H58+H64+H65+H78</f>
        <v>0</v>
      </c>
      <c r="I52" s="20">
        <f>I53+I58+I64+I65+I78</f>
        <v>0</v>
      </c>
      <c r="J52" s="20">
        <f>J53+J58+J64+J65+J78</f>
        <v>0</v>
      </c>
    </row>
    <row r="53" spans="1:10" s="28" customFormat="1" ht="24.75" customHeight="1">
      <c r="A53" s="23" t="s">
        <v>34</v>
      </c>
      <c r="B53" s="21" t="s">
        <v>12</v>
      </c>
      <c r="C53" s="23" t="s">
        <v>13</v>
      </c>
      <c r="D53" s="24" t="s">
        <v>100</v>
      </c>
      <c r="E53" s="23" t="s">
        <v>8</v>
      </c>
      <c r="F53" s="26">
        <v>510.52</v>
      </c>
      <c r="G53" s="26">
        <v>510.52</v>
      </c>
      <c r="H53" s="26">
        <v>0</v>
      </c>
      <c r="I53" s="26">
        <v>0</v>
      </c>
      <c r="J53" s="26">
        <v>0</v>
      </c>
    </row>
    <row r="54" spans="1:10" ht="24.75" customHeight="1">
      <c r="A54" s="13"/>
      <c r="B54" s="12" t="s">
        <v>3</v>
      </c>
      <c r="C54" s="13" t="s">
        <v>6</v>
      </c>
      <c r="D54" s="14" t="s">
        <v>101</v>
      </c>
      <c r="E54" s="13" t="s">
        <v>8</v>
      </c>
      <c r="F54" s="19">
        <v>553.27</v>
      </c>
      <c r="G54" s="19">
        <v>553.27</v>
      </c>
      <c r="H54" s="19"/>
      <c r="I54" s="19"/>
      <c r="J54" s="19"/>
    </row>
    <row r="55" spans="1:10" ht="24.75" customHeight="1">
      <c r="A55" s="13"/>
      <c r="B55" s="15"/>
      <c r="C55" s="13" t="s">
        <v>6</v>
      </c>
      <c r="D55" s="14" t="s">
        <v>102</v>
      </c>
      <c r="E55" s="13" t="s">
        <v>8</v>
      </c>
      <c r="F55" s="19">
        <v>8000</v>
      </c>
      <c r="G55" s="19"/>
      <c r="H55" s="19"/>
      <c r="I55" s="19"/>
      <c r="J55" s="19"/>
    </row>
    <row r="56" spans="1:10" ht="24.75" customHeight="1">
      <c r="A56" s="13"/>
      <c r="B56" s="15"/>
      <c r="C56" s="13" t="s">
        <v>6</v>
      </c>
      <c r="D56" s="14" t="s">
        <v>103</v>
      </c>
      <c r="E56" s="13" t="s">
        <v>8</v>
      </c>
      <c r="F56" s="19">
        <v>8761</v>
      </c>
      <c r="G56" s="19"/>
      <c r="H56" s="19"/>
      <c r="I56" s="19"/>
      <c r="J56" s="19"/>
    </row>
    <row r="57" spans="1:10" ht="24.75" customHeight="1" hidden="1">
      <c r="A57" s="13"/>
      <c r="B57" s="15"/>
      <c r="C57" s="13"/>
      <c r="D57" s="14"/>
      <c r="E57" s="13"/>
      <c r="F57" s="19"/>
      <c r="G57" s="19">
        <f>SUM(G49:G56)</f>
        <v>218498.57999999996</v>
      </c>
      <c r="H57" s="19">
        <f>SUM(H56)</f>
        <v>0</v>
      </c>
      <c r="I57" s="19">
        <f>SUM(I56)</f>
        <v>0</v>
      </c>
      <c r="J57" s="19">
        <f>SUM(J49:J56)</f>
        <v>0</v>
      </c>
    </row>
    <row r="58" spans="1:10" s="30" customFormat="1" ht="24.75" customHeight="1">
      <c r="A58" s="29"/>
      <c r="B58" s="21" t="s">
        <v>15</v>
      </c>
      <c r="C58" s="29"/>
      <c r="D58" s="21"/>
      <c r="E58" s="29"/>
      <c r="F58" s="26">
        <f>SUM(F54:F57)</f>
        <v>17314.27</v>
      </c>
      <c r="G58" s="26">
        <f>G54+G55+G56</f>
        <v>553.27</v>
      </c>
      <c r="H58" s="26">
        <f>SUM(H57)</f>
        <v>0</v>
      </c>
      <c r="I58" s="26">
        <f>SUM(I57)</f>
        <v>0</v>
      </c>
      <c r="J58" s="26">
        <f>J54+J55+J56</f>
        <v>0</v>
      </c>
    </row>
    <row r="59" spans="1:10" ht="42.75" customHeight="1">
      <c r="A59" s="23"/>
      <c r="B59" s="21" t="s">
        <v>42</v>
      </c>
      <c r="C59" s="23" t="s">
        <v>45</v>
      </c>
      <c r="D59" s="24" t="s">
        <v>104</v>
      </c>
      <c r="E59" s="23" t="s">
        <v>8</v>
      </c>
      <c r="F59" s="25">
        <v>3000</v>
      </c>
      <c r="G59" s="25"/>
      <c r="H59" s="26"/>
      <c r="I59" s="26"/>
      <c r="J59" s="25"/>
    </row>
    <row r="60" spans="1:10" ht="24.75" customHeight="1">
      <c r="A60" s="13"/>
      <c r="B60" s="14"/>
      <c r="C60" s="23" t="s">
        <v>45</v>
      </c>
      <c r="D60" s="14" t="s">
        <v>105</v>
      </c>
      <c r="E60" s="13" t="s">
        <v>106</v>
      </c>
      <c r="F60" s="19">
        <v>75600</v>
      </c>
      <c r="G60" s="19">
        <v>75600</v>
      </c>
      <c r="H60" s="19"/>
      <c r="I60" s="19"/>
      <c r="J60" s="19"/>
    </row>
    <row r="61" spans="1:10" ht="24.75" customHeight="1">
      <c r="A61" s="13"/>
      <c r="B61" s="15"/>
      <c r="C61" s="23" t="s">
        <v>45</v>
      </c>
      <c r="D61" s="14" t="s">
        <v>107</v>
      </c>
      <c r="E61" s="13" t="s">
        <v>8</v>
      </c>
      <c r="F61" s="19">
        <v>4000</v>
      </c>
      <c r="G61" s="19"/>
      <c r="H61" s="19"/>
      <c r="I61" s="19"/>
      <c r="J61" s="19"/>
    </row>
    <row r="62" spans="1:10" ht="24.75" customHeight="1">
      <c r="A62" s="13"/>
      <c r="B62" s="15"/>
      <c r="C62" s="23" t="s">
        <v>84</v>
      </c>
      <c r="D62" s="14" t="s">
        <v>108</v>
      </c>
      <c r="E62" s="13" t="s">
        <v>8</v>
      </c>
      <c r="F62" s="19">
        <v>1813</v>
      </c>
      <c r="G62" s="19">
        <v>1813</v>
      </c>
      <c r="H62" s="19"/>
      <c r="I62" s="19"/>
      <c r="J62" s="19"/>
    </row>
    <row r="63" spans="1:10" ht="24.75" customHeight="1">
      <c r="A63" s="13"/>
      <c r="B63" s="15"/>
      <c r="C63" s="23" t="s">
        <v>84</v>
      </c>
      <c r="D63" s="14" t="s">
        <v>109</v>
      </c>
      <c r="E63" s="13" t="s">
        <v>8</v>
      </c>
      <c r="F63" s="19">
        <v>7304</v>
      </c>
      <c r="G63" s="19"/>
      <c r="H63" s="19"/>
      <c r="I63" s="19"/>
      <c r="J63" s="19"/>
    </row>
    <row r="64" spans="1:10" s="30" customFormat="1" ht="42" customHeight="1">
      <c r="A64" s="29"/>
      <c r="B64" s="21" t="s">
        <v>110</v>
      </c>
      <c r="C64" s="29"/>
      <c r="D64" s="21"/>
      <c r="E64" s="29"/>
      <c r="F64" s="26">
        <f>SUM(F59:F63)</f>
        <v>91717</v>
      </c>
      <c r="G64" s="26">
        <f>SUM(G59:G63)</f>
        <v>77413</v>
      </c>
      <c r="H64" s="26">
        <f>SUM(H59:H63)</f>
        <v>0</v>
      </c>
      <c r="I64" s="26">
        <f>SUM(I59:I63)</f>
        <v>0</v>
      </c>
      <c r="J64" s="26">
        <f>SUM(J59:J63)</f>
        <v>0</v>
      </c>
    </row>
    <row r="65" spans="1:10" s="30" customFormat="1" ht="69" customHeight="1">
      <c r="A65" s="29"/>
      <c r="B65" s="31" t="s">
        <v>91</v>
      </c>
      <c r="C65" s="23" t="s">
        <v>47</v>
      </c>
      <c r="D65" s="24" t="s">
        <v>111</v>
      </c>
      <c r="E65" s="23" t="s">
        <v>32</v>
      </c>
      <c r="F65" s="26">
        <v>15450</v>
      </c>
      <c r="G65" s="26">
        <v>0</v>
      </c>
      <c r="H65" s="26">
        <v>0</v>
      </c>
      <c r="I65" s="26">
        <v>0</v>
      </c>
      <c r="J65" s="26">
        <v>0</v>
      </c>
    </row>
    <row r="66" spans="1:10" s="10" customFormat="1" ht="43.5" customHeight="1">
      <c r="A66" s="13"/>
      <c r="B66" s="12" t="s">
        <v>9</v>
      </c>
      <c r="C66" s="13" t="s">
        <v>52</v>
      </c>
      <c r="D66" s="14" t="s">
        <v>112</v>
      </c>
      <c r="E66" s="13" t="s">
        <v>8</v>
      </c>
      <c r="F66" s="19">
        <v>49790</v>
      </c>
      <c r="G66" s="20"/>
      <c r="H66" s="20"/>
      <c r="I66" s="20"/>
      <c r="J66" s="20"/>
    </row>
    <row r="67" spans="1:10" s="10" customFormat="1" ht="24.75" customHeight="1">
      <c r="A67" s="13"/>
      <c r="B67" s="15"/>
      <c r="C67" s="13" t="s">
        <v>54</v>
      </c>
      <c r="D67" s="14" t="s">
        <v>18</v>
      </c>
      <c r="E67" s="13" t="s">
        <v>49</v>
      </c>
      <c r="F67" s="19">
        <v>1670637</v>
      </c>
      <c r="G67" s="20"/>
      <c r="H67" s="20"/>
      <c r="I67" s="20"/>
      <c r="J67" s="20"/>
    </row>
    <row r="68" spans="1:10" ht="27.75" customHeight="1">
      <c r="A68" s="13"/>
      <c r="B68" s="15"/>
      <c r="C68" s="13" t="s">
        <v>54</v>
      </c>
      <c r="D68" s="27" t="s">
        <v>113</v>
      </c>
      <c r="E68" s="13" t="s">
        <v>21</v>
      </c>
      <c r="F68" s="19">
        <v>57060</v>
      </c>
      <c r="G68" s="19"/>
      <c r="H68" s="19"/>
      <c r="I68" s="19"/>
      <c r="J68" s="19"/>
    </row>
    <row r="69" spans="1:10" ht="27.75" customHeight="1">
      <c r="A69" s="13"/>
      <c r="B69" s="15"/>
      <c r="C69" s="13" t="s">
        <v>54</v>
      </c>
      <c r="D69" s="27" t="s">
        <v>20</v>
      </c>
      <c r="E69" s="13" t="s">
        <v>19</v>
      </c>
      <c r="F69" s="19">
        <v>44940</v>
      </c>
      <c r="G69" s="19"/>
      <c r="H69" s="19"/>
      <c r="I69" s="19"/>
      <c r="J69" s="19"/>
    </row>
    <row r="70" spans="1:10" ht="27.75" customHeight="1">
      <c r="A70" s="13"/>
      <c r="B70" s="15"/>
      <c r="C70" s="13" t="s">
        <v>54</v>
      </c>
      <c r="D70" s="27" t="s">
        <v>114</v>
      </c>
      <c r="E70" s="13" t="s">
        <v>115</v>
      </c>
      <c r="F70" s="19">
        <v>8540</v>
      </c>
      <c r="G70" s="19">
        <v>8540</v>
      </c>
      <c r="H70" s="19"/>
      <c r="I70" s="19"/>
      <c r="J70" s="19"/>
    </row>
    <row r="71" spans="1:10" ht="27.75" customHeight="1">
      <c r="A71" s="13"/>
      <c r="B71" s="15"/>
      <c r="C71" s="13" t="s">
        <v>54</v>
      </c>
      <c r="D71" s="27" t="s">
        <v>116</v>
      </c>
      <c r="E71" s="13" t="s">
        <v>32</v>
      </c>
      <c r="F71" s="19">
        <v>93000</v>
      </c>
      <c r="G71" s="19"/>
      <c r="H71" s="19"/>
      <c r="I71" s="19"/>
      <c r="J71" s="19"/>
    </row>
    <row r="72" spans="1:10" ht="27.75" customHeight="1">
      <c r="A72" s="13"/>
      <c r="B72" s="15"/>
      <c r="C72" s="13" t="s">
        <v>61</v>
      </c>
      <c r="D72" s="27" t="s">
        <v>117</v>
      </c>
      <c r="E72" s="13" t="s">
        <v>22</v>
      </c>
      <c r="F72" s="19">
        <v>67000</v>
      </c>
      <c r="G72" s="19"/>
      <c r="H72" s="19"/>
      <c r="I72" s="19"/>
      <c r="J72" s="19"/>
    </row>
    <row r="73" spans="1:10" ht="27.75" customHeight="1">
      <c r="A73" s="13"/>
      <c r="B73" s="15"/>
      <c r="C73" s="13" t="s">
        <v>61</v>
      </c>
      <c r="D73" s="27" t="s">
        <v>118</v>
      </c>
      <c r="E73" s="13" t="s">
        <v>8</v>
      </c>
      <c r="F73" s="19">
        <v>2204000</v>
      </c>
      <c r="G73" s="19"/>
      <c r="H73" s="19"/>
      <c r="I73" s="19"/>
      <c r="J73" s="19"/>
    </row>
    <row r="74" spans="1:10" ht="27.75" customHeight="1">
      <c r="A74" s="13"/>
      <c r="B74" s="15"/>
      <c r="C74" s="13" t="s">
        <v>61</v>
      </c>
      <c r="D74" s="27" t="s">
        <v>119</v>
      </c>
      <c r="E74" s="13" t="s">
        <v>8</v>
      </c>
      <c r="F74" s="19">
        <v>79399.15</v>
      </c>
      <c r="G74" s="19"/>
      <c r="H74" s="19"/>
      <c r="I74" s="19"/>
      <c r="J74" s="19"/>
    </row>
    <row r="75" spans="1:10" ht="39.75" customHeight="1">
      <c r="A75" s="13"/>
      <c r="B75" s="15"/>
      <c r="C75" s="13" t="s">
        <v>120</v>
      </c>
      <c r="D75" s="27" t="s">
        <v>121</v>
      </c>
      <c r="E75" s="13" t="s">
        <v>19</v>
      </c>
      <c r="F75" s="19">
        <v>52403.33</v>
      </c>
      <c r="G75" s="19"/>
      <c r="H75" s="19"/>
      <c r="I75" s="19"/>
      <c r="J75" s="19"/>
    </row>
    <row r="76" spans="1:10" ht="39.75" customHeight="1">
      <c r="A76" s="13"/>
      <c r="B76" s="15"/>
      <c r="C76" s="13" t="s">
        <v>120</v>
      </c>
      <c r="D76" s="27" t="s">
        <v>122</v>
      </c>
      <c r="E76" s="13" t="s">
        <v>123</v>
      </c>
      <c r="F76" s="19">
        <v>198000</v>
      </c>
      <c r="G76" s="19"/>
      <c r="H76" s="19"/>
      <c r="I76" s="19"/>
      <c r="J76" s="19"/>
    </row>
    <row r="77" spans="1:10" ht="54.75" customHeight="1">
      <c r="A77" s="13"/>
      <c r="B77" s="15"/>
      <c r="C77" s="13" t="s">
        <v>120</v>
      </c>
      <c r="D77" s="27" t="s">
        <v>124</v>
      </c>
      <c r="E77" s="13" t="s">
        <v>22</v>
      </c>
      <c r="F77" s="19">
        <v>88000</v>
      </c>
      <c r="G77" s="19"/>
      <c r="H77" s="19"/>
      <c r="I77" s="19"/>
      <c r="J77" s="19"/>
    </row>
    <row r="78" spans="1:10" s="30" customFormat="1" ht="24.75" customHeight="1">
      <c r="A78" s="29"/>
      <c r="B78" s="21" t="s">
        <v>23</v>
      </c>
      <c r="C78" s="29"/>
      <c r="D78" s="21"/>
      <c r="E78" s="29"/>
      <c r="F78" s="26">
        <f>SUM(F66:F77)</f>
        <v>4612769.48</v>
      </c>
      <c r="G78" s="26">
        <f>SUM(G66:G77)</f>
        <v>8540</v>
      </c>
      <c r="H78" s="26">
        <f>SUM(H66:H77)</f>
        <v>0</v>
      </c>
      <c r="I78" s="26">
        <f>SUM(I66:I77)</f>
        <v>0</v>
      </c>
      <c r="J78" s="26">
        <f>SUM(J66:J77)</f>
        <v>0</v>
      </c>
    </row>
    <row r="79" spans="1:10" s="10" customFormat="1" ht="38.25" customHeight="1">
      <c r="A79" s="16" t="s">
        <v>24</v>
      </c>
      <c r="B79" s="12" t="s">
        <v>37</v>
      </c>
      <c r="C79" s="13" t="s">
        <v>125</v>
      </c>
      <c r="D79" s="12"/>
      <c r="E79" s="16"/>
      <c r="F79" s="20">
        <v>30151.7</v>
      </c>
      <c r="G79" s="20">
        <v>0</v>
      </c>
      <c r="H79" s="20">
        <v>0</v>
      </c>
      <c r="I79" s="20">
        <v>0</v>
      </c>
      <c r="J79" s="20">
        <v>30151.7</v>
      </c>
    </row>
    <row r="80" spans="1:10" ht="18.75" customHeight="1">
      <c r="A80" s="16" t="s">
        <v>25</v>
      </c>
      <c r="B80" s="12" t="s">
        <v>10</v>
      </c>
      <c r="C80" s="13"/>
      <c r="D80" s="14"/>
      <c r="E80" s="13"/>
      <c r="F80" s="20">
        <f>F83</f>
        <v>185261</v>
      </c>
      <c r="G80" s="20">
        <f>G83</f>
        <v>0</v>
      </c>
      <c r="H80" s="20">
        <f>H83</f>
        <v>0</v>
      </c>
      <c r="I80" s="20">
        <f>I83</f>
        <v>0</v>
      </c>
      <c r="J80" s="20">
        <f>J83</f>
        <v>0</v>
      </c>
    </row>
    <row r="81" spans="1:10" ht="24.75" customHeight="1">
      <c r="A81" s="13" t="s">
        <v>34</v>
      </c>
      <c r="B81" s="12" t="s">
        <v>9</v>
      </c>
      <c r="C81" s="13" t="s">
        <v>54</v>
      </c>
      <c r="D81" s="14" t="s">
        <v>126</v>
      </c>
      <c r="E81" s="13" t="s">
        <v>127</v>
      </c>
      <c r="F81" s="19">
        <v>117898</v>
      </c>
      <c r="G81" s="20"/>
      <c r="H81" s="20"/>
      <c r="I81" s="20"/>
      <c r="J81" s="20"/>
    </row>
    <row r="82" spans="1:10" s="10" customFormat="1" ht="38.25" customHeight="1">
      <c r="A82" s="16"/>
      <c r="B82" s="15"/>
      <c r="C82" s="13" t="s">
        <v>120</v>
      </c>
      <c r="D82" s="14" t="s">
        <v>128</v>
      </c>
      <c r="E82" s="13" t="s">
        <v>22</v>
      </c>
      <c r="F82" s="19">
        <v>67363</v>
      </c>
      <c r="G82" s="19"/>
      <c r="H82" s="19"/>
      <c r="I82" s="19"/>
      <c r="J82" s="19"/>
    </row>
    <row r="83" spans="1:10" ht="24.75" customHeight="1">
      <c r="A83" s="13"/>
      <c r="B83" s="12" t="s">
        <v>23</v>
      </c>
      <c r="C83" s="16"/>
      <c r="D83" s="12"/>
      <c r="E83" s="16"/>
      <c r="F83" s="20">
        <f>SUM(F81:F82)</f>
        <v>185261</v>
      </c>
      <c r="G83" s="20">
        <f>SUM(G81:G82)</f>
        <v>0</v>
      </c>
      <c r="H83" s="20">
        <f>SUM(H81:H82)</f>
        <v>0</v>
      </c>
      <c r="I83" s="20">
        <f>SUM(I81:I82)</f>
        <v>0</v>
      </c>
      <c r="J83" s="20">
        <f>SUM(J81:J82)</f>
        <v>0</v>
      </c>
    </row>
    <row r="84" spans="1:10" ht="16.5" customHeight="1">
      <c r="A84" s="13"/>
      <c r="B84" s="17" t="s">
        <v>26</v>
      </c>
      <c r="C84" s="13"/>
      <c r="D84" s="14"/>
      <c r="E84" s="13"/>
      <c r="F84" s="20">
        <f>SUM(F3+F4+F7+F24+F52+F79+F80)</f>
        <v>45281544.940000005</v>
      </c>
      <c r="G84" s="20">
        <f>SUM(G3+G4+G7+G24+G52+G79+G80)</f>
        <v>171819.78999999998</v>
      </c>
      <c r="H84" s="20">
        <f>SUM(H3+H4+H7+H24+H52+H79+H80)</f>
        <v>0</v>
      </c>
      <c r="I84" s="20">
        <f>SUM(I3+I4+I7+I24+I52+I79+I80)</f>
        <v>24689792.689999998</v>
      </c>
      <c r="J84" s="20">
        <f>SUM(J3+J4+J7+J24+J52+J79+J80)</f>
        <v>30151.7</v>
      </c>
    </row>
    <row r="85" ht="24.75" customHeight="1">
      <c r="F85" s="18"/>
    </row>
    <row r="86" ht="24.75" customHeight="1">
      <c r="F86" s="18"/>
    </row>
    <row r="87" ht="24.75" customHeight="1">
      <c r="F87" s="18"/>
    </row>
    <row r="88" ht="24.75" customHeight="1">
      <c r="F88" s="18"/>
    </row>
    <row r="89" ht="24.75" customHeight="1">
      <c r="F89" s="18"/>
    </row>
    <row r="90" ht="24.75" customHeight="1">
      <c r="F90" s="18"/>
    </row>
    <row r="91" ht="24.75" customHeight="1">
      <c r="F91" s="18"/>
    </row>
    <row r="92" ht="24.75" customHeight="1">
      <c r="F92" s="18"/>
    </row>
    <row r="93" ht="24.75" customHeight="1">
      <c r="F93" s="18"/>
    </row>
    <row r="94" ht="24.75" customHeight="1">
      <c r="F94" s="18"/>
    </row>
    <row r="95" ht="24.75" customHeight="1">
      <c r="F95" s="18"/>
    </row>
    <row r="96" ht="24.75" customHeight="1">
      <c r="F96" s="18"/>
    </row>
    <row r="97" ht="24.75" customHeight="1">
      <c r="F97" s="18"/>
    </row>
    <row r="98" ht="24.75" customHeight="1">
      <c r="F98" s="18"/>
    </row>
    <row r="99" ht="24.75" customHeight="1">
      <c r="F99" s="18"/>
    </row>
    <row r="100" ht="24.75" customHeight="1">
      <c r="F100" s="18"/>
    </row>
    <row r="101" ht="24.75" customHeight="1">
      <c r="F101" s="18"/>
    </row>
    <row r="102" ht="24.75" customHeight="1">
      <c r="F102" s="18"/>
    </row>
    <row r="103" ht="24.75" customHeight="1">
      <c r="F103" s="18"/>
    </row>
    <row r="104" ht="24.75" customHeight="1">
      <c r="F104" s="18"/>
    </row>
    <row r="105" ht="24.75" customHeight="1">
      <c r="F105" s="18"/>
    </row>
    <row r="106" ht="24.75" customHeight="1">
      <c r="F106" s="18"/>
    </row>
    <row r="107" ht="24.75" customHeight="1">
      <c r="F107" s="18"/>
    </row>
    <row r="108" ht="24.75" customHeight="1">
      <c r="F108" s="18"/>
    </row>
    <row r="109" ht="24.75" customHeight="1">
      <c r="F109" s="18"/>
    </row>
    <row r="110" ht="24.75" customHeight="1">
      <c r="F110" s="18"/>
    </row>
    <row r="111" ht="24.75" customHeight="1">
      <c r="F111" s="18"/>
    </row>
    <row r="112" ht="24.75" customHeight="1">
      <c r="F112" s="18"/>
    </row>
    <row r="113" ht="24.75" customHeight="1">
      <c r="F113" s="18"/>
    </row>
    <row r="114" ht="24.75" customHeight="1">
      <c r="F114" s="18"/>
    </row>
    <row r="115" ht="24.75" customHeight="1">
      <c r="F115" s="18"/>
    </row>
    <row r="116" ht="24.75" customHeight="1">
      <c r="F116" s="18"/>
    </row>
    <row r="117" ht="24.75" customHeight="1">
      <c r="F117" s="18"/>
    </row>
    <row r="118" ht="24.75" customHeight="1">
      <c r="F118" s="18"/>
    </row>
    <row r="119" ht="24.75" customHeight="1">
      <c r="F119" s="18"/>
    </row>
    <row r="120" ht="24.75" customHeight="1">
      <c r="F120" s="18"/>
    </row>
    <row r="121" ht="24.75" customHeight="1">
      <c r="F121" s="18"/>
    </row>
    <row r="122" ht="24.75" customHeight="1">
      <c r="F122" s="18"/>
    </row>
    <row r="123" ht="24.75" customHeight="1">
      <c r="F123" s="18"/>
    </row>
    <row r="124" ht="24.75" customHeight="1">
      <c r="F124" s="18"/>
    </row>
    <row r="125" ht="24.75" customHeight="1">
      <c r="F125" s="18"/>
    </row>
    <row r="126" ht="24.75" customHeight="1">
      <c r="F126" s="18"/>
    </row>
    <row r="127" ht="24.75" customHeight="1">
      <c r="F127" s="18"/>
    </row>
    <row r="128" ht="24.75" customHeight="1">
      <c r="F128" s="18"/>
    </row>
    <row r="129" ht="24.75" customHeight="1">
      <c r="F129" s="18"/>
    </row>
    <row r="130" ht="24.75" customHeight="1">
      <c r="F130" s="18"/>
    </row>
    <row r="131" ht="24.75" customHeight="1">
      <c r="F131" s="18"/>
    </row>
    <row r="132" ht="24.75" customHeight="1">
      <c r="F132" s="18"/>
    </row>
    <row r="133" ht="24.75" customHeight="1">
      <c r="F133" s="18"/>
    </row>
    <row r="134" ht="24.75" customHeight="1">
      <c r="F134" s="18"/>
    </row>
    <row r="135" ht="24.75" customHeight="1">
      <c r="F135" s="18"/>
    </row>
    <row r="136" ht="24.75" customHeight="1">
      <c r="F136" s="18"/>
    </row>
    <row r="137" ht="24.75" customHeight="1">
      <c r="F137" s="18"/>
    </row>
    <row r="138" ht="24.75" customHeight="1">
      <c r="F138" s="18"/>
    </row>
    <row r="139" ht="24.75" customHeight="1">
      <c r="F139" s="18"/>
    </row>
    <row r="140" ht="24.75" customHeight="1">
      <c r="F140" s="18"/>
    </row>
    <row r="141" ht="24.75" customHeight="1">
      <c r="F141" s="18"/>
    </row>
    <row r="142" ht="24.75" customHeight="1">
      <c r="F142" s="18"/>
    </row>
    <row r="143" ht="24.75" customHeight="1">
      <c r="F143" s="18"/>
    </row>
    <row r="144" ht="24.75" customHeight="1">
      <c r="F144" s="18"/>
    </row>
    <row r="145" ht="24.75" customHeight="1">
      <c r="F145" s="18"/>
    </row>
    <row r="146" ht="24.75" customHeight="1">
      <c r="F146" s="18"/>
    </row>
    <row r="147" ht="24.75" customHeight="1">
      <c r="F147" s="18"/>
    </row>
    <row r="148" ht="24.75" customHeight="1">
      <c r="F148" s="18"/>
    </row>
    <row r="149" ht="24.75" customHeight="1">
      <c r="F149" s="18"/>
    </row>
    <row r="150" ht="24.75" customHeight="1">
      <c r="F150" s="18"/>
    </row>
    <row r="151" ht="24.75" customHeight="1">
      <c r="F151" s="18"/>
    </row>
    <row r="152" ht="24.75" customHeight="1">
      <c r="F152" s="18"/>
    </row>
    <row r="153" ht="24.75" customHeight="1">
      <c r="F153" s="18"/>
    </row>
    <row r="154" ht="24.75" customHeight="1">
      <c r="F154" s="18"/>
    </row>
    <row r="155" ht="24.75" customHeight="1">
      <c r="F155" s="18"/>
    </row>
    <row r="156" ht="24.75" customHeight="1">
      <c r="F156" s="18"/>
    </row>
    <row r="157" ht="24.75" customHeight="1">
      <c r="F157" s="18"/>
    </row>
    <row r="158" ht="24.75" customHeight="1">
      <c r="F158" s="18"/>
    </row>
    <row r="159" ht="24.75" customHeight="1">
      <c r="F159" s="18"/>
    </row>
    <row r="160" ht="24.75" customHeight="1">
      <c r="F160" s="18"/>
    </row>
    <row r="161" ht="24.75" customHeight="1">
      <c r="F161" s="18"/>
    </row>
    <row r="162" ht="24.75" customHeight="1">
      <c r="F162" s="18"/>
    </row>
    <row r="163" ht="24.75" customHeight="1">
      <c r="F163" s="18"/>
    </row>
    <row r="164" ht="24.75" customHeight="1">
      <c r="F164" s="18"/>
    </row>
    <row r="165" ht="24.75" customHeight="1">
      <c r="F165" s="18"/>
    </row>
    <row r="166" ht="24.75" customHeight="1">
      <c r="F166" s="18"/>
    </row>
    <row r="167" ht="24.75" customHeight="1">
      <c r="F167" s="18"/>
    </row>
    <row r="168" ht="24.75" customHeight="1">
      <c r="F168" s="18"/>
    </row>
    <row r="169" ht="24.75" customHeight="1">
      <c r="F169" s="18"/>
    </row>
    <row r="170" ht="24.75" customHeight="1">
      <c r="F170" s="18"/>
    </row>
    <row r="171" ht="24.75" customHeight="1">
      <c r="F171" s="18"/>
    </row>
    <row r="172" ht="24.75" customHeight="1">
      <c r="F172" s="18"/>
    </row>
    <row r="173" ht="24.75" customHeight="1">
      <c r="F173" s="18"/>
    </row>
    <row r="174" ht="24.75" customHeight="1">
      <c r="F174" s="18"/>
    </row>
    <row r="175" ht="24.75" customHeight="1">
      <c r="F175" s="18"/>
    </row>
    <row r="176" ht="24.75" customHeight="1">
      <c r="F176" s="18"/>
    </row>
    <row r="177" ht="24.75" customHeight="1">
      <c r="F177" s="18"/>
    </row>
    <row r="178" ht="24.75" customHeight="1">
      <c r="F178" s="18"/>
    </row>
    <row r="179" ht="24.75" customHeight="1">
      <c r="F179" s="18"/>
    </row>
    <row r="180" ht="24.75" customHeight="1">
      <c r="F180" s="18"/>
    </row>
    <row r="181" ht="24.75" customHeight="1">
      <c r="F181" s="18"/>
    </row>
    <row r="182" ht="24.75" customHeight="1">
      <c r="F182" s="18"/>
    </row>
    <row r="183" ht="24.75" customHeight="1">
      <c r="F183" s="18"/>
    </row>
    <row r="184" ht="24.75" customHeight="1">
      <c r="F184" s="18"/>
    </row>
    <row r="185" ht="24.75" customHeight="1">
      <c r="F185" s="18"/>
    </row>
    <row r="186" ht="24.75" customHeight="1">
      <c r="F186" s="18"/>
    </row>
    <row r="187" ht="24.75" customHeight="1">
      <c r="F187" s="18"/>
    </row>
    <row r="188" ht="24.75" customHeight="1">
      <c r="F188" s="18"/>
    </row>
    <row r="189" ht="24.75" customHeight="1">
      <c r="F189" s="18"/>
    </row>
    <row r="190" ht="24.75" customHeight="1">
      <c r="F190" s="18"/>
    </row>
    <row r="191" ht="24.75" customHeight="1">
      <c r="F191" s="18"/>
    </row>
    <row r="192" ht="24.75" customHeight="1">
      <c r="F192" s="18"/>
    </row>
    <row r="193" ht="24.75" customHeight="1">
      <c r="F193" s="18"/>
    </row>
    <row r="194" ht="24.75" customHeight="1">
      <c r="F194" s="18"/>
    </row>
    <row r="195" ht="24.75" customHeight="1">
      <c r="F195" s="18"/>
    </row>
    <row r="196" ht="24.75" customHeight="1">
      <c r="F196" s="18"/>
    </row>
    <row r="197" ht="24.75" customHeight="1">
      <c r="F197" s="18"/>
    </row>
    <row r="198" ht="24.75" customHeight="1">
      <c r="F198" s="18"/>
    </row>
    <row r="199" ht="24.75" customHeight="1">
      <c r="F199" s="18"/>
    </row>
    <row r="200" ht="24.75" customHeight="1">
      <c r="F200" s="18"/>
    </row>
    <row r="201" ht="24.75" customHeight="1">
      <c r="F201" s="18"/>
    </row>
    <row r="202" ht="24.75" customHeight="1">
      <c r="F202" s="18"/>
    </row>
    <row r="203" ht="24.75" customHeight="1">
      <c r="F203" s="18"/>
    </row>
    <row r="204" ht="24.75" customHeight="1">
      <c r="F204" s="18"/>
    </row>
    <row r="205" ht="24.75" customHeight="1">
      <c r="F205" s="18"/>
    </row>
    <row r="206" ht="24.75" customHeight="1">
      <c r="F206" s="18"/>
    </row>
    <row r="207" ht="24.75" customHeight="1">
      <c r="F207" s="18"/>
    </row>
    <row r="208" ht="24.75" customHeight="1">
      <c r="F208" s="18"/>
    </row>
    <row r="209" ht="24.75" customHeight="1">
      <c r="F209" s="18"/>
    </row>
    <row r="210" ht="24.75" customHeight="1">
      <c r="F210" s="18"/>
    </row>
    <row r="211" ht="24.75" customHeight="1">
      <c r="F211" s="18"/>
    </row>
    <row r="212" ht="24.75" customHeight="1">
      <c r="F212" s="18"/>
    </row>
    <row r="213" ht="24.75" customHeight="1">
      <c r="F213" s="18"/>
    </row>
    <row r="214" ht="24.75" customHeight="1">
      <c r="F214" s="18"/>
    </row>
    <row r="215" ht="24.75" customHeight="1">
      <c r="F215" s="18"/>
    </row>
    <row r="216" ht="24.75" customHeight="1">
      <c r="F216" s="18"/>
    </row>
    <row r="217" ht="24.75" customHeight="1">
      <c r="F217" s="18"/>
    </row>
    <row r="218" ht="24.75" customHeight="1">
      <c r="F218" s="18"/>
    </row>
    <row r="219" ht="24.75" customHeight="1">
      <c r="F219" s="18"/>
    </row>
    <row r="220" ht="24.75" customHeight="1">
      <c r="F220" s="18"/>
    </row>
    <row r="221" ht="24.75" customHeight="1">
      <c r="F221" s="18"/>
    </row>
    <row r="222" ht="24.75" customHeight="1">
      <c r="F222" s="18"/>
    </row>
    <row r="223" ht="24.75" customHeight="1">
      <c r="F223" s="18"/>
    </row>
    <row r="224" ht="24.75" customHeight="1">
      <c r="F224" s="18"/>
    </row>
    <row r="225" ht="24.75" customHeight="1">
      <c r="F225" s="18"/>
    </row>
    <row r="226" ht="24.75" customHeight="1">
      <c r="F226" s="18"/>
    </row>
    <row r="227" ht="24.75" customHeight="1">
      <c r="F227" s="18"/>
    </row>
    <row r="228" ht="24.75" customHeight="1">
      <c r="F228" s="18"/>
    </row>
    <row r="229" ht="24.75" customHeight="1">
      <c r="F229" s="18"/>
    </row>
    <row r="230" ht="24.75" customHeight="1">
      <c r="F230" s="18"/>
    </row>
    <row r="231" ht="24.75" customHeight="1">
      <c r="F231" s="18"/>
    </row>
    <row r="232" ht="24.75" customHeight="1">
      <c r="F232" s="18"/>
    </row>
    <row r="233" ht="24.75" customHeight="1">
      <c r="F233" s="18"/>
    </row>
    <row r="234" ht="24.75" customHeight="1">
      <c r="F234" s="18"/>
    </row>
    <row r="235" ht="24.75" customHeight="1">
      <c r="F235" s="18"/>
    </row>
    <row r="236" ht="24.75" customHeight="1">
      <c r="F236" s="18"/>
    </row>
    <row r="237" ht="24.75" customHeight="1">
      <c r="F237" s="18"/>
    </row>
    <row r="238" ht="24.75" customHeight="1">
      <c r="F238" s="18"/>
    </row>
    <row r="239" ht="24.75" customHeight="1">
      <c r="F239" s="18"/>
    </row>
    <row r="240" ht="24.75" customHeight="1">
      <c r="F240" s="18"/>
    </row>
    <row r="241" ht="24.75" customHeight="1">
      <c r="F241" s="18"/>
    </row>
    <row r="242" ht="24.75" customHeight="1">
      <c r="F242" s="18"/>
    </row>
    <row r="243" ht="24.75" customHeight="1">
      <c r="F243" s="18"/>
    </row>
    <row r="244" ht="24.75" customHeight="1">
      <c r="F244" s="18"/>
    </row>
    <row r="245" ht="24.75" customHeight="1">
      <c r="F245" s="18"/>
    </row>
    <row r="246" ht="24.75" customHeight="1">
      <c r="F246" s="18"/>
    </row>
    <row r="247" ht="24.75" customHeight="1">
      <c r="F247" s="18"/>
    </row>
    <row r="248" ht="24.75" customHeight="1">
      <c r="F248" s="18"/>
    </row>
    <row r="249" ht="24.75" customHeight="1">
      <c r="F249" s="18"/>
    </row>
    <row r="250" ht="24.75" customHeight="1">
      <c r="F250" s="18"/>
    </row>
    <row r="251" ht="24.75" customHeight="1">
      <c r="F251" s="18"/>
    </row>
    <row r="252" ht="24.75" customHeight="1">
      <c r="F252" s="18"/>
    </row>
    <row r="253" ht="24.75" customHeight="1">
      <c r="F253" s="18"/>
    </row>
    <row r="254" ht="24.75" customHeight="1">
      <c r="F254" s="18"/>
    </row>
    <row r="255" ht="24.75" customHeight="1">
      <c r="F255" s="18"/>
    </row>
    <row r="256" ht="24.75" customHeight="1">
      <c r="F256" s="18"/>
    </row>
    <row r="257" ht="24.75" customHeight="1">
      <c r="F257" s="18"/>
    </row>
    <row r="258" ht="24.75" customHeight="1">
      <c r="F258" s="18"/>
    </row>
    <row r="259" ht="24.75" customHeight="1">
      <c r="F259" s="18"/>
    </row>
    <row r="260" ht="24.75" customHeight="1">
      <c r="F260" s="18"/>
    </row>
    <row r="261" ht="24.75" customHeight="1">
      <c r="F261" s="18"/>
    </row>
    <row r="262" ht="24.75" customHeight="1">
      <c r="F262" s="18"/>
    </row>
    <row r="263" ht="24.75" customHeight="1">
      <c r="F263" s="18"/>
    </row>
    <row r="264" ht="24.75" customHeight="1">
      <c r="F264" s="18"/>
    </row>
    <row r="265" ht="24.75" customHeight="1">
      <c r="F265" s="18"/>
    </row>
    <row r="266" ht="24.75" customHeight="1">
      <c r="F266" s="18"/>
    </row>
    <row r="267" ht="24.75" customHeight="1">
      <c r="F267" s="18"/>
    </row>
    <row r="268" ht="24.75" customHeight="1">
      <c r="F268" s="18"/>
    </row>
    <row r="269" ht="24.75" customHeight="1">
      <c r="F269" s="18"/>
    </row>
    <row r="270" ht="24.75" customHeight="1">
      <c r="F270" s="18"/>
    </row>
    <row r="271" ht="24.75" customHeight="1">
      <c r="F271" s="18"/>
    </row>
    <row r="272" ht="24.75" customHeight="1">
      <c r="F272" s="18"/>
    </row>
    <row r="273" ht="24.75" customHeight="1">
      <c r="F273" s="18"/>
    </row>
    <row r="274" ht="24.75" customHeight="1">
      <c r="F274" s="18"/>
    </row>
    <row r="275" ht="24.75" customHeight="1">
      <c r="F275" s="18"/>
    </row>
    <row r="276" ht="24.75" customHeight="1">
      <c r="F276" s="18"/>
    </row>
    <row r="277" ht="24.75" customHeight="1">
      <c r="F277" s="18"/>
    </row>
    <row r="278" ht="24.75" customHeight="1">
      <c r="F278" s="18"/>
    </row>
    <row r="279" ht="24.75" customHeight="1">
      <c r="F279" s="18"/>
    </row>
    <row r="280" ht="24.75" customHeight="1">
      <c r="F280" s="18"/>
    </row>
    <row r="281" ht="24.75" customHeight="1">
      <c r="F281" s="18"/>
    </row>
    <row r="282" ht="24.75" customHeight="1">
      <c r="F282" s="18"/>
    </row>
    <row r="283" ht="24.75" customHeight="1">
      <c r="F283" s="18"/>
    </row>
    <row r="284" ht="24.75" customHeight="1">
      <c r="F284" s="18"/>
    </row>
    <row r="285" ht="24.75" customHeight="1">
      <c r="F285" s="18"/>
    </row>
    <row r="286" ht="24.75" customHeight="1">
      <c r="F286" s="18"/>
    </row>
    <row r="287" ht="24.75" customHeight="1">
      <c r="F287" s="18"/>
    </row>
    <row r="288" ht="24.75" customHeight="1">
      <c r="F288" s="18"/>
    </row>
    <row r="289" ht="24.75" customHeight="1">
      <c r="F289" s="18"/>
    </row>
    <row r="290" ht="24.75" customHeight="1">
      <c r="F290" s="18"/>
    </row>
    <row r="291" ht="24.75" customHeight="1">
      <c r="F291" s="18"/>
    </row>
    <row r="292" ht="24.75" customHeight="1">
      <c r="F292" s="18"/>
    </row>
    <row r="293" ht="24.75" customHeight="1">
      <c r="F293" s="18"/>
    </row>
    <row r="294" ht="24.75" customHeight="1">
      <c r="F294" s="18"/>
    </row>
    <row r="295" ht="24.75" customHeight="1">
      <c r="F295" s="18"/>
    </row>
    <row r="296" ht="24.75" customHeight="1">
      <c r="F296" s="18"/>
    </row>
    <row r="297" ht="24.75" customHeight="1">
      <c r="F297" s="18"/>
    </row>
    <row r="298" ht="24.75" customHeight="1">
      <c r="F298" s="18"/>
    </row>
    <row r="299" ht="24.75" customHeight="1">
      <c r="F299" s="18"/>
    </row>
    <row r="300" ht="24.75" customHeight="1">
      <c r="F300" s="18"/>
    </row>
    <row r="301" ht="24.75" customHeight="1">
      <c r="F301" s="18"/>
    </row>
    <row r="302" ht="24.75" customHeight="1">
      <c r="F302" s="18"/>
    </row>
    <row r="303" ht="24.75" customHeight="1">
      <c r="F303" s="18"/>
    </row>
    <row r="304" ht="24.75" customHeight="1">
      <c r="F304" s="18"/>
    </row>
    <row r="305" ht="24.75" customHeight="1">
      <c r="F305" s="18"/>
    </row>
    <row r="306" ht="24.75" customHeight="1">
      <c r="F306" s="18"/>
    </row>
    <row r="307" ht="24.75" customHeight="1">
      <c r="F307" s="18"/>
    </row>
    <row r="308" ht="24.75" customHeight="1">
      <c r="F308" s="18"/>
    </row>
    <row r="309" ht="24.75" customHeight="1">
      <c r="F309" s="18"/>
    </row>
    <row r="310" ht="24.75" customHeight="1">
      <c r="F310" s="18"/>
    </row>
    <row r="311" ht="24.75" customHeight="1">
      <c r="F311" s="18"/>
    </row>
    <row r="312" ht="24.75" customHeight="1">
      <c r="F312" s="18"/>
    </row>
    <row r="313" ht="24.75" customHeight="1">
      <c r="F313" s="18"/>
    </row>
    <row r="314" ht="24.75" customHeight="1">
      <c r="F314" s="18"/>
    </row>
    <row r="315" ht="24.75" customHeight="1">
      <c r="F315" s="18"/>
    </row>
    <row r="316" ht="24.75" customHeight="1">
      <c r="F316" s="18"/>
    </row>
    <row r="317" ht="24.75" customHeight="1">
      <c r="F317" s="18"/>
    </row>
    <row r="318" ht="24.75" customHeight="1">
      <c r="F318" s="18"/>
    </row>
    <row r="319" ht="24.75" customHeight="1">
      <c r="F319" s="18"/>
    </row>
    <row r="320" ht="24.75" customHeight="1">
      <c r="F320" s="18"/>
    </row>
    <row r="321" ht="24.75" customHeight="1">
      <c r="F321" s="18"/>
    </row>
    <row r="322" ht="24.75" customHeight="1">
      <c r="F322" s="18"/>
    </row>
    <row r="323" ht="24.75" customHeight="1">
      <c r="F323" s="18"/>
    </row>
    <row r="324" ht="24.75" customHeight="1">
      <c r="F324" s="18"/>
    </row>
    <row r="325" ht="24.75" customHeight="1">
      <c r="F325" s="18"/>
    </row>
    <row r="326" ht="24.75" customHeight="1">
      <c r="F326" s="18"/>
    </row>
    <row r="327" ht="24.75" customHeight="1">
      <c r="F327" s="18"/>
    </row>
    <row r="328" ht="24.75" customHeight="1">
      <c r="F328" s="18"/>
    </row>
    <row r="329" ht="24.75" customHeight="1">
      <c r="F329" s="18"/>
    </row>
    <row r="330" ht="24.75" customHeight="1">
      <c r="F330" s="18"/>
    </row>
    <row r="331" ht="24.75" customHeight="1">
      <c r="F331" s="18"/>
    </row>
    <row r="332" ht="24.75" customHeight="1">
      <c r="F332" s="18"/>
    </row>
    <row r="333" ht="24.75" customHeight="1">
      <c r="F333" s="18"/>
    </row>
    <row r="334" ht="24.75" customHeight="1">
      <c r="F334" s="18"/>
    </row>
    <row r="335" ht="24.75" customHeight="1">
      <c r="F335" s="18"/>
    </row>
    <row r="336" ht="24.75" customHeight="1">
      <c r="F336" s="18"/>
    </row>
    <row r="337" ht="24.75" customHeight="1">
      <c r="F337" s="18"/>
    </row>
    <row r="338" ht="24.75" customHeight="1">
      <c r="F338" s="18"/>
    </row>
    <row r="339" ht="24.75" customHeight="1">
      <c r="F339" s="18"/>
    </row>
    <row r="340" ht="24.75" customHeight="1">
      <c r="F340" s="18"/>
    </row>
    <row r="341" ht="24.75" customHeight="1">
      <c r="F341" s="18"/>
    </row>
    <row r="342" ht="24.75" customHeight="1">
      <c r="F342" s="18"/>
    </row>
    <row r="343" ht="24.75" customHeight="1">
      <c r="F343" s="18"/>
    </row>
    <row r="344" ht="24.75" customHeight="1">
      <c r="F344" s="18"/>
    </row>
    <row r="345" ht="24.75" customHeight="1">
      <c r="F345" s="18"/>
    </row>
    <row r="346" ht="24.75" customHeight="1">
      <c r="F346" s="18"/>
    </row>
    <row r="347" ht="24.75" customHeight="1">
      <c r="F347" s="18"/>
    </row>
    <row r="348" ht="24.75" customHeight="1">
      <c r="F348" s="18"/>
    </row>
    <row r="349" ht="24.75" customHeight="1">
      <c r="F349" s="18"/>
    </row>
    <row r="350" ht="24.75" customHeight="1">
      <c r="F350" s="18"/>
    </row>
    <row r="351" ht="24.75" customHeight="1">
      <c r="F351" s="18"/>
    </row>
    <row r="352" ht="24.75" customHeight="1">
      <c r="F352" s="18"/>
    </row>
    <row r="353" ht="24.75" customHeight="1">
      <c r="F353" s="18"/>
    </row>
    <row r="354" ht="24.75" customHeight="1">
      <c r="F354" s="18"/>
    </row>
    <row r="355" ht="24.75" customHeight="1">
      <c r="F355" s="18"/>
    </row>
    <row r="356" ht="24.75" customHeight="1">
      <c r="F356" s="18"/>
    </row>
    <row r="357" ht="24.75" customHeight="1">
      <c r="F357" s="18"/>
    </row>
    <row r="358" ht="24.75" customHeight="1">
      <c r="F358" s="18"/>
    </row>
    <row r="359" ht="24.75" customHeight="1">
      <c r="F359" s="18"/>
    </row>
    <row r="360" ht="24.75" customHeight="1">
      <c r="F360" s="18"/>
    </row>
    <row r="361" ht="24.75" customHeight="1">
      <c r="F361" s="18"/>
    </row>
    <row r="362" ht="24.75" customHeight="1">
      <c r="F362" s="18"/>
    </row>
    <row r="363" ht="24.75" customHeight="1">
      <c r="F363" s="18"/>
    </row>
    <row r="364" ht="24.75" customHeight="1">
      <c r="F364" s="18"/>
    </row>
    <row r="365" ht="24.75" customHeight="1">
      <c r="F365" s="18"/>
    </row>
    <row r="366" ht="24.75" customHeight="1">
      <c r="F366" s="18"/>
    </row>
    <row r="367" ht="24.75" customHeight="1">
      <c r="F367" s="18"/>
    </row>
    <row r="368" ht="24.75" customHeight="1">
      <c r="F368" s="18"/>
    </row>
    <row r="369" ht="24.75" customHeight="1">
      <c r="F369" s="18"/>
    </row>
    <row r="370" ht="24.75" customHeight="1">
      <c r="F370" s="18"/>
    </row>
    <row r="371" ht="24.75" customHeight="1">
      <c r="F371" s="18"/>
    </row>
    <row r="372" ht="24.75" customHeight="1">
      <c r="F372" s="18"/>
    </row>
    <row r="373" ht="24.75" customHeight="1">
      <c r="F373" s="18"/>
    </row>
    <row r="374" ht="24.75" customHeight="1">
      <c r="F374" s="18"/>
    </row>
    <row r="375" ht="24.75" customHeight="1">
      <c r="F375" s="18"/>
    </row>
    <row r="376" ht="24.75" customHeight="1">
      <c r="F376" s="18"/>
    </row>
    <row r="377" ht="24.75" customHeight="1">
      <c r="F377" s="18"/>
    </row>
    <row r="378" ht="24.75" customHeight="1">
      <c r="F378" s="18"/>
    </row>
    <row r="379" ht="24.75" customHeight="1">
      <c r="F379" s="18"/>
    </row>
    <row r="380" ht="24.75" customHeight="1">
      <c r="F380" s="18"/>
    </row>
    <row r="381" ht="24.75" customHeight="1">
      <c r="F381" s="18"/>
    </row>
    <row r="382" ht="24.75" customHeight="1">
      <c r="F382" s="18"/>
    </row>
    <row r="383" ht="24.75" customHeight="1">
      <c r="F383" s="18"/>
    </row>
    <row r="384" ht="24.75" customHeight="1">
      <c r="F384" s="18"/>
    </row>
    <row r="385" ht="24.75" customHeight="1">
      <c r="F385" s="18"/>
    </row>
    <row r="386" ht="24.75" customHeight="1">
      <c r="F386" s="18"/>
    </row>
    <row r="387" ht="24.75" customHeight="1">
      <c r="F387" s="18"/>
    </row>
    <row r="388" ht="24.75" customHeight="1">
      <c r="F388" s="18"/>
    </row>
    <row r="389" ht="24.75" customHeight="1">
      <c r="F389" s="18"/>
    </row>
    <row r="390" ht="24.75" customHeight="1">
      <c r="F390" s="18"/>
    </row>
    <row r="391" ht="24.75" customHeight="1">
      <c r="F391" s="18"/>
    </row>
    <row r="392" ht="24.75" customHeight="1">
      <c r="F392" s="18"/>
    </row>
    <row r="393" ht="24.75" customHeight="1">
      <c r="F393" s="18"/>
    </row>
    <row r="394" ht="24.75" customHeight="1">
      <c r="F394" s="18"/>
    </row>
    <row r="395" ht="24.75" customHeight="1">
      <c r="F395" s="18"/>
    </row>
    <row r="396" ht="24.75" customHeight="1">
      <c r="F396" s="18"/>
    </row>
    <row r="397" ht="24.75" customHeight="1">
      <c r="F397" s="18"/>
    </row>
    <row r="398" ht="24.75" customHeight="1">
      <c r="F398" s="18"/>
    </row>
    <row r="399" ht="24.75" customHeight="1">
      <c r="F399" s="18"/>
    </row>
    <row r="400" ht="24.75" customHeight="1">
      <c r="F400" s="18"/>
    </row>
    <row r="401" ht="24.75" customHeight="1">
      <c r="F401" s="18"/>
    </row>
    <row r="402" ht="24.75" customHeight="1">
      <c r="F402" s="18"/>
    </row>
    <row r="403" ht="24.75" customHeight="1">
      <c r="F403" s="18"/>
    </row>
  </sheetData>
  <sheetProtection/>
  <mergeCells count="1">
    <mergeCell ref="H1:J1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2017-01-24T13:51:24Z</cp:lastPrinted>
  <dcterms:created xsi:type="dcterms:W3CDTF">2007-01-18T11:03:40Z</dcterms:created>
  <dcterms:modified xsi:type="dcterms:W3CDTF">2017-01-24T13:51:27Z</dcterms:modified>
  <cp:category/>
  <cp:version/>
  <cp:contentType/>
  <cp:contentStatus/>
</cp:coreProperties>
</file>