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0"/>
  </bookViews>
  <sheets>
    <sheet name="прогр 11" sheetId="1" r:id="rId1"/>
    <sheet name="распр.б.а.13" sheetId="2" r:id="rId2"/>
    <sheet name="вед.15" sheetId="3" r:id="rId3"/>
  </sheets>
  <definedNames>
    <definedName name="_xlnm.Print_Titles" localSheetId="2">'вед.15'!$11:$11</definedName>
    <definedName name="_xlnm.Print_Titles" localSheetId="0">'прогр 11'!$9:$9</definedName>
    <definedName name="_xlnm.Print_Titles" localSheetId="1">'распр.б.а.13'!$11:$11</definedName>
    <definedName name="_xlnm.Print_Area" localSheetId="2">'вед.15'!$B$1:$H$431</definedName>
    <definedName name="_xlnm.Print_Area" localSheetId="0">'прогр 11'!$B$1:$G$423</definedName>
    <definedName name="_xlnm.Print_Area" localSheetId="1">'распр.б.а.13'!$B$1:$G$430</definedName>
  </definedNames>
  <calcPr fullCalcOnLoad="1"/>
</workbook>
</file>

<file path=xl/sharedStrings.xml><?xml version="1.0" encoding="utf-8"?>
<sst xmlns="http://schemas.openxmlformats.org/spreadsheetml/2006/main" count="4875" uniqueCount="498">
  <si>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</si>
  <si>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Софинансирование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</si>
  <si>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</si>
  <si>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</si>
  <si>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0310000000</t>
  </si>
  <si>
    <t>0320000000</t>
  </si>
  <si>
    <t>0330000000</t>
  </si>
  <si>
    <t>0400000000</t>
  </si>
  <si>
    <t>0100000000</t>
  </si>
  <si>
    <t>0110000000</t>
  </si>
  <si>
    <t>0310070360</t>
  </si>
  <si>
    <t>0120000000</t>
  </si>
  <si>
    <t>0120070660</t>
  </si>
  <si>
    <t>0200000000</t>
  </si>
  <si>
    <t>0210000000</t>
  </si>
  <si>
    <t>0210070750</t>
  </si>
  <si>
    <t>0240000000</t>
  </si>
  <si>
    <t>0240005100</t>
  </si>
  <si>
    <t>0240095020</t>
  </si>
  <si>
    <t>0240096020</t>
  </si>
  <si>
    <t>0240096030</t>
  </si>
  <si>
    <t>0300000000</t>
  </si>
  <si>
    <t>0320000240</t>
  </si>
  <si>
    <t>0330001010</t>
  </si>
  <si>
    <t>0220000000</t>
  </si>
  <si>
    <t>0230000000</t>
  </si>
  <si>
    <t>0110003340</t>
  </si>
  <si>
    <t>0240090000</t>
  </si>
  <si>
    <t>0320072020</t>
  </si>
  <si>
    <t>0500000000</t>
  </si>
  <si>
    <t>0510000000</t>
  </si>
  <si>
    <t>0510001060</t>
  </si>
  <si>
    <t>0520000000</t>
  </si>
  <si>
    <t>0520001070</t>
  </si>
  <si>
    <t>0530000000</t>
  </si>
  <si>
    <t>0530001080</t>
  </si>
  <si>
    <t>0540000000</t>
  </si>
  <si>
    <t>0540001090</t>
  </si>
  <si>
    <t>0600000000</t>
  </si>
  <si>
    <t>0610000000</t>
  </si>
  <si>
    <t>0610070880</t>
  </si>
  <si>
    <t>0620000000</t>
  </si>
  <si>
    <t>0620070880</t>
  </si>
  <si>
    <t>0630000000</t>
  </si>
  <si>
    <t>0630070880</t>
  </si>
  <si>
    <t>0700000000</t>
  </si>
  <si>
    <t>0710000000</t>
  </si>
  <si>
    <t>0710001100</t>
  </si>
  <si>
    <t>0800000000</t>
  </si>
  <si>
    <t>0810000000</t>
  </si>
  <si>
    <t>0810001140</t>
  </si>
  <si>
    <t>0810070130</t>
  </si>
  <si>
    <t>0810070140</t>
  </si>
  <si>
    <t>0820000000</t>
  </si>
  <si>
    <t>0820000250</t>
  </si>
  <si>
    <t>0820005110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</si>
  <si>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</si>
  <si>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</si>
  <si>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</si>
  <si>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</si>
  <si>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</si>
  <si>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</si>
  <si>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</si>
  <si>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</si>
  <si>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</si>
  <si>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</si>
  <si>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</si>
  <si>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</si>
  <si>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</si>
  <si>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</si>
  <si>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</si>
  <si>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</si>
  <si>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</si>
  <si>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</si>
  <si>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</si>
  <si>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1000000000</t>
  </si>
  <si>
    <t>1010000000</t>
  </si>
  <si>
    <t>1010000250</t>
  </si>
  <si>
    <t>1010001240</t>
  </si>
  <si>
    <t>1100000000</t>
  </si>
  <si>
    <t>1110000000</t>
  </si>
  <si>
    <t>1110001250</t>
  </si>
  <si>
    <t>9000000000</t>
  </si>
  <si>
    <t>9900000000</t>
  </si>
  <si>
    <t>9900000200</t>
  </si>
  <si>
    <t>9900000210</t>
  </si>
  <si>
    <t>9900000220</t>
  </si>
  <si>
    <t>9900000280</t>
  </si>
  <si>
    <t>9900000290</t>
  </si>
  <si>
    <t>9900005000</t>
  </si>
  <si>
    <t>9900005010</t>
  </si>
  <si>
    <t>9900005030</t>
  </si>
  <si>
    <t>9900051180</t>
  </si>
  <si>
    <t>9900071340</t>
  </si>
  <si>
    <t>0400001030</t>
  </si>
  <si>
    <t>0400001040</t>
  </si>
  <si>
    <t>0400001050</t>
  </si>
  <si>
    <t>0320000250</t>
  </si>
  <si>
    <t>0810001270</t>
  </si>
  <si>
    <t>0710001280</t>
  </si>
  <si>
    <t>0940001260</t>
  </si>
  <si>
    <t>Расходы по переданным отдельным государственным полномочиям, на участие в государственных программах</t>
  </si>
  <si>
    <t>Расходы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</si>
  <si>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</si>
  <si>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</si>
  <si>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Расходы на 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</si>
  <si>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Иные закупки товаров, работ и услуг для обеспечения государственных(муниципальных) нужд</t>
  </si>
  <si>
    <t>Основное мероприятие "Обеспечение деятельности библиотек в сфере культуры"</t>
  </si>
  <si>
    <t xml:space="preserve">Основное мероприятие "Обеспечение деятельности домов культуры"  </t>
  </si>
  <si>
    <t xml:space="preserve">Основное мероприятие "Обеспечение деятельности ансамбля" </t>
  </si>
  <si>
    <t>0310100000</t>
  </si>
  <si>
    <t>0310100240</t>
  </si>
  <si>
    <t>0310200000</t>
  </si>
  <si>
    <t>0310200240</t>
  </si>
  <si>
    <t>0310300240</t>
  </si>
  <si>
    <t>0310300000</t>
  </si>
  <si>
    <t>01100S0000</t>
  </si>
  <si>
    <t>01100S3340</t>
  </si>
  <si>
    <t>01200S0000</t>
  </si>
  <si>
    <t>01200S0660</t>
  </si>
  <si>
    <t>02100S0000</t>
  </si>
  <si>
    <t>02100S0750</t>
  </si>
  <si>
    <t>02200S0000</t>
  </si>
  <si>
    <t>02200S0740</t>
  </si>
  <si>
    <t>02300S0000</t>
  </si>
  <si>
    <t>02300S0800</t>
  </si>
  <si>
    <t>06100S0000</t>
  </si>
  <si>
    <t>06100S0880</t>
  </si>
  <si>
    <t>06200S0000</t>
  </si>
  <si>
    <t>06200S0880</t>
  </si>
  <si>
    <t>06300S0000</t>
  </si>
  <si>
    <t>06300S0880</t>
  </si>
  <si>
    <t>08100S0000</t>
  </si>
  <si>
    <t>08100S0140</t>
  </si>
  <si>
    <t>08100S0130</t>
  </si>
  <si>
    <t>Расходы на 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государственной программы Ленинградской области «Обеспечение качественным жильем граждан на территории Ленинградской области»</t>
  </si>
  <si>
    <t>0230070800</t>
  </si>
  <si>
    <t>0310272020</t>
  </si>
  <si>
    <t>0310172020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</si>
  <si>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библиотек</t>
  </si>
  <si>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</si>
  <si>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</si>
  <si>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</si>
  <si>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</si>
  <si>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</si>
  <si>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</si>
  <si>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</si>
  <si>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</si>
  <si>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</si>
  <si>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</si>
  <si>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</si>
  <si>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</si>
  <si>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</si>
  <si>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</si>
  <si>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</si>
  <si>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</si>
  <si>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</si>
  <si>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</si>
  <si>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</si>
  <si>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</si>
  <si>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</si>
  <si>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</si>
  <si>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</si>
  <si>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</si>
  <si>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</si>
  <si>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</si>
  <si>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</si>
  <si>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</si>
  <si>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</si>
  <si>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</si>
  <si>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</si>
  <si>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</si>
  <si>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</si>
  <si>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</si>
  <si>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</si>
  <si>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</si>
  <si>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</si>
  <si>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</si>
  <si>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</si>
  <si>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</si>
  <si>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</si>
  <si>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</si>
  <si>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</si>
  <si>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</si>
  <si>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</si>
  <si>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</si>
  <si>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</si>
  <si>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</si>
  <si>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</si>
  <si>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</si>
  <si>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</si>
  <si>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</si>
  <si>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</si>
  <si>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</si>
  <si>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 xml:space="preserve">Расходы на мероприятия в рамках полномочий  органов местного самоуправления </t>
  </si>
  <si>
    <t>Другие вопросы в области  национальной экономики</t>
  </si>
  <si>
    <t>Социальная  политика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</si>
  <si>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</si>
  <si>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</si>
  <si>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</si>
  <si>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</si>
  <si>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</si>
  <si>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</si>
  <si>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</si>
  <si>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</si>
  <si>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Дорожное хозяйство (дорожные фонды)</t>
  </si>
  <si>
    <t>Капитальный ремонт дорог, ремонт и содержание  автомобильных дорог общего пользования местного значения</t>
  </si>
  <si>
    <t xml:space="preserve">Благоустройство </t>
  </si>
  <si>
    <t>Культура, кинематография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</si>
  <si>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</si>
  <si>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</si>
  <si>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</si>
  <si>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</si>
  <si>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Сумма                     (тысяч рублей)</t>
  </si>
  <si>
    <t>Иные межбюджетные трансферты по передаче полномочий по осуществлению внешнего муниципального контроля</t>
  </si>
  <si>
    <t>УТВЕРЖДЕНА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</si>
  <si>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</si>
  <si>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</si>
  <si>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</si>
  <si>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РАСПРЕДЕЛЕНИЕ</t>
  </si>
  <si>
    <t>Непрограммные направления деятельности органов местного самоуправления</t>
  </si>
  <si>
    <t xml:space="preserve"> Приложение 13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</si>
  <si>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</si>
  <si>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</si>
  <si>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</si>
  <si>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</si>
  <si>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</si>
  <si>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</si>
  <si>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Прочие расходы в рамках полномочий органов  местного самоуправления </t>
  </si>
  <si>
    <t>Муниципальная программа "Безопасность"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</si>
  <si>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</si>
  <si>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</si>
  <si>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</si>
  <si>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410</t>
  </si>
  <si>
    <t>Субсидии бюджетным учреждениям</t>
  </si>
  <si>
    <t>610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</si>
  <si>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</si>
  <si>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</si>
  <si>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</si>
  <si>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</si>
  <si>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</si>
  <si>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Улучшение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</si>
  <si>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Муниципальная программа «Социальная политика»</t>
  </si>
  <si>
    <t xml:space="preserve"> Приложение 11</t>
  </si>
  <si>
    <t xml:space="preserve">Бюджетные инвестиции </t>
  </si>
  <si>
    <t>Г</t>
  </si>
  <si>
    <t>Рз</t>
  </si>
  <si>
    <t>ЦСР</t>
  </si>
  <si>
    <t>Благоустройство</t>
  </si>
  <si>
    <t>Резервные фонды</t>
  </si>
  <si>
    <t xml:space="preserve"> Приложение 15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</si>
  <si>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</si>
  <si>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Прочие мероприятия в области социальной политики в рамках муниципальной программы "Социальная политика"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</si>
  <si>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</si>
  <si>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</si>
  <si>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</si>
  <si>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</si>
  <si>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</si>
  <si>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</si>
  <si>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</si>
  <si>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Мероприятия, направленные на улучшение уличного освещения</t>
  </si>
  <si>
    <t>Мероприятия по благоустройству, содержанию и обеспечению санитарного состояния территории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</si>
  <si>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</si>
  <si>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Софинансирование расходных обязательств муниципальных образований, возникающих при осуществлении ими полномочий в сфере дорожной деятельности на реконструкцию, строительство и ремонт автомобильных дорог общего пользования местного значения в границах населенных пунктов, образующих подъезды к строящимся зданиям дошкольных образовательных организаций</t>
  </si>
  <si>
    <t>0810005060</t>
  </si>
  <si>
    <t>Топливно-энергетический комплекс</t>
  </si>
  <si>
    <t>630</t>
  </si>
  <si>
    <t>Субсидии некоммерческим организациям (за иключением государственных (муниципальных) учреждений)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</si>
  <si>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</si>
  <si>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0640000000</t>
  </si>
  <si>
    <t>Мероприятия по строительству и содержанию объектов благоустройства</t>
  </si>
  <si>
    <t>06400S0000</t>
  </si>
  <si>
    <t>06400S0880</t>
  </si>
  <si>
    <t>0640070880</t>
  </si>
  <si>
    <t>Мероприятия по обеспечению первичных мер пожарной безопасности</t>
  </si>
  <si>
    <t>0650000000</t>
  </si>
  <si>
    <t>0650070880</t>
  </si>
  <si>
    <t>06500S0000</t>
  </si>
  <si>
    <t>06500S0880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</si>
  <si>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</si>
  <si>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 МО Аннинское сельское поселение МО Ломоносовский муниципальный район Ленинградской области». Благоустройство, содержание и обеспечение санитарного состояния территории.</t>
  </si>
  <si>
    <t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муниципальной программы "Благоустройство МО Аннинское сельское поселение"</t>
  </si>
  <si>
    <t>Подпрограмма «Установка объектов ориентирующей информации» муниципальной программы "Благоустройство МО Аннинское сельское поселение"</t>
  </si>
  <si>
    <t>Мероприятия по установке объектов ориентирующей информации в рамках подпрограммы «Установка объектов ориентирующей информации» муниципальной программы "Благоустройство МО Аннинское сельское поселение"</t>
  </si>
  <si>
    <t>Подпрограмма «Повышение безопасности дорожного движения» муниципальной программы "Безопасность"</t>
  </si>
  <si>
    <t>1200000000</t>
  </si>
  <si>
    <t>Муниципальная программа "Создание условий для развития малого и среднего предпринимательства"</t>
  </si>
  <si>
    <t>2100000000</t>
  </si>
  <si>
    <t>2000000000</t>
  </si>
  <si>
    <t>Муниципальная программа "Организация ритуальных услуг и содержание мест захоронения"</t>
  </si>
  <si>
    <t>1900000000</t>
  </si>
  <si>
    <t>1800000000</t>
  </si>
  <si>
    <t>1820001460</t>
  </si>
  <si>
    <t>0740001450</t>
  </si>
  <si>
    <t>0750001460</t>
  </si>
  <si>
    <t>Муниципальная программа «Муниципальное имущество»</t>
  </si>
  <si>
    <t>1600000000</t>
  </si>
  <si>
    <t>1610001410</t>
  </si>
  <si>
    <t>Муниципальная программа "Переселение граждан из аварийного жилищного фонда"</t>
  </si>
  <si>
    <t>1500000000</t>
  </si>
  <si>
    <t>Подпрограмма «Строительство и содержание объектов благоустройства» муниципальной программы "Благоустройство"</t>
  </si>
  <si>
    <t>Муниципальная программа «Устойчивое развитие сельских территорий»</t>
  </si>
  <si>
    <t>Расходы на приобретение жилья для граждан, проживающих в сельской местности, молодых семей и молодых специалистов в рамках муниципальной программы «Устойчивое развитие сельских территорий»</t>
  </si>
  <si>
    <t>Улучшение жилищных условий граждан, проживающих в сельской местности, в рамках муниципальной программы «Устойчивое развитие сельских территорий»</t>
  </si>
  <si>
    <t>Проектирование и строительство дома культуры в рамках муниципальной программы «Устойчивое развитие сельских территорий»</t>
  </si>
  <si>
    <t>Проектирование, строительство и реконструкция объектов в рамках муниципальной программы «Устойчивое развитие сельских территорий»</t>
  </si>
  <si>
    <t>Муниципальная программа "Благоустройство"</t>
  </si>
  <si>
    <t>Мероприятия в рамках подпрограммы «Строительство и содержание объектов благоустройства» муниципальной программы "Благоустройство"</t>
  </si>
  <si>
    <t>Подпрограмма «Проведение озеленительных работ» муниципальной программы "Благоустройство"</t>
  </si>
  <si>
    <t>Подпрограмма «Водоотвод ливневых стоков и талых вод от жилых микрорайонов» муниципальной программы "Благоустройство"</t>
  </si>
  <si>
    <t>Обеспечение водоотвода ливневых стоков и талых вод от жилых микрорайонов в рамках подпрограммы «Водоотвод ливневых стоков и талых вод от жилых микрорайонов» муниципальной программы "Благоустройство"</t>
  </si>
  <si>
    <t>Подпрограмма «Установка объектов ориентирующей информации» муниципальной программы "Благоустройство"</t>
  </si>
  <si>
    <t>Мероприятия по установке объектов ориентирующей информации в рамках подпрограммы «Установка объектов ориентирующей информации» муниципальной программы "Благоустройство"</t>
  </si>
  <si>
    <t>Подпрограмма «Праздничное благоустройство территории» муниципальной программы "Благоустройство"</t>
  </si>
  <si>
    <t>Обеспечение праздничного благоустройства территории в рамках подпрограммы «Праздничное благоустройство территории» муниципальной программы "Благоустройство"</t>
  </si>
  <si>
    <t xml:space="preserve"> Подпрограмма «Содержание и уборка мест воинских захоронений» муниципальной программы "Благоустройство"</t>
  </si>
  <si>
    <t>Мероприятия по содержанию и уборке мест воинских захоронений в рамках подпрограммы «Содержание и уборка мест воинских захоронений» муниципальной программы "Благоустройство"</t>
  </si>
  <si>
    <t>Муниципальная программа «Развитие газификации»</t>
  </si>
  <si>
    <t>Развитие газификации в рамках муниципальной программы «Развитие газификации»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</si>
  <si>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газификации»</t>
  </si>
  <si>
    <t>Прочие мероприятия в рамках муниципальной программы «Развитие газификации»</t>
  </si>
  <si>
    <t>Обеспечение деятельности муниципальных казенных учреждений в рамках полномочий  органов местного самоуправления</t>
  </si>
  <si>
    <t>Расходы на выплаты персоналу казенных учреждений</t>
  </si>
  <si>
    <t>110</t>
  </si>
  <si>
    <t>Подпрограмма «Профилактика терроризма и экстремизма» муниципальной программы "Безопасность"</t>
  </si>
  <si>
    <t>Мероприятия по профилактике терроризма и экстремизма в рамках подпрограммы "Профилактика терроризма и экстремизма" муниципальной программы "Безопасность"</t>
  </si>
  <si>
    <t>Мероприятия в области повышения безопасности дорожного движения в рамках подпрограммы «Повышение безопасности дорожного движения» муниципальной программы "Безопасность"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</si>
  <si>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граждан"</t>
  </si>
  <si>
    <t>Улучшение жилищных условий граждан, нуждающихся в улучшении жилищных условий, 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граждан"</t>
  </si>
  <si>
    <t>Подпрограмма «Обеспечение первичных мер пожарной безопасности и безопасности людей на водных объектах» муниципальной программы "Безопасность"</t>
  </si>
  <si>
    <t>Мероприятия в области обеспечения первичных мер пожарной безопасности и безопасности людей на водных объектах в рамках подпрограммы «Обеспечение первичных мер пожарной безопасности и безопасности людей на водных объектах» муниципальной программы "Безопасность"</t>
  </si>
  <si>
    <t>Подпрограмма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</si>
  <si>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Мероприятия по гражданской обороне, предупреждению и защите населения от чрезвычайных ситуаций в рамках подпрограммы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</si>
  <si>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Муниципальная программа «Развитие автомобильных дорог"</t>
  </si>
  <si>
    <t>Капитальный ремонт дорог, ремонт и содержание 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«Развитие автомобильных дорог»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</si>
  <si>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«Развитие автомобильных дорог»</t>
  </si>
  <si>
    <t>Проектирование дорог общего пользования местного значения в рамках муниципальной программы «Развитие автомобильных дорог»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</si>
  <si>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«Развитие автомобильных дорог»</t>
  </si>
  <si>
    <t>Капитальный ремонт и ремонт автомобильных дорог общего пользования местного значения в рамках муниципальной программы «Развитие автомобильных дорог»</t>
  </si>
  <si>
    <t>Строительство автомобильных дорог общего пользования местного значения в рамках муниципальной программы «Развитие автомобильных дорог»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</si>
  <si>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автомобильных дорог»</t>
  </si>
  <si>
    <t>Муниципальная программа «Обеспечение жильем граждан"</t>
  </si>
  <si>
    <t>Подпрограмма "Жилье для молодежи" муниципальной программы «Обеспечение жильем граждан"</t>
  </si>
  <si>
    <t>Улучшение жилищных условий молодежи, проживающей в сельской местности в рамках подпрограммы "Жилье для молодежи" муниципальной программы «Обеспечение жильем граждан"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</si>
  <si>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граждан"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</si>
  <si>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граждан"</t>
  </si>
  <si>
    <t>Муниципальная программа «Развитие молодежной политики, культуры, физической культуры, спорта и туризма»</t>
  </si>
  <si>
    <t>Подпрограмма «Развитие культуры» муниципальной программы «Развитие молодежной политики, культуры, физической культуры, спорта и туризма»</t>
  </si>
  <si>
    <t>Предоставление муниципальным бюджетным и автономным учреждениям субсидий в рамках обеспечения деятельности библиотек подпрограммы «Развитие культуры» муниципальной программы «Развитие молодежной политики, культуры, физической культуры, спорта и туризма»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</si>
  <si>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«Развитие культуры» муниципальной программы «Развитие молодежной политики, культуры, физической культуры, спорта и туризма»</t>
  </si>
  <si>
    <t>Подпрограмма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туризма»</t>
  </si>
  <si>
    <t>Предоставление муниципальным бюджетным и автономным учреждениям субсидий в рамках подпрограммы 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туризма»</t>
  </si>
  <si>
    <t>Бюджетные инвестиции на проектирование, строительство, реконструкцию объектов физической культуры и спорта в рамках подпрограммы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туризма»</t>
  </si>
  <si>
    <t>Подпрограмма «Молодежная политика» муниципальной программы «Развитие молодежной политики, культуры, физической культуры, спорта и туризма»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</si>
  <si>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«Молодежная политика» муниципальной программы «Развитие молодежной политики, культуры, физической культуры, спорта и туризма»</t>
  </si>
  <si>
    <t>Муниципальная программа «Развитие части территорий»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</si>
  <si>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Капитальный ремонт, ремонт и содержание  автомобильных дорог.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</si>
  <si>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Улучшение уличного освещения.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</si>
  <si>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Благоустройство, содержание и обеспечение санитарного состояния территории.</t>
  </si>
  <si>
    <t xml:space="preserve"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Строительство и содержание объектов благоустройства. 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</si>
  <si>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Обеспечение первичных мер пожарной безопасности.</t>
  </si>
  <si>
    <t>Подпрограмма «Замена внутриквартирного оборудования в жилищном фонде" муниципальной программы "Муниципальное имущество"</t>
  </si>
  <si>
    <t>Мероприятия по замене газовых, электрических плит и радиаторов отопления в рамках подпрограммы «Замена внутриквартирного оборудования в жилищном фонде" муниципальной программы "Муниципальное имущество"</t>
  </si>
  <si>
    <t>Подпрограмма «Ремонт и реконструкция муниципального имущества» муниципальной программы «Муниципальное имущество»</t>
  </si>
  <si>
    <t>Обеспечение ремонта и реконструкции муниципального имущества в рамках подпрограммы «Ремонт и реконструкция муниципального имущества» муниципальной программы «Муниципальное имущество»</t>
  </si>
  <si>
    <t>0740000000</t>
  </si>
  <si>
    <t>Подпрограмма «Ремонт и капитальный ремонт муниципального жилищного фонда» муниципальной программы «Муниципальное имущество»</t>
  </si>
  <si>
    <t>0750000000</t>
  </si>
  <si>
    <t>Обеспечение ремонта и капитального ремонта объектов муниципального жилищного фонда в рамках подпрограммы  «Ремонт и капитальный ремонт муниципального жилищного фонда» муниципальной программы «Муниципальное имущество»</t>
  </si>
  <si>
    <t>Подпрограмма «Содержание улично-дорожной сети» муниципальной программы "Благоустройство"</t>
  </si>
  <si>
    <t>Мероприятия по содержанию улично-дорожной сети в рамках подпрограммы «Содержание улично-дорожной сети» муниципальной программы "Благоустройство"</t>
  </si>
  <si>
    <t>Мероприятия по озеленению в рамках подпрограммы «Проведение озеленительных работ» муниципальной программы "Благоустройство"</t>
  </si>
  <si>
    <t xml:space="preserve"> Подпрограмма «Комфортное совместное проживание человека и животных» муниципальной программы "Благоустройство"</t>
  </si>
  <si>
    <t>Мероприятия, направленные на устройство комфортного совместного проживания человека и животных, в рамках подпрограммы«Комфортное совместное проживание человека и животных» муниципальной программы "Благоустройство"</t>
  </si>
  <si>
    <t>Муниципальная программа "Развитие информатизации и защиты информации в органах местного самоуправления"</t>
  </si>
  <si>
    <t>Развитие информатизации и защиты информации в органах местного самоуправления в рамках муниципальной программы"Развитие информатизации и защиты информации в органах местного самоуправления"</t>
  </si>
  <si>
    <t>Мероприятия в области развития информатизации и защиты информации в органах местного самоуправления в рамках муниципальной программы"Развитие информатизации и защиты информации в органах местного самоуправления"</t>
  </si>
  <si>
    <t>Муниципальная программа "Комплексное развитие систем коммунальной инфраструктуры"</t>
  </si>
  <si>
    <t>Подпрограмма "Развитие систем водоснабжения" муниципальной программы "Комплексное развитие систем коммунальной инфраструктуры"</t>
  </si>
  <si>
    <t>1220000000</t>
  </si>
  <si>
    <t>1210000000</t>
  </si>
  <si>
    <t>Подпрограмма "Развитие систем водоотведения" муниципальной программы "Комплексное развитие систем коммунальной инфраструктуры"</t>
  </si>
  <si>
    <t>Мероприятия в области развития систем водоотведения в рамках подпрограммы "Развитие систем водоотведения" муниципальной программы "Комплексное развитие систем коммунальной инфраструктуры"</t>
  </si>
  <si>
    <t>1230000000</t>
  </si>
  <si>
    <t>Подпрограмма "Развитие систем теплоснабжения" муниципальной программы "Комплексное развитие систем коммунальной инфраструктуры"</t>
  </si>
  <si>
    <t>1240000000</t>
  </si>
  <si>
    <t>Подпрограмма "Развитие систем электроснабжения" муниципальной программы "Комплексное развитие систем коммунальной инфраструктуры"</t>
  </si>
  <si>
    <t>Мероприятия в области развития систем электроснабжения в рамках подпрограммы "Развитие систем электроснабжения" муниципальной программы "Комплексное развитие систем коммунальной инфраструктуры"</t>
  </si>
  <si>
    <t>Муниципальная программа "Энергосбережение и повышение энергетической эффективности"</t>
  </si>
  <si>
    <t>Подпрограмма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</si>
  <si>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Мероприятия в области  энергосбережения и повышения энергетической эффективности в бюджетной сфере в рамках подпрограммы 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</si>
  <si>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1300000000</t>
  </si>
  <si>
    <t>1310000000</t>
  </si>
  <si>
    <t>1310001370</t>
  </si>
  <si>
    <t>Подпрограмма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</si>
  <si>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Мероприятия в области  энергосбережения и повышения энергетической эффективности в жилищной сфере в рамках подпрограммы 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</si>
  <si>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1320000000</t>
  </si>
  <si>
    <t>1320001380</t>
  </si>
  <si>
    <t>Подпрограмма "Энергосбережение и повышение энергетической эффективности в системах уличного освещения" муниципальной программы  "Энергосбережение и повышение энергетической эффективности"</t>
  </si>
  <si>
    <t>Мероприятия в области  энергосбережения и повышения энергетической эффективности в системах уличного освещения в рамках подпрограммы  "Энергосбережение и повышение энергетической эффективности в системах уличного освещения" муниципальной программы  "Энергосбережение и повышение энергетической эффективности"</t>
  </si>
  <si>
    <t>1330000000</t>
  </si>
  <si>
    <t>1330001390</t>
  </si>
  <si>
    <t>Муниципальная программа "Капитальный ремонт в многоквартирных домах"</t>
  </si>
  <si>
    <t>Подпрограмма «Чистые дворы: содержание и обеспечение санитарного состояния территории» муниципальной программы "Благоустройство"</t>
  </si>
  <si>
    <t>Мероприятия по содержанию и обеспечению санитарного состояния территории в рамках подпрограммы «Чистые дворы: содержание и обеспечение санитарного состояния территории» муниципальной программы "Благоустройство"</t>
  </si>
  <si>
    <t>Подпрограмма «Светлые дворы: уличное освещение» муниципальной программы "Благоустройство"</t>
  </si>
  <si>
    <t>Мероприятия, направленные на оказание услуг уличного освещения, в рамках подпрограммы «Светлые дворы: уличное освещение» муниципальной программы "Благоустройство"</t>
  </si>
  <si>
    <t>1400000000</t>
  </si>
  <si>
    <t>Взносы на капитальный ремонт муниципального жилищного фонда в рамках муниципальной программы "Капитальный ремонт в многоквартирных домах"</t>
  </si>
  <si>
    <t>Муниципальная программа "Управление градостроительной деятельностью"</t>
  </si>
  <si>
    <t>Подпрограмма "Регулирование градостроительной деятельности в области территориального планирования" муниципальной программы "Управление градостроительной деятельностью"</t>
  </si>
  <si>
    <t>1610000000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</si>
  <si>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территориального планирования" муниципальной программы "Управление градостроительной деятельностью"</t>
  </si>
  <si>
    <t>1400101120</t>
  </si>
  <si>
    <t>1400201130</t>
  </si>
  <si>
    <t>09Б0000000</t>
  </si>
  <si>
    <t>09Б0001510</t>
  </si>
  <si>
    <t>Основное мероприятие "Капитальный ремонт муниципального жилищного фонда" в рамках муниципальной программы "Капитальный ремонт в многоквартирных домах"</t>
  </si>
  <si>
    <t>1400100000</t>
  </si>
  <si>
    <t>Основное мероприятие "Капитальный ремонт общего имущества в многоквартирных домах" в рамках муниципальной программы "Капитальный ремонт в многоквартирных домах"</t>
  </si>
  <si>
    <t>Меры финансовой поддержки на капитальный ремонт общего имущества в многоквартирных домах в рамках муниципальной программы "Капитальный ремонт в многоквартирных домах"</t>
  </si>
  <si>
    <t>1400200000</t>
  </si>
  <si>
    <t>Основное мероприятие "Переселение граждан из аварийного жилищного фонда в рамках муниципальной программы "Переселение граждан из аварийного жилищного фонда"</t>
  </si>
  <si>
    <t>1500100000</t>
  </si>
  <si>
    <t>1500101400</t>
  </si>
  <si>
    <t>Переселение граждан из аварийного жилищного фонда в рамках муниципальной программы "Переселение граждан из аварийного жилищного фонда"</t>
  </si>
  <si>
    <t>Подпрограмма "Регулирование градостроительной деятельности в области архитектуры и градостроительства" муниципальной программы "Управление градостроительной деятельностью"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</si>
  <si>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архитектуры и градостроительства" муниципальной программы "Управление градостроительной деятельностью"</t>
  </si>
  <si>
    <t>1620000000</t>
  </si>
  <si>
    <t>1620001420</t>
  </si>
  <si>
    <t>1700000000</t>
  </si>
  <si>
    <t>1700100000</t>
  </si>
  <si>
    <t>1700101440</t>
  </si>
  <si>
    <t>1810000000</t>
  </si>
  <si>
    <t>1810001450</t>
  </si>
  <si>
    <t>1820000000</t>
  </si>
  <si>
    <t>Основное мероприятие "Организация ритуальных услуг и содержание мест захоронения"</t>
  </si>
  <si>
    <t>Мероприятия в сфере организации ритуальных услуг и содержания мест захоронения в рамках муниципальной программы "Организация ритуальных услуг и содержание мест захоронения"</t>
  </si>
  <si>
    <t>1900100000</t>
  </si>
  <si>
    <t>1900101470</t>
  </si>
  <si>
    <t>Муниципальная программа "Содействие развитию и поддержка общественных объединений, некоммерческих организаций и инициатив гражданского общества"</t>
  </si>
  <si>
    <t>Основное мероприятие "Поддержка общественных объединений, некоммерческих организаций и инициатив гражданского общества"</t>
  </si>
  <si>
    <t>Мероприятия в области поддержки общественных объединений, некоммерческих организаций и инициатив гражданского общества в рамках муниципальной программы "Содействие развитию и поддержка общественных объединений, некоммерческих организаций и инициатив гражданского общества"</t>
  </si>
  <si>
    <t>2000100000</t>
  </si>
  <si>
    <t>2000101480</t>
  </si>
  <si>
    <t>Основное мероприятие "Создание условий для развития малого и среднего предпринимательства"</t>
  </si>
  <si>
    <t>Мероприятия в области поддержки малого и среднего предпринимательства в рамках муниципальной программы "Создание условий для развития малого и среднего предпринимательства"</t>
  </si>
  <si>
    <t>2100100000</t>
  </si>
  <si>
    <t>2100101490</t>
  </si>
  <si>
    <t>2200000000</t>
  </si>
  <si>
    <t>2200100000</t>
  </si>
  <si>
    <t>2200100230</t>
  </si>
  <si>
    <t>Основное мероприятие "Обеспечение деятельности муниципальных казенных учреждений"</t>
  </si>
  <si>
    <t>Муниципальная программа "Обеспечение деятельности муниципальных казенных учреждений"</t>
  </si>
  <si>
    <t>Бюджетные инвестиции на проектирование, строительство, реконструкцию систем водоснабжения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</si>
  <si>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Бюджетные инвестиции на проектирование, строительство, реконструкцию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</si>
  <si>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1210000250</t>
  </si>
  <si>
    <t>1220001300</t>
  </si>
  <si>
    <t>1230000250</t>
  </si>
  <si>
    <t>1240001310</t>
  </si>
  <si>
    <t>Подпрограмма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</si>
  <si>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Мероприятия в области развития средств массовой информации в рамках подпрограммы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</si>
  <si>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Подпрограмма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</si>
  <si>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Мероприятия в области формирования положительного имиджа поселения в рамках подпрограммы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</si>
  <si>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Муниципальная программа "Создание условий для развития средств массовой информации и формирования положительного имиджа"</t>
  </si>
  <si>
    <t>Мероприятия по установке и замене индивидуальных узлов учета, замене покрытия ванн в рамках подпрограммы «Замена внутриквартирного оборудования в жилищном фонде" муниципальной программы "Муниципальное имущество"</t>
  </si>
  <si>
    <t>Муниципальная программа "Развитие землеустройства для рационального и эффективного использования и вовлечения в оборот объектов недвижимого имущества (зданий, сооружений, помещений, земельных участков)"</t>
  </si>
  <si>
    <t>Развитие землеустройства в рамках муниципальной программы "Развитие землеустройства для рационального и эффективного использования и вовлечения в оборот объектов недвижимого имущества (зданий, сооружений, помещений, земельных участков)"</t>
  </si>
  <si>
    <t>Основное мероприятие "Развитие землеустройства для рационального и эффективного использования и вовлечения в оборот объектов недвижимого имущества (зданий, сооружений, помещений, земельных участков)"</t>
  </si>
  <si>
    <t>Муниципальная программа "Устойчивое развитие сельских территорий"</t>
  </si>
  <si>
    <t>Мероприятия в области социальной поддержки семей в рамках муниципальной программы "Социальная политика"</t>
  </si>
  <si>
    <t>Мероприятия в области социальной поддержки ветеранов Великой отечественной войны, ветеранов труда  в рамках муниципальной программы "Социальная политика"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</si>
  <si>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учреждений спорта</t>
  </si>
  <si>
    <t>РАСПРЕДЕЛЕНИЕ
бюджетных ассигнований по целевым статьям (муниципальным программам муниципального образования Аннинское городское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2017 год</t>
  </si>
  <si>
    <t>МО Аннинское городское поселение</t>
  </si>
  <si>
    <t>бюджетных ассигнований по разделам, подразделам, целевым статьям (муниципальным программам муниципального образования Аннинское городское поселение и непрограммным направлениям деятельности), группам и подгруппам видов расходов классификации расходов бюджетов на 2017 год</t>
  </si>
  <si>
    <t>Администрация МО Аннинское городское поселение</t>
  </si>
  <si>
    <t>расходов местного бюджета муниципального образования Аннинское городское поселение на 2017 год</t>
  </si>
  <si>
    <t>Подпрограмма "Развитие систем газоснабжения" муниципальной программы "Комплексное развитие систем коммунальной инфраструктуры"</t>
  </si>
  <si>
    <t>Мероприятия в области развития систем газоснабжения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</si>
  <si>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1250000000</t>
  </si>
  <si>
    <t>1250001520</t>
  </si>
  <si>
    <t>Расходы на капитальный ремонт и ремонт автомобильных дорог общего пользования местного значения за счет средств областного бюджета</t>
  </si>
  <si>
    <t>Раходы на проектирование, строительство и реконструкцию объектов за счет средств областного бюджета</t>
  </si>
  <si>
    <t>Расходы на обеспечение выплат стимулирующего характера работникам муниципальных учреждений культуры Ленинградской области за счет средств областного бюджета</t>
  </si>
  <si>
    <t>Расходы на реализацию проектов местных инициатив граждан, получивших грантовую поддержку, за счет средств областного бюджета. Улучшение уличного освещения.</t>
  </si>
  <si>
    <t>Расходы на реализацию проектов местных инициатив граждан, получивших грантовую поддержку, за счет средств областного бюджета. Строительство и содержание объектов благоустройства.</t>
  </si>
  <si>
    <t>Расходы на реализацию проектов местных инициатив граждан, получивших грантовую поддержку, за счет средств областного бюджета. Обеспечение первичных мер пожарной безопасности.</t>
  </si>
  <si>
    <t>Расходы на реализацию проектов местных инициатив граждан, получивших грантовую поддержку, за счет средств областного бюджета. Капитальный ремонт, ремонт и содержание  автомобильных дорог.</t>
  </si>
  <si>
    <t>Подпрограмма "Эффективное использование муниципального имущества" муниципальной программы «Муниципальное имущество»</t>
  </si>
  <si>
    <t>Мероприятия в рамках подпрограммы "Эффективное использование муниципального имущества" муниципальной программы «Муниципальное имущество»</t>
  </si>
  <si>
    <t>0760000000</t>
  </si>
  <si>
    <t>0760001480</t>
  </si>
  <si>
    <t>Расходы на 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</si>
  <si>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03100S0360</t>
  </si>
  <si>
    <t>03100S0000</t>
  </si>
  <si>
    <t>от 31 октября 2017  № 58</t>
  </si>
  <si>
    <t>от 31  октября 2017  № 58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</si>
</sst>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54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2" fontId="4" fillId="33" borderId="0" xfId="0" applyNumberFormat="1" applyFont="1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190" fontId="4" fillId="33" borderId="0" xfId="0" applyNumberFormat="1" applyFont="1" applyFill="1" applyBorder="1" applyAlignment="1">
      <alignment wrapText="1"/>
    </xf>
    <xf numFmtId="188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0" fontId="4" fillId="33" borderId="0" xfId="54" applyFont="1" applyFill="1" applyAlignment="1">
      <alignment/>
      <protection/>
    </xf>
    <xf numFmtId="0" fontId="4" fillId="33" borderId="0" xfId="54" applyFont="1" applyFill="1" applyAlignment="1">
      <alignment wrapText="1" shrinkToFit="1"/>
      <protection/>
    </xf>
    <xf numFmtId="49" fontId="4" fillId="33" borderId="0" xfId="54" applyNumberFormat="1" applyFont="1" applyFill="1" applyAlignment="1">
      <alignment/>
      <protection/>
    </xf>
    <xf numFmtId="0" fontId="6" fillId="33" borderId="10" xfId="54" applyFont="1" applyFill="1" applyBorder="1" applyAlignment="1">
      <alignment horizontal="center" wrapText="1"/>
      <protection/>
    </xf>
    <xf numFmtId="0" fontId="4" fillId="33" borderId="11" xfId="0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181" fontId="6" fillId="33" borderId="11" xfId="62" applyNumberFormat="1" applyFont="1" applyFill="1" applyBorder="1" applyAlignment="1">
      <alignment horizontal="center" wrapText="1"/>
    </xf>
    <xf numFmtId="0" fontId="6" fillId="33" borderId="12" xfId="54" applyFont="1" applyFill="1" applyBorder="1" applyAlignment="1">
      <alignment/>
      <protection/>
    </xf>
    <xf numFmtId="49" fontId="6" fillId="33" borderId="11" xfId="54" applyNumberFormat="1" applyFont="1" applyFill="1" applyBorder="1" applyAlignment="1">
      <alignment horizontal="center"/>
      <protection/>
    </xf>
    <xf numFmtId="0" fontId="6" fillId="33" borderId="0" xfId="54" applyFont="1" applyFill="1" applyAlignment="1">
      <alignment/>
      <protection/>
    </xf>
    <xf numFmtId="49" fontId="6" fillId="33" borderId="13" xfId="54" applyNumberFormat="1" applyFont="1" applyFill="1" applyBorder="1" applyAlignment="1">
      <alignment/>
      <protection/>
    </xf>
    <xf numFmtId="0" fontId="4" fillId="33" borderId="11" xfId="54" applyFont="1" applyFill="1" applyBorder="1" applyAlignment="1">
      <alignment horizontal="left" wrapText="1" shrinkToFit="1"/>
      <protection/>
    </xf>
    <xf numFmtId="49" fontId="4" fillId="33" borderId="11" xfId="54" applyNumberFormat="1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center" wrapText="1"/>
    </xf>
    <xf numFmtId="0" fontId="7" fillId="33" borderId="13" xfId="54" applyFont="1" applyFill="1" applyBorder="1" applyAlignment="1">
      <alignment/>
      <protection/>
    </xf>
    <xf numFmtId="0" fontId="7" fillId="33" borderId="0" xfId="54" applyFont="1" applyFill="1" applyAlignment="1">
      <alignment/>
      <protection/>
    </xf>
    <xf numFmtId="0" fontId="6" fillId="33" borderId="13" xfId="54" applyFont="1" applyFill="1" applyBorder="1" applyAlignment="1">
      <alignment/>
      <protection/>
    </xf>
    <xf numFmtId="0" fontId="4" fillId="33" borderId="11" xfId="0" applyFont="1" applyFill="1" applyBorder="1" applyAlignment="1">
      <alignment wrapText="1"/>
    </xf>
    <xf numFmtId="0" fontId="4" fillId="33" borderId="0" xfId="54" applyFont="1" applyFill="1" applyBorder="1" applyAlignment="1">
      <alignment/>
      <protection/>
    </xf>
    <xf numFmtId="0" fontId="6" fillId="33" borderId="0" xfId="54" applyFont="1" applyFill="1" applyBorder="1" applyAlignment="1">
      <alignment/>
      <protection/>
    </xf>
    <xf numFmtId="0" fontId="8" fillId="33" borderId="0" xfId="54" applyFont="1" applyFill="1" applyAlignment="1">
      <alignment/>
      <protection/>
    </xf>
    <xf numFmtId="0" fontId="8" fillId="33" borderId="13" xfId="54" applyFont="1" applyFill="1" applyBorder="1" applyAlignment="1">
      <alignment/>
      <protection/>
    </xf>
    <xf numFmtId="0" fontId="4" fillId="33" borderId="13" xfId="54" applyFont="1" applyFill="1" applyBorder="1" applyAlignment="1">
      <alignment/>
      <protection/>
    </xf>
    <xf numFmtId="0" fontId="4" fillId="33" borderId="11" xfId="0" applyNumberFormat="1" applyFont="1" applyFill="1" applyBorder="1" applyAlignment="1">
      <alignment wrapText="1"/>
    </xf>
    <xf numFmtId="190" fontId="6" fillId="33" borderId="11" xfId="0" applyNumberFormat="1" applyFont="1" applyFill="1" applyBorder="1" applyAlignment="1">
      <alignment horizontal="center" wrapText="1"/>
    </xf>
    <xf numFmtId="0" fontId="7" fillId="33" borderId="0" xfId="54" applyFont="1" applyFill="1" applyBorder="1" applyAlignment="1">
      <alignment/>
      <protection/>
    </xf>
    <xf numFmtId="190" fontId="4" fillId="33" borderId="11" xfId="0" applyNumberFormat="1" applyFont="1" applyFill="1" applyBorder="1" applyAlignment="1">
      <alignment horizontal="center" wrapText="1"/>
    </xf>
    <xf numFmtId="2" fontId="4" fillId="33" borderId="11" xfId="54" applyNumberFormat="1" applyFont="1" applyFill="1" applyBorder="1" applyAlignment="1">
      <alignment horizontal="left" wrapText="1" shrinkToFit="1"/>
      <protection/>
    </xf>
    <xf numFmtId="0" fontId="4" fillId="33" borderId="14" xfId="0" applyNumberFormat="1" applyFont="1" applyFill="1" applyBorder="1" applyAlignment="1">
      <alignment horizontal="left" wrapText="1"/>
    </xf>
    <xf numFmtId="191" fontId="4" fillId="33" borderId="11" xfId="0" applyNumberFormat="1" applyFont="1" applyFill="1" applyBorder="1" applyAlignment="1">
      <alignment horizontal="left" wrapText="1"/>
    </xf>
    <xf numFmtId="191" fontId="5" fillId="33" borderId="14" xfId="0" applyNumberFormat="1" applyFont="1" applyFill="1" applyBorder="1" applyAlignment="1">
      <alignment horizontal="left" wrapText="1"/>
    </xf>
    <xf numFmtId="0" fontId="4" fillId="33" borderId="11" xfId="54" applyFont="1" applyFill="1" applyBorder="1" applyAlignment="1">
      <alignment/>
      <protection/>
    </xf>
    <xf numFmtId="0" fontId="4" fillId="33" borderId="15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left" wrapText="1" shrinkToFit="1"/>
      <protection/>
    </xf>
    <xf numFmtId="49" fontId="4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 applyBorder="1" applyAlignment="1">
      <alignment wrapText="1" shrinkToFit="1"/>
      <protection/>
    </xf>
    <xf numFmtId="49" fontId="4" fillId="33" borderId="0" xfId="54" applyNumberFormat="1" applyFont="1" applyFill="1" applyBorder="1" applyAlignment="1">
      <alignment/>
      <protection/>
    </xf>
    <xf numFmtId="49" fontId="6" fillId="33" borderId="0" xfId="54" applyNumberFormat="1" applyFont="1" applyFill="1" applyBorder="1" applyAlignment="1">
      <alignment horizontal="center"/>
      <protection/>
    </xf>
    <xf numFmtId="0" fontId="9" fillId="33" borderId="0" xfId="0" applyFont="1" applyFill="1" applyAlignment="1">
      <alignment wrapText="1"/>
    </xf>
    <xf numFmtId="2" fontId="9" fillId="33" borderId="0" xfId="0" applyNumberFormat="1" applyFont="1" applyFill="1" applyAlignment="1">
      <alignment horizontal="left" wrapText="1"/>
    </xf>
    <xf numFmtId="0" fontId="10" fillId="33" borderId="0" xfId="0" applyFont="1" applyFill="1" applyBorder="1" applyAlignment="1">
      <alignment horizontal="left" wrapText="1"/>
    </xf>
    <xf numFmtId="189" fontId="4" fillId="33" borderId="0" xfId="0" applyNumberFormat="1" applyFont="1" applyFill="1" applyBorder="1" applyAlignment="1">
      <alignment horizontal="center" wrapText="1"/>
    </xf>
    <xf numFmtId="0" fontId="13" fillId="33" borderId="0" xfId="0" applyFont="1" applyFill="1" applyAlignment="1">
      <alignment wrapText="1"/>
    </xf>
    <xf numFmtId="2" fontId="13" fillId="33" borderId="0" xfId="0" applyNumberFormat="1" applyFont="1" applyFill="1" applyAlignment="1">
      <alignment horizontal="left" wrapText="1"/>
    </xf>
    <xf numFmtId="0" fontId="10" fillId="33" borderId="0" xfId="54" applyFont="1" applyFill="1" applyAlignment="1">
      <alignment/>
      <protection/>
    </xf>
    <xf numFmtId="0" fontId="10" fillId="33" borderId="0" xfId="54" applyFont="1" applyFill="1" applyAlignment="1">
      <alignment wrapText="1" shrinkToFit="1"/>
      <protection/>
    </xf>
    <xf numFmtId="0" fontId="11" fillId="33" borderId="10" xfId="54" applyFont="1" applyFill="1" applyBorder="1" applyAlignment="1">
      <alignment horizontal="center" wrapText="1"/>
      <protection/>
    </xf>
    <xf numFmtId="0" fontId="11" fillId="33" borderId="11" xfId="0" applyFont="1" applyFill="1" applyBorder="1" applyAlignment="1">
      <alignment horizontal="center" wrapText="1"/>
    </xf>
    <xf numFmtId="0" fontId="11" fillId="33" borderId="12" xfId="54" applyFont="1" applyFill="1" applyBorder="1" applyAlignment="1">
      <alignment/>
      <protection/>
    </xf>
    <xf numFmtId="0" fontId="11" fillId="33" borderId="11" xfId="0" applyFont="1" applyFill="1" applyBorder="1" applyAlignment="1">
      <alignment horizontal="left" wrapText="1"/>
    </xf>
    <xf numFmtId="0" fontId="11" fillId="33" borderId="0" xfId="54" applyFont="1" applyFill="1" applyAlignment="1">
      <alignment/>
      <protection/>
    </xf>
    <xf numFmtId="0" fontId="11" fillId="33" borderId="13" xfId="54" applyFont="1" applyFill="1" applyBorder="1" applyAlignment="1">
      <alignment/>
      <protection/>
    </xf>
    <xf numFmtId="0" fontId="11" fillId="33" borderId="11" xfId="0" applyFont="1" applyFill="1" applyBorder="1" applyAlignment="1">
      <alignment wrapText="1"/>
    </xf>
    <xf numFmtId="0" fontId="12" fillId="33" borderId="13" xfId="54" applyFont="1" applyFill="1" applyBorder="1" applyAlignment="1">
      <alignment/>
      <protection/>
    </xf>
    <xf numFmtId="0" fontId="12" fillId="33" borderId="16" xfId="0" applyFont="1" applyFill="1" applyBorder="1" applyAlignment="1">
      <alignment wrapText="1"/>
    </xf>
    <xf numFmtId="49" fontId="7" fillId="33" borderId="11" xfId="54" applyNumberFormat="1" applyFont="1" applyFill="1" applyBorder="1" applyAlignment="1">
      <alignment horizontal="center"/>
      <protection/>
    </xf>
    <xf numFmtId="0" fontId="12" fillId="33" borderId="0" xfId="54" applyFont="1" applyFill="1" applyAlignment="1">
      <alignment/>
      <protection/>
    </xf>
    <xf numFmtId="0" fontId="10" fillId="33" borderId="13" xfId="54" applyFont="1" applyFill="1" applyBorder="1" applyAlignment="1">
      <alignment/>
      <protection/>
    </xf>
    <xf numFmtId="191" fontId="10" fillId="33" borderId="11" xfId="0" applyNumberFormat="1" applyFont="1" applyFill="1" applyBorder="1" applyAlignment="1">
      <alignment horizontal="left" wrapText="1"/>
    </xf>
    <xf numFmtId="0" fontId="10" fillId="33" borderId="11" xfId="54" applyFont="1" applyFill="1" applyBorder="1" applyAlignment="1">
      <alignment horizontal="left" wrapText="1" shrinkToFit="1"/>
      <protection/>
    </xf>
    <xf numFmtId="191" fontId="9" fillId="33" borderId="14" xfId="0" applyNumberFormat="1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12" fillId="33" borderId="0" xfId="54" applyFont="1" applyFill="1" applyBorder="1" applyAlignment="1">
      <alignment/>
      <protection/>
    </xf>
    <xf numFmtId="0" fontId="10" fillId="33" borderId="14" xfId="0" applyNumberFormat="1" applyFont="1" applyFill="1" applyBorder="1" applyAlignment="1">
      <alignment horizontal="left" wrapText="1"/>
    </xf>
    <xf numFmtId="0" fontId="9" fillId="33" borderId="0" xfId="0" applyNumberFormat="1" applyFont="1" applyFill="1" applyBorder="1" applyAlignment="1">
      <alignment horizontal="left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0" fontId="10" fillId="33" borderId="0" xfId="54" applyFont="1" applyFill="1" applyBorder="1" applyAlignment="1">
      <alignment/>
      <protection/>
    </xf>
    <xf numFmtId="0" fontId="11" fillId="33" borderId="0" xfId="54" applyFont="1" applyFill="1" applyBorder="1" applyAlignment="1">
      <alignment/>
      <protection/>
    </xf>
    <xf numFmtId="0" fontId="12" fillId="33" borderId="11" xfId="0" applyFont="1" applyFill="1" applyBorder="1" applyAlignment="1">
      <alignment wrapText="1"/>
    </xf>
    <xf numFmtId="49" fontId="7" fillId="33" borderId="11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wrapText="1"/>
    </xf>
    <xf numFmtId="0" fontId="12" fillId="33" borderId="11" xfId="54" applyFont="1" applyFill="1" applyBorder="1" applyAlignment="1">
      <alignment horizontal="left" wrapText="1" shrinkToFit="1"/>
      <protection/>
    </xf>
    <xf numFmtId="0" fontId="16" fillId="33" borderId="13" xfId="54" applyFont="1" applyFill="1" applyBorder="1" applyAlignment="1">
      <alignment/>
      <protection/>
    </xf>
    <xf numFmtId="0" fontId="10" fillId="33" borderId="11" xfId="0" applyFont="1" applyFill="1" applyBorder="1" applyAlignment="1">
      <alignment horizontal="left" wrapText="1" shrinkToFit="1"/>
    </xf>
    <xf numFmtId="0" fontId="16" fillId="33" borderId="0" xfId="54" applyFont="1" applyFill="1" applyBorder="1" applyAlignment="1">
      <alignment/>
      <protection/>
    </xf>
    <xf numFmtId="0" fontId="10" fillId="33" borderId="11" xfId="0" applyNumberFormat="1" applyFont="1" applyFill="1" applyBorder="1" applyAlignment="1">
      <alignment wrapText="1"/>
    </xf>
    <xf numFmtId="0" fontId="10" fillId="33" borderId="11" xfId="0" applyFont="1" applyFill="1" applyBorder="1" applyAlignment="1">
      <alignment horizontal="left" wrapText="1"/>
    </xf>
    <xf numFmtId="0" fontId="11" fillId="33" borderId="11" xfId="42" applyFont="1" applyFill="1" applyBorder="1" applyAlignment="1" applyProtection="1">
      <alignment wrapText="1"/>
      <protection/>
    </xf>
    <xf numFmtId="2" fontId="10" fillId="33" borderId="11" xfId="54" applyNumberFormat="1" applyFont="1" applyFill="1" applyBorder="1" applyAlignment="1">
      <alignment horizontal="left" wrapText="1" shrinkToFit="1"/>
      <protection/>
    </xf>
    <xf numFmtId="0" fontId="10" fillId="33" borderId="11" xfId="54" applyNumberFormat="1" applyFont="1" applyFill="1" applyBorder="1" applyAlignment="1">
      <alignment horizontal="left" wrapText="1" shrinkToFit="1"/>
      <protection/>
    </xf>
    <xf numFmtId="0" fontId="11" fillId="33" borderId="11" xfId="54" applyFont="1" applyFill="1" applyBorder="1" applyAlignment="1">
      <alignment horizontal="left" wrapText="1" shrinkToFit="1"/>
      <protection/>
    </xf>
    <xf numFmtId="49" fontId="11" fillId="33" borderId="13" xfId="54" applyNumberFormat="1" applyFont="1" applyFill="1" applyBorder="1" applyAlignment="1">
      <alignment/>
      <protection/>
    </xf>
    <xf numFmtId="2" fontId="9" fillId="33" borderId="17" xfId="54" applyNumberFormat="1" applyFont="1" applyFill="1" applyBorder="1" applyAlignment="1">
      <alignment horizontal="left" wrapText="1" shrinkToFit="1"/>
      <protection/>
    </xf>
    <xf numFmtId="0" fontId="10" fillId="33" borderId="15" xfId="54" applyFont="1" applyFill="1" applyBorder="1" applyAlignment="1">
      <alignment/>
      <protection/>
    </xf>
    <xf numFmtId="0" fontId="10" fillId="33" borderId="11" xfId="54" applyFont="1" applyFill="1" applyBorder="1" applyAlignment="1">
      <alignment wrapText="1" shrinkToFit="1"/>
      <protection/>
    </xf>
    <xf numFmtId="0" fontId="10" fillId="33" borderId="0" xfId="54" applyFont="1" applyFill="1" applyBorder="1" applyAlignment="1">
      <alignment wrapText="1" shrinkToFit="1"/>
      <protection/>
    </xf>
    <xf numFmtId="2" fontId="53" fillId="33" borderId="0" xfId="54" applyNumberFormat="1" applyFont="1" applyFill="1" applyBorder="1" applyAlignment="1">
      <alignment horizontal="left" wrapText="1" shrinkToFit="1"/>
      <protection/>
    </xf>
    <xf numFmtId="0" fontId="53" fillId="33" borderId="0" xfId="54" applyFont="1" applyFill="1" applyBorder="1" applyAlignment="1">
      <alignment horizontal="left" wrapText="1" shrinkToFit="1"/>
      <protection/>
    </xf>
    <xf numFmtId="0" fontId="10" fillId="33" borderId="16" xfId="54" applyFont="1" applyFill="1" applyBorder="1" applyAlignment="1">
      <alignment horizontal="left" wrapText="1" shrinkToFit="1"/>
      <protection/>
    </xf>
    <xf numFmtId="181" fontId="6" fillId="33" borderId="11" xfId="54" applyNumberFormat="1" applyFont="1" applyFill="1" applyBorder="1" applyAlignment="1">
      <alignment/>
      <protection/>
    </xf>
    <xf numFmtId="181" fontId="7" fillId="33" borderId="11" xfId="54" applyNumberFormat="1" applyFont="1" applyFill="1" applyBorder="1" applyAlignment="1">
      <alignment/>
      <protection/>
    </xf>
    <xf numFmtId="181" fontId="4" fillId="33" borderId="11" xfId="54" applyNumberFormat="1" applyFont="1" applyFill="1" applyBorder="1" applyAlignment="1">
      <alignment/>
      <protection/>
    </xf>
    <xf numFmtId="0" fontId="4" fillId="33" borderId="16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33" borderId="11" xfId="54" applyFont="1" applyFill="1" applyBorder="1" applyAlignment="1">
      <alignment horizontal="left" wrapText="1" shrinkToFit="1"/>
      <protection/>
    </xf>
    <xf numFmtId="0" fontId="4" fillId="33" borderId="16" xfId="54" applyFont="1" applyFill="1" applyBorder="1" applyAlignment="1">
      <alignment horizontal="left" wrapText="1" shrinkToFit="1"/>
      <protection/>
    </xf>
    <xf numFmtId="49" fontId="6" fillId="33" borderId="11" xfId="54" applyNumberFormat="1" applyFont="1" applyFill="1" applyBorder="1" applyAlignment="1">
      <alignment horizontal="left" wrapText="1" shrinkToFit="1"/>
      <protection/>
    </xf>
    <xf numFmtId="2" fontId="4" fillId="33" borderId="17" xfId="54" applyNumberFormat="1" applyFont="1" applyFill="1" applyBorder="1" applyAlignment="1">
      <alignment horizontal="left" wrapText="1" shrinkToFit="1"/>
      <protection/>
    </xf>
    <xf numFmtId="0" fontId="4" fillId="33" borderId="11" xfId="42" applyFont="1" applyFill="1" applyBorder="1" applyAlignment="1" applyProtection="1">
      <alignment wrapText="1"/>
      <protection/>
    </xf>
    <xf numFmtId="0" fontId="4" fillId="33" borderId="11" xfId="54" applyNumberFormat="1" applyFont="1" applyFill="1" applyBorder="1" applyAlignment="1">
      <alignment horizontal="left" wrapText="1" shrinkToFit="1"/>
      <protection/>
    </xf>
    <xf numFmtId="0" fontId="4" fillId="33" borderId="11" xfId="0" applyFont="1" applyFill="1" applyBorder="1" applyAlignment="1">
      <alignment horizontal="left" wrapText="1" shrinkToFit="1"/>
    </xf>
    <xf numFmtId="191" fontId="4" fillId="33" borderId="14" xfId="0" applyNumberFormat="1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 shrinkToFit="1"/>
    </xf>
    <xf numFmtId="0" fontId="6" fillId="33" borderId="11" xfId="54" applyFont="1" applyFill="1" applyBorder="1" applyAlignment="1">
      <alignment wrapText="1" shrinkToFit="1"/>
      <protection/>
    </xf>
    <xf numFmtId="0" fontId="4" fillId="33" borderId="0" xfId="54" applyFont="1" applyFill="1" applyAlignment="1">
      <alignment horizontal="center" wrapText="1" shrinkToFit="1"/>
      <protection/>
    </xf>
    <xf numFmtId="49" fontId="6" fillId="33" borderId="11" xfId="54" applyNumberFormat="1" applyFont="1" applyFill="1" applyBorder="1" applyAlignment="1">
      <alignment horizontal="center" wrapText="1" shrinkToFit="1"/>
      <protection/>
    </xf>
    <xf numFmtId="0" fontId="6" fillId="33" borderId="11" xfId="54" applyFont="1" applyFill="1" applyBorder="1" applyAlignment="1">
      <alignment horizontal="center" wrapText="1" shrinkToFit="1"/>
      <protection/>
    </xf>
    <xf numFmtId="0" fontId="4" fillId="33" borderId="11" xfId="54" applyFont="1" applyFill="1" applyBorder="1" applyAlignment="1">
      <alignment horizontal="center" wrapText="1" shrinkToFit="1"/>
      <protection/>
    </xf>
    <xf numFmtId="0" fontId="4" fillId="33" borderId="0" xfId="54" applyFont="1" applyFill="1" applyBorder="1" applyAlignment="1">
      <alignment horizontal="center" wrapText="1" shrinkToFit="1"/>
      <protection/>
    </xf>
    <xf numFmtId="0" fontId="11" fillId="33" borderId="16" xfId="54" applyFont="1" applyFill="1" applyBorder="1" applyAlignment="1">
      <alignment horizontal="left" wrapText="1" shrinkToFit="1"/>
      <protection/>
    </xf>
    <xf numFmtId="2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49" fontId="1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49" fontId="15" fillId="33" borderId="11" xfId="54" applyNumberFormat="1" applyFont="1" applyFill="1" applyBorder="1" applyAlignment="1">
      <alignment horizontal="center"/>
      <protection/>
    </xf>
    <xf numFmtId="190" fontId="4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13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7"/>
  <sheetViews>
    <sheetView tabSelected="1" zoomScalePageLayoutView="0" workbookViewId="0" topLeftCell="B1">
      <selection activeCell="G390" sqref="G390"/>
    </sheetView>
  </sheetViews>
  <sheetFormatPr defaultColWidth="8.7109375" defaultRowHeight="19.5" customHeight="1"/>
  <cols>
    <col min="1" max="1" width="4.8515625" style="54" hidden="1" customWidth="1"/>
    <col min="2" max="2" width="54.28125" style="55" customWidth="1"/>
    <col min="3" max="3" width="12.28125" style="11" customWidth="1"/>
    <col min="4" max="4" width="5.28125" style="11" customWidth="1"/>
    <col min="5" max="5" width="5.8515625" style="11" customWidth="1"/>
    <col min="6" max="6" width="6.28125" style="11" customWidth="1"/>
    <col min="7" max="7" width="12.00390625" style="9" customWidth="1"/>
    <col min="8" max="8" width="11.28125" style="54" customWidth="1"/>
    <col min="9" max="16384" width="8.7109375" style="54" customWidth="1"/>
  </cols>
  <sheetData>
    <row r="1" spans="3:8" s="48" customFormat="1" ht="15" customHeight="1">
      <c r="C1" s="122"/>
      <c r="D1" s="121"/>
      <c r="E1" s="135" t="s">
        <v>243</v>
      </c>
      <c r="F1" s="136"/>
      <c r="G1" s="136"/>
      <c r="H1" s="49"/>
    </row>
    <row r="2" spans="2:8" s="48" customFormat="1" ht="27.75" customHeight="1">
      <c r="B2" s="50" t="s">
        <v>150</v>
      </c>
      <c r="C2" s="138" t="s">
        <v>158</v>
      </c>
      <c r="D2" s="139"/>
      <c r="E2" s="139"/>
      <c r="F2" s="139"/>
      <c r="G2" s="139"/>
      <c r="H2" s="49"/>
    </row>
    <row r="3" spans="2:8" s="48" customFormat="1" ht="15" customHeight="1">
      <c r="B3" s="50"/>
      <c r="C3" s="138" t="s">
        <v>185</v>
      </c>
      <c r="D3" s="139"/>
      <c r="E3" s="139"/>
      <c r="F3" s="139"/>
      <c r="G3" s="139"/>
      <c r="H3" s="49"/>
    </row>
    <row r="4" spans="2:8" s="48" customFormat="1" ht="15" customHeight="1">
      <c r="B4" s="50"/>
      <c r="C4" s="139" t="s">
        <v>474</v>
      </c>
      <c r="D4" s="139"/>
      <c r="E4" s="139"/>
      <c r="F4" s="139"/>
      <c r="G4" s="139"/>
      <c r="H4" s="49"/>
    </row>
    <row r="5" spans="2:8" s="48" customFormat="1" ht="15" customHeight="1">
      <c r="B5" s="50"/>
      <c r="C5" s="140" t="s">
        <v>497</v>
      </c>
      <c r="D5" s="140"/>
      <c r="E5" s="140"/>
      <c r="F5" s="140"/>
      <c r="G5" s="140"/>
      <c r="H5" s="49"/>
    </row>
    <row r="6" spans="2:8" s="48" customFormat="1" ht="15" customHeight="1">
      <c r="B6" s="50"/>
      <c r="C6" s="127"/>
      <c r="D6" s="123"/>
      <c r="E6" s="4"/>
      <c r="F6" s="51"/>
      <c r="G6" s="121"/>
      <c r="H6" s="49"/>
    </row>
    <row r="7" spans="2:8" s="52" customFormat="1" ht="85.5" customHeight="1">
      <c r="B7" s="137" t="s">
        <v>473</v>
      </c>
      <c r="C7" s="137"/>
      <c r="D7" s="137"/>
      <c r="E7" s="137"/>
      <c r="F7" s="137"/>
      <c r="G7" s="137"/>
      <c r="H7" s="53"/>
    </row>
    <row r="8" ht="5.25" customHeight="1" thickBot="1"/>
    <row r="9" spans="1:7" ht="49.5" customHeight="1" thickBot="1">
      <c r="A9" s="56" t="s">
        <v>155</v>
      </c>
      <c r="B9" s="57" t="s">
        <v>140</v>
      </c>
      <c r="C9" s="14" t="s">
        <v>247</v>
      </c>
      <c r="D9" s="14" t="s">
        <v>231</v>
      </c>
      <c r="E9" s="14" t="s">
        <v>246</v>
      </c>
      <c r="F9" s="14" t="s">
        <v>230</v>
      </c>
      <c r="G9" s="15" t="s">
        <v>213</v>
      </c>
    </row>
    <row r="10" spans="1:7" s="60" customFormat="1" ht="19.5" customHeight="1" thickBot="1">
      <c r="A10" s="58">
        <v>1</v>
      </c>
      <c r="B10" s="59" t="s">
        <v>154</v>
      </c>
      <c r="C10" s="17"/>
      <c r="D10" s="17"/>
      <c r="E10" s="17"/>
      <c r="F10" s="17"/>
      <c r="G10" s="99">
        <f>SUM(G11+G28+G50+G90+G101+G118+G159+G180+G211+G256+G264+G269+G290+G304+G313+G318+G327+G332+G341+G347+G352+G357+G374)</f>
        <v>240544.2</v>
      </c>
    </row>
    <row r="11" spans="1:7" s="60" customFormat="1" ht="39" customHeight="1">
      <c r="A11" s="61"/>
      <c r="B11" s="62" t="s">
        <v>301</v>
      </c>
      <c r="C11" s="17" t="s">
        <v>8</v>
      </c>
      <c r="D11" s="17"/>
      <c r="E11" s="17"/>
      <c r="F11" s="17"/>
      <c r="G11" s="99">
        <f>SUM(G12+G20)</f>
        <v>54432.6</v>
      </c>
    </row>
    <row r="12" spans="1:7" s="66" customFormat="1" ht="63" customHeight="1">
      <c r="A12" s="63"/>
      <c r="B12" s="64" t="s">
        <v>302</v>
      </c>
      <c r="C12" s="65" t="s">
        <v>9</v>
      </c>
      <c r="D12" s="65"/>
      <c r="E12" s="65"/>
      <c r="F12" s="65"/>
      <c r="G12" s="100">
        <f>SUM(G13+G16)</f>
        <v>157.6</v>
      </c>
    </row>
    <row r="13" spans="1:7" ht="80.25" customHeight="1" hidden="1">
      <c r="A13" s="67"/>
      <c r="B13" s="68" t="s">
        <v>241</v>
      </c>
      <c r="C13" s="23" t="s">
        <v>26</v>
      </c>
      <c r="D13" s="23"/>
      <c r="E13" s="23"/>
      <c r="F13" s="23"/>
      <c r="G13" s="101">
        <f>SUM(G14)</f>
        <v>0</v>
      </c>
    </row>
    <row r="14" spans="1:7" ht="39.75" customHeight="1" hidden="1">
      <c r="A14" s="67"/>
      <c r="B14" s="69" t="s">
        <v>239</v>
      </c>
      <c r="C14" s="23" t="s">
        <v>26</v>
      </c>
      <c r="D14" s="23" t="s">
        <v>240</v>
      </c>
      <c r="E14" s="23"/>
      <c r="F14" s="23"/>
      <c r="G14" s="101">
        <f>SUM(G15)</f>
        <v>0</v>
      </c>
    </row>
    <row r="15" spans="1:7" ht="19.5" customHeight="1" hidden="1">
      <c r="A15" s="67"/>
      <c r="B15" s="69" t="s">
        <v>141</v>
      </c>
      <c r="C15" s="23" t="s">
        <v>26</v>
      </c>
      <c r="D15" s="23" t="s">
        <v>240</v>
      </c>
      <c r="E15" s="23" t="s">
        <v>179</v>
      </c>
      <c r="F15" s="23" t="s">
        <v>173</v>
      </c>
      <c r="G15" s="101"/>
    </row>
    <row r="16" spans="1:7" ht="32.25" customHeight="1">
      <c r="A16" s="67"/>
      <c r="B16" s="69" t="s">
        <v>101</v>
      </c>
      <c r="C16" s="23" t="s">
        <v>116</v>
      </c>
      <c r="D16" s="23"/>
      <c r="E16" s="23"/>
      <c r="F16" s="23"/>
      <c r="G16" s="101">
        <f>SUM(G17)</f>
        <v>157.6</v>
      </c>
    </row>
    <row r="17" spans="1:7" ht="57" customHeight="1">
      <c r="A17" s="67"/>
      <c r="B17" s="70" t="s">
        <v>303</v>
      </c>
      <c r="C17" s="23" t="s">
        <v>117</v>
      </c>
      <c r="D17" s="23"/>
      <c r="E17" s="23"/>
      <c r="F17" s="23"/>
      <c r="G17" s="101">
        <f>SUM(G18)</f>
        <v>157.6</v>
      </c>
    </row>
    <row r="18" spans="1:7" ht="28.5" customHeight="1">
      <c r="A18" s="67"/>
      <c r="B18" s="69" t="s">
        <v>239</v>
      </c>
      <c r="C18" s="23" t="s">
        <v>117</v>
      </c>
      <c r="D18" s="23" t="s">
        <v>240</v>
      </c>
      <c r="E18" s="23"/>
      <c r="F18" s="23"/>
      <c r="G18" s="101">
        <f>SUM(G19)</f>
        <v>157.6</v>
      </c>
    </row>
    <row r="19" spans="1:7" ht="17.25" customHeight="1">
      <c r="A19" s="67"/>
      <c r="B19" s="69" t="s">
        <v>141</v>
      </c>
      <c r="C19" s="23" t="s">
        <v>117</v>
      </c>
      <c r="D19" s="23" t="s">
        <v>240</v>
      </c>
      <c r="E19" s="23" t="s">
        <v>179</v>
      </c>
      <c r="F19" s="23" t="s">
        <v>173</v>
      </c>
      <c r="G19" s="101">
        <f>SUM('распр.б.а.13'!G376)</f>
        <v>157.6</v>
      </c>
    </row>
    <row r="20" spans="1:7" s="72" customFormat="1" ht="58.5" customHeight="1">
      <c r="A20" s="63"/>
      <c r="B20" s="71" t="s">
        <v>304</v>
      </c>
      <c r="C20" s="65" t="s">
        <v>11</v>
      </c>
      <c r="D20" s="65"/>
      <c r="E20" s="65"/>
      <c r="F20" s="65"/>
      <c r="G20" s="100">
        <f>SUM(G21+G24)</f>
        <v>54275</v>
      </c>
    </row>
    <row r="21" spans="1:7" s="72" customFormat="1" ht="42" customHeight="1">
      <c r="A21" s="63"/>
      <c r="B21" s="128" t="s">
        <v>483</v>
      </c>
      <c r="C21" s="21" t="s">
        <v>12</v>
      </c>
      <c r="D21" s="21"/>
      <c r="E21" s="21"/>
      <c r="F21" s="21"/>
      <c r="G21" s="101">
        <f>SUM(G22)</f>
        <v>49235</v>
      </c>
    </row>
    <row r="22" spans="1:7" s="72" customFormat="1" ht="18" customHeight="1">
      <c r="A22" s="63"/>
      <c r="B22" s="69" t="s">
        <v>157</v>
      </c>
      <c r="C22" s="21" t="s">
        <v>12</v>
      </c>
      <c r="D22" s="21" t="s">
        <v>233</v>
      </c>
      <c r="E22" s="21"/>
      <c r="F22" s="21"/>
      <c r="G22" s="101">
        <f>SUM(G23)</f>
        <v>49235</v>
      </c>
    </row>
    <row r="23" spans="1:7" s="72" customFormat="1" ht="18" customHeight="1">
      <c r="A23" s="63"/>
      <c r="B23" s="69" t="s">
        <v>145</v>
      </c>
      <c r="C23" s="21" t="s">
        <v>12</v>
      </c>
      <c r="D23" s="21" t="s">
        <v>233</v>
      </c>
      <c r="E23" s="21" t="s">
        <v>184</v>
      </c>
      <c r="F23" s="21" t="s">
        <v>171</v>
      </c>
      <c r="G23" s="101">
        <f>SUM('распр.б.а.13'!G337)</f>
        <v>49235</v>
      </c>
    </row>
    <row r="24" spans="1:7" ht="33" customHeight="1">
      <c r="A24" s="67"/>
      <c r="B24" s="69" t="s">
        <v>101</v>
      </c>
      <c r="C24" s="23" t="s">
        <v>118</v>
      </c>
      <c r="D24" s="23"/>
      <c r="E24" s="23"/>
      <c r="F24" s="23"/>
      <c r="G24" s="101">
        <f>SUM(G25)</f>
        <v>5040</v>
      </c>
    </row>
    <row r="25" spans="1:9" s="76" customFormat="1" ht="45" customHeight="1">
      <c r="A25" s="67"/>
      <c r="B25" s="73" t="s">
        <v>305</v>
      </c>
      <c r="C25" s="21" t="s">
        <v>119</v>
      </c>
      <c r="D25" s="21"/>
      <c r="E25" s="21"/>
      <c r="F25" s="21"/>
      <c r="G25" s="101">
        <f>SUM(G26)</f>
        <v>5040</v>
      </c>
      <c r="H25" s="74"/>
      <c r="I25" s="75"/>
    </row>
    <row r="26" spans="1:7" s="76" customFormat="1" ht="19.5" customHeight="1">
      <c r="A26" s="67"/>
      <c r="B26" s="69" t="s">
        <v>157</v>
      </c>
      <c r="C26" s="21" t="s">
        <v>119</v>
      </c>
      <c r="D26" s="21" t="s">
        <v>233</v>
      </c>
      <c r="E26" s="21"/>
      <c r="F26" s="21"/>
      <c r="G26" s="101">
        <f>SUM(G27)</f>
        <v>5040</v>
      </c>
    </row>
    <row r="27" spans="1:7" s="76" customFormat="1" ht="19.5" customHeight="1">
      <c r="A27" s="67"/>
      <c r="B27" s="69" t="s">
        <v>145</v>
      </c>
      <c r="C27" s="21" t="s">
        <v>119</v>
      </c>
      <c r="D27" s="21" t="s">
        <v>233</v>
      </c>
      <c r="E27" s="21" t="s">
        <v>184</v>
      </c>
      <c r="F27" s="21" t="s">
        <v>171</v>
      </c>
      <c r="G27" s="101">
        <f>SUM('распр.б.а.13'!G340)</f>
        <v>5040</v>
      </c>
    </row>
    <row r="28" spans="1:7" s="77" customFormat="1" ht="30" customHeight="1" hidden="1">
      <c r="A28" s="61"/>
      <c r="B28" s="62" t="s">
        <v>341</v>
      </c>
      <c r="C28" s="17" t="s">
        <v>13</v>
      </c>
      <c r="D28" s="17"/>
      <c r="E28" s="17"/>
      <c r="F28" s="17"/>
      <c r="G28" s="99">
        <f>SUM(G29+G37+G42)</f>
        <v>0</v>
      </c>
    </row>
    <row r="29" spans="1:7" s="66" customFormat="1" ht="39" customHeight="1" hidden="1">
      <c r="A29" s="63"/>
      <c r="B29" s="78" t="s">
        <v>342</v>
      </c>
      <c r="C29" s="79" t="s">
        <v>14</v>
      </c>
      <c r="D29" s="79"/>
      <c r="E29" s="79"/>
      <c r="F29" s="79"/>
      <c r="G29" s="100">
        <f>SUM(G30+G33)</f>
        <v>0</v>
      </c>
    </row>
    <row r="30" spans="1:7" ht="68.25" customHeight="1" hidden="1">
      <c r="A30" s="67"/>
      <c r="B30" s="80" t="s">
        <v>102</v>
      </c>
      <c r="C30" s="23" t="s">
        <v>15</v>
      </c>
      <c r="D30" s="23"/>
      <c r="E30" s="23"/>
      <c r="F30" s="23"/>
      <c r="G30" s="101">
        <f>SUM(G31)</f>
        <v>0</v>
      </c>
    </row>
    <row r="31" spans="1:7" ht="34.5" customHeight="1" hidden="1">
      <c r="A31" s="67"/>
      <c r="B31" s="69" t="s">
        <v>239</v>
      </c>
      <c r="C31" s="23" t="s">
        <v>15</v>
      </c>
      <c r="D31" s="23" t="s">
        <v>240</v>
      </c>
      <c r="E31" s="23"/>
      <c r="F31" s="23"/>
      <c r="G31" s="101">
        <f>SUM(G32)</f>
        <v>0</v>
      </c>
    </row>
    <row r="32" spans="1:7" ht="23.25" customHeight="1" hidden="1">
      <c r="A32" s="67"/>
      <c r="B32" s="69" t="s">
        <v>141</v>
      </c>
      <c r="C32" s="23" t="s">
        <v>15</v>
      </c>
      <c r="D32" s="21" t="s">
        <v>240</v>
      </c>
      <c r="E32" s="21" t="s">
        <v>179</v>
      </c>
      <c r="F32" s="21" t="s">
        <v>173</v>
      </c>
      <c r="G32" s="101"/>
    </row>
    <row r="33" spans="1:7" ht="29.25" customHeight="1" hidden="1">
      <c r="A33" s="67"/>
      <c r="B33" s="69" t="s">
        <v>101</v>
      </c>
      <c r="C33" s="23" t="s">
        <v>120</v>
      </c>
      <c r="D33" s="23"/>
      <c r="E33" s="23"/>
      <c r="F33" s="23"/>
      <c r="G33" s="101">
        <f>SUM(G34)</f>
        <v>0</v>
      </c>
    </row>
    <row r="34" spans="1:7" ht="58.5" customHeight="1" hidden="1">
      <c r="A34" s="67"/>
      <c r="B34" s="69" t="s">
        <v>343</v>
      </c>
      <c r="C34" s="21" t="s">
        <v>121</v>
      </c>
      <c r="D34" s="21"/>
      <c r="E34" s="21"/>
      <c r="F34" s="21"/>
      <c r="G34" s="101">
        <f>SUM(G35)</f>
        <v>0</v>
      </c>
    </row>
    <row r="35" spans="1:7" ht="30" customHeight="1" hidden="1">
      <c r="A35" s="67"/>
      <c r="B35" s="69" t="s">
        <v>239</v>
      </c>
      <c r="C35" s="21" t="s">
        <v>121</v>
      </c>
      <c r="D35" s="21" t="s">
        <v>240</v>
      </c>
      <c r="E35" s="21"/>
      <c r="F35" s="21"/>
      <c r="G35" s="101">
        <f>SUM(G36)</f>
        <v>0</v>
      </c>
    </row>
    <row r="36" spans="1:7" ht="23.25" customHeight="1" hidden="1">
      <c r="A36" s="67"/>
      <c r="B36" s="69" t="s">
        <v>141</v>
      </c>
      <c r="C36" s="21" t="s">
        <v>121</v>
      </c>
      <c r="D36" s="21" t="s">
        <v>240</v>
      </c>
      <c r="E36" s="21" t="s">
        <v>179</v>
      </c>
      <c r="F36" s="21" t="s">
        <v>173</v>
      </c>
      <c r="G36" s="101">
        <f>SUM('распр.б.а.13'!G383)</f>
        <v>0</v>
      </c>
    </row>
    <row r="37" spans="1:7" s="66" customFormat="1" ht="86.25" customHeight="1" hidden="1">
      <c r="A37" s="63"/>
      <c r="B37" s="81" t="s">
        <v>327</v>
      </c>
      <c r="C37" s="65" t="s">
        <v>24</v>
      </c>
      <c r="D37" s="65"/>
      <c r="E37" s="65"/>
      <c r="F37" s="65"/>
      <c r="G37" s="100">
        <f>SUM(G38)</f>
        <v>0</v>
      </c>
    </row>
    <row r="38" spans="1:7" ht="33" customHeight="1" hidden="1">
      <c r="A38" s="67"/>
      <c r="B38" s="69" t="s">
        <v>101</v>
      </c>
      <c r="C38" s="21" t="s">
        <v>122</v>
      </c>
      <c r="D38" s="21"/>
      <c r="E38" s="21"/>
      <c r="F38" s="21"/>
      <c r="G38" s="101">
        <f>SUM(G39)</f>
        <v>0</v>
      </c>
    </row>
    <row r="39" spans="1:7" ht="113.25" customHeight="1" hidden="1">
      <c r="A39" s="67"/>
      <c r="B39" s="69" t="s">
        <v>328</v>
      </c>
      <c r="C39" s="21" t="s">
        <v>123</v>
      </c>
      <c r="D39" s="21"/>
      <c r="E39" s="21"/>
      <c r="F39" s="21"/>
      <c r="G39" s="101">
        <f>SUM(G40)</f>
        <v>0</v>
      </c>
    </row>
    <row r="40" spans="1:7" ht="27" customHeight="1" hidden="1">
      <c r="A40" s="67"/>
      <c r="B40" s="69" t="s">
        <v>239</v>
      </c>
      <c r="C40" s="21" t="s">
        <v>123</v>
      </c>
      <c r="D40" s="21" t="s">
        <v>240</v>
      </c>
      <c r="E40" s="21"/>
      <c r="F40" s="21"/>
      <c r="G40" s="101">
        <f>SUM(G41)</f>
        <v>0</v>
      </c>
    </row>
    <row r="41" spans="1:7" ht="23.25" customHeight="1" hidden="1">
      <c r="A41" s="67"/>
      <c r="B41" s="69" t="s">
        <v>141</v>
      </c>
      <c r="C41" s="21" t="s">
        <v>123</v>
      </c>
      <c r="D41" s="21" t="s">
        <v>240</v>
      </c>
      <c r="E41" s="21" t="s">
        <v>179</v>
      </c>
      <c r="F41" s="21" t="s">
        <v>173</v>
      </c>
      <c r="G41" s="101">
        <v>0</v>
      </c>
    </row>
    <row r="42" spans="1:7" s="72" customFormat="1" ht="69" customHeight="1" hidden="1">
      <c r="A42" s="63"/>
      <c r="B42" s="78" t="s">
        <v>344</v>
      </c>
      <c r="C42" s="65" t="s">
        <v>25</v>
      </c>
      <c r="D42" s="65"/>
      <c r="E42" s="65"/>
      <c r="F42" s="65"/>
      <c r="G42" s="100">
        <f>SUM(G43+G46)</f>
        <v>0</v>
      </c>
    </row>
    <row r="43" spans="1:7" s="72" customFormat="1" ht="102.75" customHeight="1" hidden="1">
      <c r="A43" s="63"/>
      <c r="B43" s="80" t="s">
        <v>135</v>
      </c>
      <c r="C43" s="21" t="s">
        <v>136</v>
      </c>
      <c r="D43" s="21"/>
      <c r="E43" s="21"/>
      <c r="F43" s="21"/>
      <c r="G43" s="101">
        <f>SUM(G44)</f>
        <v>0</v>
      </c>
    </row>
    <row r="44" spans="1:7" s="72" customFormat="1" ht="18" customHeight="1" hidden="1">
      <c r="A44" s="63"/>
      <c r="B44" s="69" t="s">
        <v>244</v>
      </c>
      <c r="C44" s="21" t="s">
        <v>136</v>
      </c>
      <c r="D44" s="21" t="s">
        <v>233</v>
      </c>
      <c r="E44" s="21"/>
      <c r="F44" s="21"/>
      <c r="G44" s="101">
        <f>SUM(G45)</f>
        <v>0</v>
      </c>
    </row>
    <row r="45" spans="1:7" s="84" customFormat="1" ht="19.5" customHeight="1" hidden="1">
      <c r="A45" s="82"/>
      <c r="B45" s="83" t="s">
        <v>151</v>
      </c>
      <c r="C45" s="21" t="s">
        <v>136</v>
      </c>
      <c r="D45" s="21" t="s">
        <v>233</v>
      </c>
      <c r="E45" s="21" t="s">
        <v>182</v>
      </c>
      <c r="F45" s="21" t="s">
        <v>171</v>
      </c>
      <c r="G45" s="101">
        <v>0</v>
      </c>
    </row>
    <row r="46" spans="1:8" s="77" customFormat="1" ht="32.25" customHeight="1" hidden="1">
      <c r="A46" s="61"/>
      <c r="B46" s="69" t="s">
        <v>101</v>
      </c>
      <c r="C46" s="21" t="s">
        <v>124</v>
      </c>
      <c r="D46" s="21"/>
      <c r="E46" s="21"/>
      <c r="F46" s="21"/>
      <c r="G46" s="101">
        <f>G47</f>
        <v>0</v>
      </c>
      <c r="H46" s="76"/>
    </row>
    <row r="47" spans="1:8" s="77" customFormat="1" ht="99.75" customHeight="1" hidden="1">
      <c r="A47" s="61"/>
      <c r="B47" s="69" t="s">
        <v>345</v>
      </c>
      <c r="C47" s="21" t="s">
        <v>125</v>
      </c>
      <c r="D47" s="21"/>
      <c r="E47" s="21"/>
      <c r="F47" s="21"/>
      <c r="G47" s="101">
        <f>G48</f>
        <v>0</v>
      </c>
      <c r="H47" s="76"/>
    </row>
    <row r="48" spans="1:8" s="77" customFormat="1" ht="21" customHeight="1" hidden="1">
      <c r="A48" s="61"/>
      <c r="B48" s="69" t="s">
        <v>244</v>
      </c>
      <c r="C48" s="21" t="s">
        <v>125</v>
      </c>
      <c r="D48" s="21" t="s">
        <v>233</v>
      </c>
      <c r="E48" s="21"/>
      <c r="F48" s="21"/>
      <c r="G48" s="101">
        <f>SUM(G49)</f>
        <v>0</v>
      </c>
      <c r="H48" s="76"/>
    </row>
    <row r="49" spans="1:8" s="77" customFormat="1" ht="17.25" customHeight="1" hidden="1">
      <c r="A49" s="61"/>
      <c r="B49" s="69" t="s">
        <v>151</v>
      </c>
      <c r="C49" s="21" t="s">
        <v>125</v>
      </c>
      <c r="D49" s="21" t="s">
        <v>233</v>
      </c>
      <c r="E49" s="21" t="s">
        <v>182</v>
      </c>
      <c r="F49" s="21" t="s">
        <v>171</v>
      </c>
      <c r="G49" s="101">
        <v>0</v>
      </c>
      <c r="H49" s="76"/>
    </row>
    <row r="50" spans="1:7" s="77" customFormat="1" ht="51.75" customHeight="1">
      <c r="A50" s="61"/>
      <c r="B50" s="62" t="s">
        <v>346</v>
      </c>
      <c r="C50" s="17" t="s">
        <v>21</v>
      </c>
      <c r="D50" s="17"/>
      <c r="E50" s="17"/>
      <c r="F50" s="17"/>
      <c r="G50" s="99">
        <f>SUM(G51+G73+G86)</f>
        <v>34167.1</v>
      </c>
    </row>
    <row r="51" spans="1:7" s="72" customFormat="1" ht="61.5" customHeight="1">
      <c r="A51" s="63"/>
      <c r="B51" s="78" t="s">
        <v>347</v>
      </c>
      <c r="C51" s="65" t="s">
        <v>4</v>
      </c>
      <c r="D51" s="65"/>
      <c r="E51" s="65"/>
      <c r="F51" s="65"/>
      <c r="G51" s="100">
        <f>SUM(G52+G59+G66+G69)</f>
        <v>20842.8</v>
      </c>
    </row>
    <row r="52" spans="1:7" s="77" customFormat="1" ht="31.5" customHeight="1">
      <c r="A52" s="61"/>
      <c r="B52" s="86" t="s">
        <v>107</v>
      </c>
      <c r="C52" s="23" t="s">
        <v>110</v>
      </c>
      <c r="D52" s="23" t="s">
        <v>170</v>
      </c>
      <c r="E52" s="21"/>
      <c r="F52" s="21"/>
      <c r="G52" s="101">
        <f>G53+G56</f>
        <v>1255.8</v>
      </c>
    </row>
    <row r="53" spans="1:7" s="77" customFormat="1" ht="95.25" customHeight="1">
      <c r="A53" s="61"/>
      <c r="B53" s="86" t="s">
        <v>348</v>
      </c>
      <c r="C53" s="23" t="s">
        <v>111</v>
      </c>
      <c r="D53" s="23"/>
      <c r="E53" s="21"/>
      <c r="F53" s="21"/>
      <c r="G53" s="101">
        <f>SUM(G54)</f>
        <v>1255.8</v>
      </c>
    </row>
    <row r="54" spans="1:7" s="77" customFormat="1" ht="21.75" customHeight="1">
      <c r="A54" s="61"/>
      <c r="B54" s="86" t="s">
        <v>234</v>
      </c>
      <c r="C54" s="23" t="s">
        <v>111</v>
      </c>
      <c r="D54" s="23" t="s">
        <v>235</v>
      </c>
      <c r="E54" s="21"/>
      <c r="F54" s="21"/>
      <c r="G54" s="101">
        <f>SUM(G55)</f>
        <v>1255.8</v>
      </c>
    </row>
    <row r="55" spans="1:7" s="77" customFormat="1" ht="19.5" customHeight="1">
      <c r="A55" s="61"/>
      <c r="B55" s="86" t="s">
        <v>145</v>
      </c>
      <c r="C55" s="23" t="s">
        <v>111</v>
      </c>
      <c r="D55" s="23" t="s">
        <v>235</v>
      </c>
      <c r="E55" s="21" t="s">
        <v>184</v>
      </c>
      <c r="F55" s="21" t="s">
        <v>171</v>
      </c>
      <c r="G55" s="101">
        <f>SUM('распр.б.а.13'!G345)</f>
        <v>1255.8</v>
      </c>
    </row>
    <row r="56" spans="1:7" s="77" customFormat="1" ht="54" customHeight="1" hidden="1">
      <c r="A56" s="61"/>
      <c r="B56" s="86" t="s">
        <v>139</v>
      </c>
      <c r="C56" s="23" t="s">
        <v>138</v>
      </c>
      <c r="D56" s="23"/>
      <c r="E56" s="21"/>
      <c r="F56" s="21"/>
      <c r="G56" s="101">
        <f>SUM(G57)</f>
        <v>0</v>
      </c>
    </row>
    <row r="57" spans="1:7" s="77" customFormat="1" ht="18" customHeight="1" hidden="1">
      <c r="A57" s="61"/>
      <c r="B57" s="86" t="s">
        <v>234</v>
      </c>
      <c r="C57" s="23" t="s">
        <v>138</v>
      </c>
      <c r="D57" s="23" t="s">
        <v>235</v>
      </c>
      <c r="E57" s="21"/>
      <c r="F57" s="21"/>
      <c r="G57" s="101">
        <f>SUM(G58)</f>
        <v>0</v>
      </c>
    </row>
    <row r="58" spans="1:7" s="77" customFormat="1" ht="17.25" customHeight="1" hidden="1">
      <c r="A58" s="61"/>
      <c r="B58" s="86" t="s">
        <v>145</v>
      </c>
      <c r="C58" s="23" t="s">
        <v>138</v>
      </c>
      <c r="D58" s="23" t="s">
        <v>235</v>
      </c>
      <c r="E58" s="21" t="s">
        <v>184</v>
      </c>
      <c r="F58" s="21" t="s">
        <v>171</v>
      </c>
      <c r="G58" s="101">
        <v>0</v>
      </c>
    </row>
    <row r="59" spans="1:7" s="77" customFormat="1" ht="29.25" customHeight="1">
      <c r="A59" s="61"/>
      <c r="B59" s="69" t="s">
        <v>108</v>
      </c>
      <c r="C59" s="23" t="s">
        <v>112</v>
      </c>
      <c r="D59" s="23"/>
      <c r="E59" s="21"/>
      <c r="F59" s="21"/>
      <c r="G59" s="101">
        <f>SUM(G60+G63)</f>
        <v>16025.5</v>
      </c>
    </row>
    <row r="60" spans="1:7" s="77" customFormat="1" ht="88.5" customHeight="1">
      <c r="A60" s="61"/>
      <c r="B60" s="86" t="s">
        <v>349</v>
      </c>
      <c r="C60" s="23" t="s">
        <v>113</v>
      </c>
      <c r="D60" s="23"/>
      <c r="E60" s="21"/>
      <c r="F60" s="21"/>
      <c r="G60" s="101">
        <f>SUM(G61)</f>
        <v>15625.5</v>
      </c>
    </row>
    <row r="61" spans="1:7" s="77" customFormat="1" ht="17.25" customHeight="1">
      <c r="A61" s="61"/>
      <c r="B61" s="86" t="s">
        <v>234</v>
      </c>
      <c r="C61" s="23" t="s">
        <v>113</v>
      </c>
      <c r="D61" s="23" t="s">
        <v>235</v>
      </c>
      <c r="E61" s="21"/>
      <c r="F61" s="21"/>
      <c r="G61" s="101">
        <f>SUM(G62)</f>
        <v>15625.5</v>
      </c>
    </row>
    <row r="62" spans="1:7" s="77" customFormat="1" ht="17.25" customHeight="1">
      <c r="A62" s="61"/>
      <c r="B62" s="86" t="s">
        <v>145</v>
      </c>
      <c r="C62" s="23" t="s">
        <v>113</v>
      </c>
      <c r="D62" s="23" t="s">
        <v>235</v>
      </c>
      <c r="E62" s="21" t="s">
        <v>184</v>
      </c>
      <c r="F62" s="21" t="s">
        <v>171</v>
      </c>
      <c r="G62" s="101">
        <f>SUM('распр.б.а.13'!G350)</f>
        <v>15625.5</v>
      </c>
    </row>
    <row r="63" spans="1:7" s="77" customFormat="1" ht="55.5" customHeight="1">
      <c r="A63" s="61"/>
      <c r="B63" s="86" t="s">
        <v>216</v>
      </c>
      <c r="C63" s="23" t="s">
        <v>137</v>
      </c>
      <c r="D63" s="23"/>
      <c r="E63" s="21"/>
      <c r="F63" s="21"/>
      <c r="G63" s="101">
        <f>SUM(G64)</f>
        <v>400</v>
      </c>
    </row>
    <row r="64" spans="1:7" s="77" customFormat="1" ht="17.25" customHeight="1">
      <c r="A64" s="61"/>
      <c r="B64" s="86" t="s">
        <v>234</v>
      </c>
      <c r="C64" s="23" t="s">
        <v>137</v>
      </c>
      <c r="D64" s="23" t="s">
        <v>235</v>
      </c>
      <c r="E64" s="21"/>
      <c r="F64" s="21"/>
      <c r="G64" s="101">
        <f>SUM(G65)</f>
        <v>400</v>
      </c>
    </row>
    <row r="65" spans="1:7" s="77" customFormat="1" ht="17.25" customHeight="1">
      <c r="A65" s="61"/>
      <c r="B65" s="86" t="s">
        <v>145</v>
      </c>
      <c r="C65" s="23" t="s">
        <v>137</v>
      </c>
      <c r="D65" s="23" t="s">
        <v>235</v>
      </c>
      <c r="E65" s="21" t="s">
        <v>184</v>
      </c>
      <c r="F65" s="21" t="s">
        <v>171</v>
      </c>
      <c r="G65" s="101">
        <f>SUM('распр.б.а.13'!G352)</f>
        <v>400</v>
      </c>
    </row>
    <row r="66" spans="1:7" s="76" customFormat="1" ht="57" customHeight="1">
      <c r="A66" s="67"/>
      <c r="B66" s="68" t="s">
        <v>484</v>
      </c>
      <c r="C66" s="23" t="s">
        <v>10</v>
      </c>
      <c r="D66" s="23"/>
      <c r="E66" s="21"/>
      <c r="F66" s="21"/>
      <c r="G66" s="101">
        <f>G67</f>
        <v>2300</v>
      </c>
    </row>
    <row r="67" spans="1:7" s="76" customFormat="1" ht="21" customHeight="1">
      <c r="A67" s="67"/>
      <c r="B67" s="86" t="s">
        <v>234</v>
      </c>
      <c r="C67" s="23" t="s">
        <v>10</v>
      </c>
      <c r="D67" s="23" t="s">
        <v>235</v>
      </c>
      <c r="E67" s="21"/>
      <c r="F67" s="21"/>
      <c r="G67" s="101">
        <f>SUM(G68)</f>
        <v>2300</v>
      </c>
    </row>
    <row r="68" spans="1:7" s="28" customFormat="1" ht="21" customHeight="1">
      <c r="A68" s="32"/>
      <c r="B68" s="22" t="s">
        <v>145</v>
      </c>
      <c r="C68" s="23" t="s">
        <v>10</v>
      </c>
      <c r="D68" s="23" t="s">
        <v>235</v>
      </c>
      <c r="E68" s="21" t="s">
        <v>184</v>
      </c>
      <c r="F68" s="21" t="s">
        <v>171</v>
      </c>
      <c r="G68" s="101">
        <f>SUM('распр.б.а.13'!G359)</f>
        <v>2300</v>
      </c>
    </row>
    <row r="69" spans="1:7" ht="33" customHeight="1">
      <c r="A69" s="67"/>
      <c r="B69" s="69" t="s">
        <v>101</v>
      </c>
      <c r="C69" s="23" t="s">
        <v>495</v>
      </c>
      <c r="D69" s="23"/>
      <c r="E69" s="23"/>
      <c r="F69" s="23"/>
      <c r="G69" s="101">
        <f>SUM(G70)</f>
        <v>1261.5</v>
      </c>
    </row>
    <row r="70" spans="1:7" s="76" customFormat="1" ht="50.25" customHeight="1">
      <c r="A70" s="67"/>
      <c r="B70" s="68" t="s">
        <v>493</v>
      </c>
      <c r="C70" s="23" t="s">
        <v>494</v>
      </c>
      <c r="D70" s="21"/>
      <c r="E70" s="23"/>
      <c r="F70" s="23"/>
      <c r="G70" s="101">
        <f>SUM(G71)</f>
        <v>1261.5</v>
      </c>
    </row>
    <row r="71" spans="1:7" s="76" customFormat="1" ht="20.25" customHeight="1">
      <c r="A71" s="67"/>
      <c r="B71" s="86" t="s">
        <v>234</v>
      </c>
      <c r="C71" s="23" t="s">
        <v>494</v>
      </c>
      <c r="D71" s="21" t="s">
        <v>235</v>
      </c>
      <c r="E71" s="23"/>
      <c r="F71" s="23"/>
      <c r="G71" s="101">
        <f>SUM(G72)</f>
        <v>1261.5</v>
      </c>
    </row>
    <row r="72" spans="1:7" s="76" customFormat="1" ht="20.25" customHeight="1">
      <c r="A72" s="67"/>
      <c r="B72" s="86" t="s">
        <v>145</v>
      </c>
      <c r="C72" s="23" t="s">
        <v>494</v>
      </c>
      <c r="D72" s="23" t="s">
        <v>235</v>
      </c>
      <c r="E72" s="21" t="s">
        <v>184</v>
      </c>
      <c r="F72" s="21" t="s">
        <v>171</v>
      </c>
      <c r="G72" s="101">
        <f>SUM('распр.б.а.13'!G362)</f>
        <v>1261.5</v>
      </c>
    </row>
    <row r="73" spans="1:7" s="66" customFormat="1" ht="73.5" customHeight="1">
      <c r="A73" s="63"/>
      <c r="B73" s="78" t="s">
        <v>350</v>
      </c>
      <c r="C73" s="65" t="s">
        <v>5</v>
      </c>
      <c r="D73" s="65"/>
      <c r="E73" s="65"/>
      <c r="F73" s="65"/>
      <c r="G73" s="100">
        <f>SUM(G74+G77+G80+G83)</f>
        <v>12729.300000000001</v>
      </c>
    </row>
    <row r="74" spans="1:7" ht="78" customHeight="1">
      <c r="A74" s="67"/>
      <c r="B74" s="86" t="s">
        <v>351</v>
      </c>
      <c r="C74" s="23" t="s">
        <v>22</v>
      </c>
      <c r="D74" s="23"/>
      <c r="E74" s="21"/>
      <c r="F74" s="21"/>
      <c r="G74" s="101">
        <f>SUM(G75)</f>
        <v>8476.7</v>
      </c>
    </row>
    <row r="75" spans="1:7" ht="24.75" customHeight="1">
      <c r="A75" s="67"/>
      <c r="B75" s="86" t="s">
        <v>234</v>
      </c>
      <c r="C75" s="23" t="s">
        <v>22</v>
      </c>
      <c r="D75" s="23" t="s">
        <v>235</v>
      </c>
      <c r="E75" s="21"/>
      <c r="F75" s="21"/>
      <c r="G75" s="101">
        <f>SUM(G76)</f>
        <v>8476.7</v>
      </c>
    </row>
    <row r="76" spans="1:7" ht="24.75" customHeight="1">
      <c r="A76" s="67"/>
      <c r="B76" s="69" t="s">
        <v>211</v>
      </c>
      <c r="C76" s="23" t="s">
        <v>22</v>
      </c>
      <c r="D76" s="23" t="s">
        <v>235</v>
      </c>
      <c r="E76" s="21" t="s">
        <v>175</v>
      </c>
      <c r="F76" s="21" t="s">
        <v>171</v>
      </c>
      <c r="G76" s="101">
        <f>SUM('распр.б.а.13'!G403)</f>
        <v>8476.7</v>
      </c>
    </row>
    <row r="77" spans="1:7" s="77" customFormat="1" ht="63" customHeight="1">
      <c r="A77" s="61"/>
      <c r="B77" s="86" t="s">
        <v>472</v>
      </c>
      <c r="C77" s="23" t="s">
        <v>28</v>
      </c>
      <c r="D77" s="23"/>
      <c r="E77" s="21"/>
      <c r="F77" s="21"/>
      <c r="G77" s="101">
        <f>SUM(G78)</f>
        <v>678.6</v>
      </c>
    </row>
    <row r="78" spans="1:7" s="77" customFormat="1" ht="17.25" customHeight="1">
      <c r="A78" s="61"/>
      <c r="B78" s="86" t="s">
        <v>234</v>
      </c>
      <c r="C78" s="23" t="s">
        <v>28</v>
      </c>
      <c r="D78" s="23" t="s">
        <v>235</v>
      </c>
      <c r="E78" s="21"/>
      <c r="F78" s="21"/>
      <c r="G78" s="101">
        <f>SUM(G79)</f>
        <v>678.6</v>
      </c>
    </row>
    <row r="79" spans="1:7" s="77" customFormat="1" ht="17.25" customHeight="1">
      <c r="A79" s="61"/>
      <c r="B79" s="69" t="s">
        <v>211</v>
      </c>
      <c r="C79" s="23" t="s">
        <v>28</v>
      </c>
      <c r="D79" s="23" t="s">
        <v>235</v>
      </c>
      <c r="E79" s="21" t="s">
        <v>175</v>
      </c>
      <c r="F79" s="21" t="s">
        <v>171</v>
      </c>
      <c r="G79" s="101">
        <f>SUM('распр.б.а.13'!G405)</f>
        <v>678.6</v>
      </c>
    </row>
    <row r="80" spans="1:7" ht="94.5" customHeight="1">
      <c r="A80" s="67"/>
      <c r="B80" s="86" t="s">
        <v>352</v>
      </c>
      <c r="C80" s="23" t="s">
        <v>97</v>
      </c>
      <c r="D80" s="23"/>
      <c r="E80" s="21"/>
      <c r="F80" s="21"/>
      <c r="G80" s="101">
        <f>SUM(G81)</f>
        <v>3574</v>
      </c>
    </row>
    <row r="81" spans="1:7" ht="20.25" customHeight="1">
      <c r="A81" s="67"/>
      <c r="B81" s="69" t="s">
        <v>157</v>
      </c>
      <c r="C81" s="23" t="s">
        <v>97</v>
      </c>
      <c r="D81" s="23" t="s">
        <v>233</v>
      </c>
      <c r="E81" s="21"/>
      <c r="F81" s="21"/>
      <c r="G81" s="101">
        <f>SUM(G82)</f>
        <v>3574</v>
      </c>
    </row>
    <row r="82" spans="1:7" ht="21" customHeight="1">
      <c r="A82" s="67"/>
      <c r="B82" s="69" t="s">
        <v>211</v>
      </c>
      <c r="C82" s="23" t="s">
        <v>97</v>
      </c>
      <c r="D82" s="23" t="s">
        <v>233</v>
      </c>
      <c r="E82" s="21" t="s">
        <v>175</v>
      </c>
      <c r="F82" s="21" t="s">
        <v>171</v>
      </c>
      <c r="G82" s="101">
        <f>SUM('распр.б.а.13'!G407)</f>
        <v>3574</v>
      </c>
    </row>
    <row r="83" spans="1:7" ht="83.25" customHeight="1" hidden="1">
      <c r="A83" s="67"/>
      <c r="B83" s="80" t="s">
        <v>217</v>
      </c>
      <c r="C83" s="23" t="s">
        <v>28</v>
      </c>
      <c r="D83" s="23"/>
      <c r="E83" s="21"/>
      <c r="F83" s="21"/>
      <c r="G83" s="101">
        <f>SUM(G84)</f>
        <v>0</v>
      </c>
    </row>
    <row r="84" spans="1:7" ht="19.5" customHeight="1" hidden="1">
      <c r="A84" s="67"/>
      <c r="B84" s="86" t="s">
        <v>234</v>
      </c>
      <c r="C84" s="23" t="s">
        <v>28</v>
      </c>
      <c r="D84" s="23" t="s">
        <v>235</v>
      </c>
      <c r="E84" s="21"/>
      <c r="F84" s="21"/>
      <c r="G84" s="101">
        <f>SUM(G85)</f>
        <v>0</v>
      </c>
    </row>
    <row r="85" spans="1:7" ht="19.5" customHeight="1" hidden="1">
      <c r="A85" s="67"/>
      <c r="B85" s="69" t="s">
        <v>211</v>
      </c>
      <c r="C85" s="23" t="s">
        <v>28</v>
      </c>
      <c r="D85" s="23" t="s">
        <v>235</v>
      </c>
      <c r="E85" s="21" t="s">
        <v>175</v>
      </c>
      <c r="F85" s="21" t="s">
        <v>171</v>
      </c>
      <c r="G85" s="101"/>
    </row>
    <row r="86" spans="1:7" s="72" customFormat="1" ht="51.75" customHeight="1">
      <c r="A86" s="63"/>
      <c r="B86" s="78" t="s">
        <v>353</v>
      </c>
      <c r="C86" s="65" t="s">
        <v>6</v>
      </c>
      <c r="D86" s="65"/>
      <c r="E86" s="65"/>
      <c r="F86" s="65"/>
      <c r="G86" s="100">
        <f>SUM(G87)</f>
        <v>595</v>
      </c>
    </row>
    <row r="87" spans="1:7" s="76" customFormat="1" ht="93.75" customHeight="1">
      <c r="A87" s="67"/>
      <c r="B87" s="80" t="s">
        <v>354</v>
      </c>
      <c r="C87" s="21" t="s">
        <v>23</v>
      </c>
      <c r="D87" s="21"/>
      <c r="E87" s="21"/>
      <c r="F87" s="21"/>
      <c r="G87" s="101">
        <f>SUM(G88)</f>
        <v>595</v>
      </c>
    </row>
    <row r="88" spans="1:7" s="77" customFormat="1" ht="31.5" customHeight="1">
      <c r="A88" s="61"/>
      <c r="B88" s="69" t="s">
        <v>224</v>
      </c>
      <c r="C88" s="21" t="s">
        <v>23</v>
      </c>
      <c r="D88" s="21" t="s">
        <v>225</v>
      </c>
      <c r="E88" s="21"/>
      <c r="F88" s="21"/>
      <c r="G88" s="101">
        <f>SUM(G89)</f>
        <v>595</v>
      </c>
    </row>
    <row r="89" spans="1:7" s="77" customFormat="1" ht="23.25" customHeight="1">
      <c r="A89" s="61"/>
      <c r="B89" s="80" t="s">
        <v>166</v>
      </c>
      <c r="C89" s="21" t="s">
        <v>23</v>
      </c>
      <c r="D89" s="21" t="s">
        <v>225</v>
      </c>
      <c r="E89" s="21" t="s">
        <v>183</v>
      </c>
      <c r="F89" s="21" t="s">
        <v>183</v>
      </c>
      <c r="G89" s="101">
        <f>SUM('распр.б.а.13'!G331)</f>
        <v>595</v>
      </c>
    </row>
    <row r="90" spans="1:7" s="77" customFormat="1" ht="20.25" customHeight="1">
      <c r="A90" s="61"/>
      <c r="B90" s="62" t="s">
        <v>242</v>
      </c>
      <c r="C90" s="17" t="s">
        <v>7</v>
      </c>
      <c r="D90" s="17"/>
      <c r="E90" s="17"/>
      <c r="F90" s="17"/>
      <c r="G90" s="99">
        <f>SUM(G91+G95+G98)</f>
        <v>640</v>
      </c>
    </row>
    <row r="91" spans="1:8" s="77" customFormat="1" ht="43.5" customHeight="1">
      <c r="A91" s="61"/>
      <c r="B91" s="80" t="s">
        <v>470</v>
      </c>
      <c r="C91" s="21" t="s">
        <v>94</v>
      </c>
      <c r="D91" s="21"/>
      <c r="E91" s="21"/>
      <c r="F91" s="21"/>
      <c r="G91" s="101">
        <f>SUM(G92+G94)</f>
        <v>300</v>
      </c>
      <c r="H91" s="76"/>
    </row>
    <row r="92" spans="1:8" s="77" customFormat="1" ht="31.5" customHeight="1">
      <c r="A92" s="61"/>
      <c r="B92" s="69" t="s">
        <v>224</v>
      </c>
      <c r="C92" s="21" t="s">
        <v>94</v>
      </c>
      <c r="D92" s="21" t="s">
        <v>225</v>
      </c>
      <c r="E92" s="21"/>
      <c r="F92" s="21"/>
      <c r="G92" s="101">
        <f>SUM(G93)</f>
        <v>250</v>
      </c>
      <c r="H92" s="76"/>
    </row>
    <row r="93" spans="1:8" s="77" customFormat="1" ht="21.75" customHeight="1">
      <c r="A93" s="61"/>
      <c r="B93" s="69" t="s">
        <v>141</v>
      </c>
      <c r="C93" s="21" t="s">
        <v>94</v>
      </c>
      <c r="D93" s="21" t="s">
        <v>225</v>
      </c>
      <c r="E93" s="21" t="s">
        <v>179</v>
      </c>
      <c r="F93" s="21" t="s">
        <v>173</v>
      </c>
      <c r="G93" s="101">
        <f>SUM('распр.б.а.13'!G390)</f>
        <v>250</v>
      </c>
      <c r="H93" s="76"/>
    </row>
    <row r="94" spans="1:8" s="77" customFormat="1" ht="23.25" customHeight="1">
      <c r="A94" s="61"/>
      <c r="B94" s="69" t="s">
        <v>265</v>
      </c>
      <c r="C94" s="21" t="s">
        <v>94</v>
      </c>
      <c r="D94" s="21" t="s">
        <v>225</v>
      </c>
      <c r="E94" s="21" t="s">
        <v>174</v>
      </c>
      <c r="F94" s="21" t="s">
        <v>176</v>
      </c>
      <c r="G94" s="101">
        <f>SUM('распр.б.а.13'!G138)</f>
        <v>50</v>
      </c>
      <c r="H94" s="76"/>
    </row>
    <row r="95" spans="1:8" s="77" customFormat="1" ht="58.5" customHeight="1">
      <c r="A95" s="61"/>
      <c r="B95" s="80" t="s">
        <v>471</v>
      </c>
      <c r="C95" s="21" t="s">
        <v>95</v>
      </c>
      <c r="D95" s="21"/>
      <c r="E95" s="21"/>
      <c r="F95" s="21"/>
      <c r="G95" s="101">
        <f>SUM(G96)</f>
        <v>200</v>
      </c>
      <c r="H95" s="76"/>
    </row>
    <row r="96" spans="1:8" s="77" customFormat="1" ht="30" customHeight="1">
      <c r="A96" s="61"/>
      <c r="B96" s="69" t="s">
        <v>224</v>
      </c>
      <c r="C96" s="21" t="s">
        <v>95</v>
      </c>
      <c r="D96" s="21" t="s">
        <v>225</v>
      </c>
      <c r="E96" s="21"/>
      <c r="F96" s="21"/>
      <c r="G96" s="101">
        <f>SUM(G97)</f>
        <v>200</v>
      </c>
      <c r="H96" s="76"/>
    </row>
    <row r="97" spans="1:8" s="77" customFormat="1" ht="21.75" customHeight="1">
      <c r="A97" s="61"/>
      <c r="B97" s="69" t="s">
        <v>141</v>
      </c>
      <c r="C97" s="21" t="s">
        <v>95</v>
      </c>
      <c r="D97" s="21" t="s">
        <v>225</v>
      </c>
      <c r="E97" s="21" t="s">
        <v>179</v>
      </c>
      <c r="F97" s="21" t="s">
        <v>173</v>
      </c>
      <c r="G97" s="101">
        <f>SUM('распр.б.а.13'!G392)</f>
        <v>200</v>
      </c>
      <c r="H97" s="76"/>
    </row>
    <row r="98" spans="1:8" s="77" customFormat="1" ht="33" customHeight="1">
      <c r="A98" s="61"/>
      <c r="B98" s="80" t="s">
        <v>252</v>
      </c>
      <c r="C98" s="21" t="s">
        <v>96</v>
      </c>
      <c r="D98" s="21"/>
      <c r="E98" s="21"/>
      <c r="F98" s="21"/>
      <c r="G98" s="101">
        <f>SUM(G99)</f>
        <v>140</v>
      </c>
      <c r="H98" s="76"/>
    </row>
    <row r="99" spans="1:8" s="77" customFormat="1" ht="30.75" customHeight="1">
      <c r="A99" s="61"/>
      <c r="B99" s="69" t="s">
        <v>224</v>
      </c>
      <c r="C99" s="21" t="s">
        <v>96</v>
      </c>
      <c r="D99" s="21" t="s">
        <v>225</v>
      </c>
      <c r="E99" s="21"/>
      <c r="F99" s="21"/>
      <c r="G99" s="101">
        <f>SUM(G100)</f>
        <v>140</v>
      </c>
      <c r="H99" s="76"/>
    </row>
    <row r="100" spans="1:8" s="77" customFormat="1" ht="19.5" customHeight="1">
      <c r="A100" s="61"/>
      <c r="B100" s="69" t="s">
        <v>141</v>
      </c>
      <c r="C100" s="21" t="s">
        <v>96</v>
      </c>
      <c r="D100" s="21" t="s">
        <v>225</v>
      </c>
      <c r="E100" s="21" t="s">
        <v>179</v>
      </c>
      <c r="F100" s="21" t="s">
        <v>173</v>
      </c>
      <c r="G100" s="101">
        <f>SUM('распр.б.а.13'!G394)</f>
        <v>140</v>
      </c>
      <c r="H100" s="76"/>
    </row>
    <row r="101" spans="1:7" s="66" customFormat="1" ht="19.5" customHeight="1">
      <c r="A101" s="63"/>
      <c r="B101" s="87" t="s">
        <v>229</v>
      </c>
      <c r="C101" s="17" t="s">
        <v>29</v>
      </c>
      <c r="D101" s="17"/>
      <c r="E101" s="17"/>
      <c r="F101" s="17"/>
      <c r="G101" s="99">
        <f>SUM(G102+G106+G110+G114)</f>
        <v>2624.9</v>
      </c>
    </row>
    <row r="102" spans="1:7" s="66" customFormat="1" ht="63.75" customHeight="1">
      <c r="A102" s="63"/>
      <c r="B102" s="78" t="s">
        <v>329</v>
      </c>
      <c r="C102" s="65" t="s">
        <v>30</v>
      </c>
      <c r="D102" s="65"/>
      <c r="E102" s="65"/>
      <c r="F102" s="65"/>
      <c r="G102" s="100">
        <f>SUM(G103)</f>
        <v>488.5</v>
      </c>
    </row>
    <row r="103" spans="1:7" ht="73.5" customHeight="1">
      <c r="A103" s="76"/>
      <c r="B103" s="69" t="s">
        <v>330</v>
      </c>
      <c r="C103" s="21" t="s">
        <v>31</v>
      </c>
      <c r="D103" s="21"/>
      <c r="E103" s="21"/>
      <c r="F103" s="21"/>
      <c r="G103" s="101">
        <f>SUM(G104)</f>
        <v>488.5</v>
      </c>
    </row>
    <row r="104" spans="1:7" ht="32.25" customHeight="1">
      <c r="A104" s="76"/>
      <c r="B104" s="69" t="s">
        <v>224</v>
      </c>
      <c r="C104" s="21" t="s">
        <v>31</v>
      </c>
      <c r="D104" s="21" t="s">
        <v>225</v>
      </c>
      <c r="E104" s="21"/>
      <c r="F104" s="21"/>
      <c r="G104" s="101">
        <f>SUM(G105)</f>
        <v>488.5</v>
      </c>
    </row>
    <row r="105" spans="1:7" ht="27.75" customHeight="1">
      <c r="A105" s="76"/>
      <c r="B105" s="69" t="s">
        <v>161</v>
      </c>
      <c r="C105" s="21" t="s">
        <v>31</v>
      </c>
      <c r="D105" s="21" t="s">
        <v>225</v>
      </c>
      <c r="E105" s="21" t="s">
        <v>173</v>
      </c>
      <c r="F105" s="21" t="s">
        <v>178</v>
      </c>
      <c r="G105" s="101">
        <f>SUM('распр.б.а.13'!G110)</f>
        <v>488.5</v>
      </c>
    </row>
    <row r="106" spans="1:7" s="66" customFormat="1" ht="48" customHeight="1">
      <c r="A106" s="72"/>
      <c r="B106" s="78" t="s">
        <v>284</v>
      </c>
      <c r="C106" s="65" t="s">
        <v>32</v>
      </c>
      <c r="D106" s="65"/>
      <c r="E106" s="65"/>
      <c r="F106" s="65"/>
      <c r="G106" s="100">
        <f>SUM(G107)</f>
        <v>1220.4</v>
      </c>
    </row>
    <row r="107" spans="1:7" ht="69" customHeight="1">
      <c r="A107" s="76"/>
      <c r="B107" s="69" t="s">
        <v>326</v>
      </c>
      <c r="C107" s="21" t="s">
        <v>33</v>
      </c>
      <c r="D107" s="21"/>
      <c r="E107" s="21"/>
      <c r="F107" s="21"/>
      <c r="G107" s="101">
        <f>SUM(G108)</f>
        <v>1220.4</v>
      </c>
    </row>
    <row r="108" spans="1:7" ht="30" customHeight="1">
      <c r="A108" s="76"/>
      <c r="B108" s="69" t="s">
        <v>224</v>
      </c>
      <c r="C108" s="21" t="s">
        <v>33</v>
      </c>
      <c r="D108" s="21" t="s">
        <v>225</v>
      </c>
      <c r="E108" s="21"/>
      <c r="F108" s="21"/>
      <c r="G108" s="101">
        <f>SUM(G109)</f>
        <v>1220.4</v>
      </c>
    </row>
    <row r="109" spans="1:7" ht="21" customHeight="1">
      <c r="A109" s="76"/>
      <c r="B109" s="69" t="s">
        <v>205</v>
      </c>
      <c r="C109" s="21" t="s">
        <v>33</v>
      </c>
      <c r="D109" s="21" t="s">
        <v>225</v>
      </c>
      <c r="E109" s="21" t="s">
        <v>174</v>
      </c>
      <c r="F109" s="21" t="s">
        <v>178</v>
      </c>
      <c r="G109" s="101">
        <f>SUM('распр.б.а.13'!G143)</f>
        <v>1220.4</v>
      </c>
    </row>
    <row r="110" spans="1:7" s="66" customFormat="1" ht="44.25" customHeight="1">
      <c r="A110" s="72"/>
      <c r="B110" s="78" t="s">
        <v>324</v>
      </c>
      <c r="C110" s="65" t="s">
        <v>34</v>
      </c>
      <c r="D110" s="65"/>
      <c r="E110" s="65"/>
      <c r="F110" s="65"/>
      <c r="G110" s="100">
        <f>SUM(G111)</f>
        <v>607</v>
      </c>
    </row>
    <row r="111" spans="1:7" ht="60" customHeight="1">
      <c r="A111" s="76"/>
      <c r="B111" s="69" t="s">
        <v>325</v>
      </c>
      <c r="C111" s="21" t="s">
        <v>35</v>
      </c>
      <c r="D111" s="21"/>
      <c r="E111" s="21"/>
      <c r="F111" s="21"/>
      <c r="G111" s="101">
        <f>SUM(G112)</f>
        <v>607</v>
      </c>
    </row>
    <row r="112" spans="1:7" ht="34.5" customHeight="1">
      <c r="A112" s="76"/>
      <c r="B112" s="69" t="s">
        <v>224</v>
      </c>
      <c r="C112" s="21" t="s">
        <v>35</v>
      </c>
      <c r="D112" s="21" t="s">
        <v>225</v>
      </c>
      <c r="E112" s="21"/>
      <c r="F112" s="21"/>
      <c r="G112" s="101">
        <f>SUM(G113)</f>
        <v>607</v>
      </c>
    </row>
    <row r="113" spans="1:7" ht="36" customHeight="1">
      <c r="A113" s="76"/>
      <c r="B113" s="69" t="s">
        <v>161</v>
      </c>
      <c r="C113" s="21" t="s">
        <v>35</v>
      </c>
      <c r="D113" s="21" t="s">
        <v>225</v>
      </c>
      <c r="E113" s="21" t="s">
        <v>173</v>
      </c>
      <c r="F113" s="21" t="s">
        <v>178</v>
      </c>
      <c r="G113" s="101">
        <f>SUM('распр.б.а.13'!G113)</f>
        <v>607</v>
      </c>
    </row>
    <row r="114" spans="1:7" s="66" customFormat="1" ht="67.5" customHeight="1">
      <c r="A114" s="72"/>
      <c r="B114" s="78" t="s">
        <v>331</v>
      </c>
      <c r="C114" s="65" t="s">
        <v>36</v>
      </c>
      <c r="D114" s="65"/>
      <c r="E114" s="65"/>
      <c r="F114" s="65"/>
      <c r="G114" s="100">
        <f>SUM(G115)</f>
        <v>309</v>
      </c>
    </row>
    <row r="115" spans="1:7" ht="93.75" customHeight="1">
      <c r="A115" s="76"/>
      <c r="B115" s="69" t="s">
        <v>332</v>
      </c>
      <c r="C115" s="21" t="s">
        <v>37</v>
      </c>
      <c r="D115" s="21"/>
      <c r="E115" s="21"/>
      <c r="F115" s="21"/>
      <c r="G115" s="101">
        <f>SUM(G116)</f>
        <v>309</v>
      </c>
    </row>
    <row r="116" spans="1:7" ht="34.5" customHeight="1">
      <c r="A116" s="76"/>
      <c r="B116" s="69" t="s">
        <v>224</v>
      </c>
      <c r="C116" s="21" t="s">
        <v>37</v>
      </c>
      <c r="D116" s="21" t="s">
        <v>225</v>
      </c>
      <c r="E116" s="21"/>
      <c r="F116" s="21"/>
      <c r="G116" s="101">
        <f>SUM(G117)</f>
        <v>309</v>
      </c>
    </row>
    <row r="117" spans="1:7" ht="32.25" customHeight="1">
      <c r="A117" s="76"/>
      <c r="B117" s="69" t="s">
        <v>161</v>
      </c>
      <c r="C117" s="21" t="s">
        <v>37</v>
      </c>
      <c r="D117" s="21" t="s">
        <v>225</v>
      </c>
      <c r="E117" s="21" t="s">
        <v>173</v>
      </c>
      <c r="F117" s="21" t="s">
        <v>178</v>
      </c>
      <c r="G117" s="101">
        <f>SUM('распр.б.а.13'!G116)</f>
        <v>309</v>
      </c>
    </row>
    <row r="118" spans="1:7" s="77" customFormat="1" ht="31.5" customHeight="1">
      <c r="A118" s="61"/>
      <c r="B118" s="62" t="s">
        <v>355</v>
      </c>
      <c r="C118" s="17" t="s">
        <v>38</v>
      </c>
      <c r="D118" s="17"/>
      <c r="E118" s="17"/>
      <c r="F118" s="17"/>
      <c r="G118" s="99">
        <f>SUM(G119+G127+G135+G143+G151)</f>
        <v>1346</v>
      </c>
    </row>
    <row r="119" spans="1:7" s="72" customFormat="1" ht="55.5" customHeight="1">
      <c r="A119" s="63"/>
      <c r="B119" s="81" t="s">
        <v>206</v>
      </c>
      <c r="C119" s="65" t="s">
        <v>39</v>
      </c>
      <c r="D119" s="65"/>
      <c r="E119" s="65"/>
      <c r="F119" s="65"/>
      <c r="G119" s="100">
        <f>SUM(G120+G123)</f>
        <v>926.1</v>
      </c>
    </row>
    <row r="120" spans="1:7" s="72" customFormat="1" ht="66" customHeight="1">
      <c r="A120" s="63"/>
      <c r="B120" s="85" t="s">
        <v>488</v>
      </c>
      <c r="C120" s="21" t="s">
        <v>40</v>
      </c>
      <c r="D120" s="21"/>
      <c r="E120" s="21"/>
      <c r="F120" s="21"/>
      <c r="G120" s="101">
        <f>SUM(G121)</f>
        <v>841.9</v>
      </c>
    </row>
    <row r="121" spans="1:7" s="72" customFormat="1" ht="31.5" customHeight="1">
      <c r="A121" s="63"/>
      <c r="B121" s="69" t="s">
        <v>224</v>
      </c>
      <c r="C121" s="21" t="s">
        <v>40</v>
      </c>
      <c r="D121" s="21" t="s">
        <v>225</v>
      </c>
      <c r="E121" s="21"/>
      <c r="F121" s="21"/>
      <c r="G121" s="101">
        <f>SUM(G122)</f>
        <v>841.9</v>
      </c>
    </row>
    <row r="122" spans="1:7" s="72" customFormat="1" ht="19.5" customHeight="1">
      <c r="A122" s="63"/>
      <c r="B122" s="69" t="s">
        <v>205</v>
      </c>
      <c r="C122" s="21" t="s">
        <v>40</v>
      </c>
      <c r="D122" s="21" t="s">
        <v>225</v>
      </c>
      <c r="E122" s="21" t="s">
        <v>174</v>
      </c>
      <c r="F122" s="21" t="s">
        <v>178</v>
      </c>
      <c r="G122" s="101">
        <f>SUM('распр.б.а.13'!G147)</f>
        <v>841.9</v>
      </c>
    </row>
    <row r="123" spans="1:7" s="77" customFormat="1" ht="30" customHeight="1">
      <c r="A123" s="61"/>
      <c r="B123" s="69" t="s">
        <v>101</v>
      </c>
      <c r="C123" s="21" t="s">
        <v>126</v>
      </c>
      <c r="D123" s="36"/>
      <c r="E123" s="21"/>
      <c r="F123" s="21"/>
      <c r="G123" s="101">
        <f>SUM(G124)</f>
        <v>84.2</v>
      </c>
    </row>
    <row r="124" spans="1:7" s="77" customFormat="1" ht="71.25" customHeight="1">
      <c r="A124" s="61"/>
      <c r="B124" s="85" t="s">
        <v>356</v>
      </c>
      <c r="C124" s="21" t="s">
        <v>127</v>
      </c>
      <c r="D124" s="36"/>
      <c r="E124" s="21"/>
      <c r="F124" s="21"/>
      <c r="G124" s="101">
        <f>SUM(G125)</f>
        <v>84.2</v>
      </c>
    </row>
    <row r="125" spans="1:7" s="77" customFormat="1" ht="27.75" customHeight="1">
      <c r="A125" s="61"/>
      <c r="B125" s="69" t="s">
        <v>224</v>
      </c>
      <c r="C125" s="21" t="s">
        <v>127</v>
      </c>
      <c r="D125" s="36">
        <v>240</v>
      </c>
      <c r="E125" s="21"/>
      <c r="F125" s="21"/>
      <c r="G125" s="101">
        <f>SUM(G126)</f>
        <v>84.2</v>
      </c>
    </row>
    <row r="126" spans="1:7" s="77" customFormat="1" ht="25.5" customHeight="1">
      <c r="A126" s="61"/>
      <c r="B126" s="69" t="s">
        <v>205</v>
      </c>
      <c r="C126" s="21" t="s">
        <v>127</v>
      </c>
      <c r="D126" s="36">
        <v>240</v>
      </c>
      <c r="E126" s="21" t="s">
        <v>174</v>
      </c>
      <c r="F126" s="21" t="s">
        <v>178</v>
      </c>
      <c r="G126" s="101">
        <f>SUM('распр.б.а.13'!G150)</f>
        <v>84.2</v>
      </c>
    </row>
    <row r="127" spans="1:7" s="77" customFormat="1" ht="30" customHeight="1">
      <c r="A127" s="61"/>
      <c r="B127" s="69" t="s">
        <v>260</v>
      </c>
      <c r="C127" s="21" t="s">
        <v>41</v>
      </c>
      <c r="D127" s="21"/>
      <c r="E127" s="21"/>
      <c r="F127" s="21"/>
      <c r="G127" s="101">
        <f>SUM(G128+G131)</f>
        <v>197.1</v>
      </c>
    </row>
    <row r="128" spans="1:7" s="77" customFormat="1" ht="57.75" customHeight="1">
      <c r="A128" s="61"/>
      <c r="B128" s="85" t="s">
        <v>485</v>
      </c>
      <c r="C128" s="21" t="s">
        <v>42</v>
      </c>
      <c r="D128" s="21"/>
      <c r="E128" s="21"/>
      <c r="F128" s="21"/>
      <c r="G128" s="101">
        <f>SUM(G129)</f>
        <v>179.1</v>
      </c>
    </row>
    <row r="129" spans="1:7" s="77" customFormat="1" ht="33.75" customHeight="1">
      <c r="A129" s="61"/>
      <c r="B129" s="69" t="s">
        <v>224</v>
      </c>
      <c r="C129" s="21" t="s">
        <v>42</v>
      </c>
      <c r="D129" s="21" t="s">
        <v>225</v>
      </c>
      <c r="E129" s="21"/>
      <c r="F129" s="21"/>
      <c r="G129" s="101">
        <f>SUM(G130)</f>
        <v>179.1</v>
      </c>
    </row>
    <row r="130" spans="1:7" s="77" customFormat="1" ht="28.5" customHeight="1">
      <c r="A130" s="61"/>
      <c r="B130" s="69" t="s">
        <v>248</v>
      </c>
      <c r="C130" s="21" t="s">
        <v>42</v>
      </c>
      <c r="D130" s="21" t="s">
        <v>225</v>
      </c>
      <c r="E130" s="21" t="s">
        <v>182</v>
      </c>
      <c r="F130" s="21" t="s">
        <v>173</v>
      </c>
      <c r="G130" s="101">
        <f>SUM('распр.б.а.13'!G262)</f>
        <v>179.1</v>
      </c>
    </row>
    <row r="131" spans="1:7" s="77" customFormat="1" ht="36" customHeight="1">
      <c r="A131" s="61"/>
      <c r="B131" s="69" t="s">
        <v>101</v>
      </c>
      <c r="C131" s="21" t="s">
        <v>128</v>
      </c>
      <c r="D131" s="21"/>
      <c r="E131" s="21"/>
      <c r="F131" s="21"/>
      <c r="G131" s="101">
        <f>SUM(G132)</f>
        <v>18</v>
      </c>
    </row>
    <row r="132" spans="1:7" s="77" customFormat="1" ht="68.25" customHeight="1">
      <c r="A132" s="61"/>
      <c r="B132" s="85" t="s">
        <v>357</v>
      </c>
      <c r="C132" s="21" t="s">
        <v>129</v>
      </c>
      <c r="D132" s="21"/>
      <c r="E132" s="21"/>
      <c r="F132" s="21"/>
      <c r="G132" s="101">
        <f>SUM(G133)</f>
        <v>18</v>
      </c>
    </row>
    <row r="133" spans="1:7" s="77" customFormat="1" ht="29.25" customHeight="1">
      <c r="A133" s="61"/>
      <c r="B133" s="69" t="s">
        <v>224</v>
      </c>
      <c r="C133" s="21" t="s">
        <v>129</v>
      </c>
      <c r="D133" s="21" t="s">
        <v>225</v>
      </c>
      <c r="E133" s="21"/>
      <c r="F133" s="21"/>
      <c r="G133" s="101">
        <f>SUM(G134)</f>
        <v>18</v>
      </c>
    </row>
    <row r="134" spans="1:7" s="77" customFormat="1" ht="20.25" customHeight="1">
      <c r="A134" s="61"/>
      <c r="B134" s="69" t="s">
        <v>248</v>
      </c>
      <c r="C134" s="21" t="s">
        <v>129</v>
      </c>
      <c r="D134" s="21" t="s">
        <v>225</v>
      </c>
      <c r="E134" s="21" t="s">
        <v>182</v>
      </c>
      <c r="F134" s="21" t="s">
        <v>173</v>
      </c>
      <c r="G134" s="101">
        <f>SUM('распр.б.а.13'!G265)</f>
        <v>18</v>
      </c>
    </row>
    <row r="135" spans="1:7" s="77" customFormat="1" ht="30" customHeight="1" hidden="1">
      <c r="A135" s="61"/>
      <c r="B135" s="69" t="s">
        <v>261</v>
      </c>
      <c r="C135" s="21" t="s">
        <v>43</v>
      </c>
      <c r="D135" s="21"/>
      <c r="E135" s="21"/>
      <c r="F135" s="21"/>
      <c r="G135" s="101">
        <f>SUM(G136+G139)</f>
        <v>0</v>
      </c>
    </row>
    <row r="136" spans="1:7" s="77" customFormat="1" ht="135" customHeight="1" hidden="1">
      <c r="A136" s="61"/>
      <c r="B136" s="85" t="s">
        <v>0</v>
      </c>
      <c r="C136" s="21" t="s">
        <v>44</v>
      </c>
      <c r="D136" s="21"/>
      <c r="E136" s="21"/>
      <c r="F136" s="21"/>
      <c r="G136" s="101">
        <f>SUM(G137)</f>
        <v>0</v>
      </c>
    </row>
    <row r="137" spans="1:7" s="77" customFormat="1" ht="33" customHeight="1" hidden="1">
      <c r="A137" s="61"/>
      <c r="B137" s="69" t="s">
        <v>224</v>
      </c>
      <c r="C137" s="21" t="s">
        <v>44</v>
      </c>
      <c r="D137" s="21" t="s">
        <v>225</v>
      </c>
      <c r="E137" s="21"/>
      <c r="F137" s="21"/>
      <c r="G137" s="101">
        <f>SUM(G138)</f>
        <v>0</v>
      </c>
    </row>
    <row r="138" spans="1:7" s="77" customFormat="1" ht="21" customHeight="1" hidden="1">
      <c r="A138" s="61"/>
      <c r="B138" s="69" t="s">
        <v>248</v>
      </c>
      <c r="C138" s="21" t="s">
        <v>44</v>
      </c>
      <c r="D138" s="21" t="s">
        <v>225</v>
      </c>
      <c r="E138" s="21" t="s">
        <v>182</v>
      </c>
      <c r="F138" s="21" t="s">
        <v>173</v>
      </c>
      <c r="G138" s="101">
        <v>0</v>
      </c>
    </row>
    <row r="139" spans="1:7" s="77" customFormat="1" ht="27" customHeight="1" hidden="1">
      <c r="A139" s="61"/>
      <c r="B139" s="69" t="s">
        <v>101</v>
      </c>
      <c r="C139" s="21" t="s">
        <v>130</v>
      </c>
      <c r="D139" s="21"/>
      <c r="E139" s="21"/>
      <c r="F139" s="21"/>
      <c r="G139" s="101">
        <f>SUM(G140)</f>
        <v>0</v>
      </c>
    </row>
    <row r="140" spans="1:7" s="77" customFormat="1" ht="84" customHeight="1" hidden="1">
      <c r="A140" s="61"/>
      <c r="B140" s="85" t="s">
        <v>358</v>
      </c>
      <c r="C140" s="21" t="s">
        <v>131</v>
      </c>
      <c r="D140" s="21"/>
      <c r="E140" s="21"/>
      <c r="F140" s="21"/>
      <c r="G140" s="101">
        <f>SUM(G141)</f>
        <v>0</v>
      </c>
    </row>
    <row r="141" spans="1:7" s="77" customFormat="1" ht="33.75" customHeight="1" hidden="1">
      <c r="A141" s="61"/>
      <c r="B141" s="69" t="s">
        <v>224</v>
      </c>
      <c r="C141" s="21" t="s">
        <v>131</v>
      </c>
      <c r="D141" s="21" t="s">
        <v>225</v>
      </c>
      <c r="E141" s="21"/>
      <c r="F141" s="21"/>
      <c r="G141" s="101">
        <f>SUM(G142)</f>
        <v>0</v>
      </c>
    </row>
    <row r="142" spans="1:7" s="77" customFormat="1" ht="21" customHeight="1" hidden="1">
      <c r="A142" s="61"/>
      <c r="B142" s="69" t="s">
        <v>248</v>
      </c>
      <c r="C142" s="21" t="s">
        <v>131</v>
      </c>
      <c r="D142" s="21" t="s">
        <v>225</v>
      </c>
      <c r="E142" s="21" t="s">
        <v>182</v>
      </c>
      <c r="F142" s="21" t="s">
        <v>173</v>
      </c>
      <c r="G142" s="101">
        <v>0</v>
      </c>
    </row>
    <row r="143" spans="1:7" s="77" customFormat="1" ht="30" customHeight="1">
      <c r="A143" s="61"/>
      <c r="B143" s="69" t="s">
        <v>270</v>
      </c>
      <c r="C143" s="21" t="s">
        <v>269</v>
      </c>
      <c r="D143" s="21"/>
      <c r="E143" s="21"/>
      <c r="F143" s="21"/>
      <c r="G143" s="101">
        <f>SUM(G144+G147)</f>
        <v>60.1</v>
      </c>
    </row>
    <row r="144" spans="1:7" s="77" customFormat="1" ht="61.5" customHeight="1">
      <c r="A144" s="61"/>
      <c r="B144" s="85" t="s">
        <v>486</v>
      </c>
      <c r="C144" s="21" t="s">
        <v>273</v>
      </c>
      <c r="D144" s="21"/>
      <c r="E144" s="21"/>
      <c r="F144" s="21"/>
      <c r="G144" s="101">
        <f>SUM(G145)</f>
        <v>54.5</v>
      </c>
    </row>
    <row r="145" spans="1:7" s="77" customFormat="1" ht="33" customHeight="1">
      <c r="A145" s="61"/>
      <c r="B145" s="69" t="s">
        <v>224</v>
      </c>
      <c r="C145" s="21" t="s">
        <v>273</v>
      </c>
      <c r="D145" s="21" t="s">
        <v>225</v>
      </c>
      <c r="E145" s="21"/>
      <c r="F145" s="21"/>
      <c r="G145" s="101">
        <f>SUM(G146)</f>
        <v>54.5</v>
      </c>
    </row>
    <row r="146" spans="1:7" s="77" customFormat="1" ht="21" customHeight="1">
      <c r="A146" s="61"/>
      <c r="B146" s="69" t="s">
        <v>248</v>
      </c>
      <c r="C146" s="21" t="s">
        <v>273</v>
      </c>
      <c r="D146" s="21" t="s">
        <v>225</v>
      </c>
      <c r="E146" s="21" t="s">
        <v>182</v>
      </c>
      <c r="F146" s="21" t="s">
        <v>173</v>
      </c>
      <c r="G146" s="101">
        <f>SUM('распр.б.а.13'!G274)</f>
        <v>54.5</v>
      </c>
    </row>
    <row r="147" spans="1:7" s="77" customFormat="1" ht="27" customHeight="1">
      <c r="A147" s="61"/>
      <c r="B147" s="69" t="s">
        <v>101</v>
      </c>
      <c r="C147" s="21" t="s">
        <v>271</v>
      </c>
      <c r="D147" s="21"/>
      <c r="E147" s="21"/>
      <c r="F147" s="21"/>
      <c r="G147" s="101">
        <f>SUM(G148)</f>
        <v>5.6</v>
      </c>
    </row>
    <row r="148" spans="1:7" s="77" customFormat="1" ht="84" customHeight="1">
      <c r="A148" s="61"/>
      <c r="B148" s="85" t="s">
        <v>359</v>
      </c>
      <c r="C148" s="21" t="s">
        <v>272</v>
      </c>
      <c r="D148" s="21"/>
      <c r="E148" s="21"/>
      <c r="F148" s="21"/>
      <c r="G148" s="101">
        <f>SUM(G149)</f>
        <v>5.6</v>
      </c>
    </row>
    <row r="149" spans="1:7" s="77" customFormat="1" ht="33.75" customHeight="1">
      <c r="A149" s="61"/>
      <c r="B149" s="69" t="s">
        <v>224</v>
      </c>
      <c r="C149" s="21" t="s">
        <v>272</v>
      </c>
      <c r="D149" s="21" t="s">
        <v>225</v>
      </c>
      <c r="E149" s="21"/>
      <c r="F149" s="21"/>
      <c r="G149" s="101">
        <f>SUM(G150)</f>
        <v>5.6</v>
      </c>
    </row>
    <row r="150" spans="1:7" s="77" customFormat="1" ht="21" customHeight="1">
      <c r="A150" s="61"/>
      <c r="B150" s="69" t="s">
        <v>248</v>
      </c>
      <c r="C150" s="21" t="s">
        <v>272</v>
      </c>
      <c r="D150" s="21" t="s">
        <v>225</v>
      </c>
      <c r="E150" s="21" t="s">
        <v>182</v>
      </c>
      <c r="F150" s="21" t="s">
        <v>173</v>
      </c>
      <c r="G150" s="101">
        <f>SUM('распр.б.а.13'!G277)</f>
        <v>5.6</v>
      </c>
    </row>
    <row r="151" spans="1:7" s="77" customFormat="1" ht="30" customHeight="1">
      <c r="A151" s="61"/>
      <c r="B151" s="69" t="s">
        <v>274</v>
      </c>
      <c r="C151" s="21" t="s">
        <v>275</v>
      </c>
      <c r="D151" s="21"/>
      <c r="E151" s="21"/>
      <c r="F151" s="21"/>
      <c r="G151" s="101">
        <f>SUM(G152+G155)</f>
        <v>162.70000000000002</v>
      </c>
    </row>
    <row r="152" spans="1:7" s="77" customFormat="1" ht="76.5" customHeight="1">
      <c r="A152" s="61"/>
      <c r="B152" s="85" t="s">
        <v>487</v>
      </c>
      <c r="C152" s="21" t="s">
        <v>276</v>
      </c>
      <c r="D152" s="21"/>
      <c r="E152" s="21"/>
      <c r="F152" s="21"/>
      <c r="G152" s="101">
        <f>SUM(G153)</f>
        <v>147.9</v>
      </c>
    </row>
    <row r="153" spans="1:7" s="77" customFormat="1" ht="33" customHeight="1">
      <c r="A153" s="61"/>
      <c r="B153" s="69" t="s">
        <v>224</v>
      </c>
      <c r="C153" s="21" t="s">
        <v>276</v>
      </c>
      <c r="D153" s="21" t="s">
        <v>225</v>
      </c>
      <c r="E153" s="21"/>
      <c r="F153" s="21"/>
      <c r="G153" s="101">
        <f>SUM(G154)</f>
        <v>147.9</v>
      </c>
    </row>
    <row r="154" spans="1:7" s="77" customFormat="1" ht="39" customHeight="1">
      <c r="A154" s="61"/>
      <c r="B154" s="69" t="s">
        <v>161</v>
      </c>
      <c r="C154" s="21" t="s">
        <v>276</v>
      </c>
      <c r="D154" s="21" t="s">
        <v>225</v>
      </c>
      <c r="E154" s="21" t="s">
        <v>173</v>
      </c>
      <c r="F154" s="21" t="s">
        <v>178</v>
      </c>
      <c r="G154" s="101">
        <f>SUM('распр.б.а.13'!G120)</f>
        <v>147.9</v>
      </c>
    </row>
    <row r="155" spans="1:7" s="77" customFormat="1" ht="33.75" customHeight="1">
      <c r="A155" s="61"/>
      <c r="B155" s="69" t="s">
        <v>101</v>
      </c>
      <c r="C155" s="21" t="s">
        <v>277</v>
      </c>
      <c r="D155" s="21"/>
      <c r="E155" s="21"/>
      <c r="F155" s="21"/>
      <c r="G155" s="101">
        <f>SUM(G156)</f>
        <v>14.8</v>
      </c>
    </row>
    <row r="156" spans="1:7" s="77" customFormat="1" ht="77.25" customHeight="1">
      <c r="A156" s="61"/>
      <c r="B156" s="85" t="s">
        <v>360</v>
      </c>
      <c r="C156" s="21" t="s">
        <v>278</v>
      </c>
      <c r="D156" s="21"/>
      <c r="E156" s="21"/>
      <c r="F156" s="21"/>
      <c r="G156" s="101">
        <f>SUM(G157)</f>
        <v>14.8</v>
      </c>
    </row>
    <row r="157" spans="1:7" s="77" customFormat="1" ht="33.75" customHeight="1">
      <c r="A157" s="61"/>
      <c r="B157" s="69" t="s">
        <v>224</v>
      </c>
      <c r="C157" s="21" t="s">
        <v>278</v>
      </c>
      <c r="D157" s="21" t="s">
        <v>225</v>
      </c>
      <c r="E157" s="21"/>
      <c r="F157" s="21"/>
      <c r="G157" s="101">
        <f>SUM(G158)</f>
        <v>14.8</v>
      </c>
    </row>
    <row r="158" spans="1:7" s="77" customFormat="1" ht="33" customHeight="1">
      <c r="A158" s="61"/>
      <c r="B158" s="69" t="s">
        <v>161</v>
      </c>
      <c r="C158" s="21" t="s">
        <v>278</v>
      </c>
      <c r="D158" s="21" t="s">
        <v>225</v>
      </c>
      <c r="E158" s="21" t="s">
        <v>173</v>
      </c>
      <c r="F158" s="21" t="s">
        <v>178</v>
      </c>
      <c r="G158" s="101">
        <f>SUM('распр.б.а.13'!G123)</f>
        <v>14.8</v>
      </c>
    </row>
    <row r="159" spans="1:7" s="77" customFormat="1" ht="27" customHeight="1">
      <c r="A159" s="61"/>
      <c r="B159" s="62" t="s">
        <v>295</v>
      </c>
      <c r="C159" s="17" t="s">
        <v>45</v>
      </c>
      <c r="D159" s="17"/>
      <c r="E159" s="17"/>
      <c r="F159" s="17"/>
      <c r="G159" s="99">
        <f>SUM(G160+G167+G171+G175)</f>
        <v>3187.2</v>
      </c>
    </row>
    <row r="160" spans="1:7" s="72" customFormat="1" ht="52.5" customHeight="1">
      <c r="A160" s="63"/>
      <c r="B160" s="78" t="s">
        <v>361</v>
      </c>
      <c r="C160" s="65" t="s">
        <v>46</v>
      </c>
      <c r="D160" s="65"/>
      <c r="E160" s="65"/>
      <c r="F160" s="65"/>
      <c r="G160" s="100">
        <f>SUM(G161+G164)</f>
        <v>701.7</v>
      </c>
    </row>
    <row r="161" spans="1:8" s="77" customFormat="1" ht="72" customHeight="1">
      <c r="A161" s="61"/>
      <c r="B161" s="69" t="s">
        <v>362</v>
      </c>
      <c r="C161" s="21" t="s">
        <v>47</v>
      </c>
      <c r="D161" s="21"/>
      <c r="E161" s="21"/>
      <c r="F161" s="21"/>
      <c r="G161" s="101">
        <f>SUM(G162)</f>
        <v>570</v>
      </c>
      <c r="H161" s="76"/>
    </row>
    <row r="162" spans="1:8" s="77" customFormat="1" ht="37.5" customHeight="1">
      <c r="A162" s="61"/>
      <c r="B162" s="69" t="s">
        <v>224</v>
      </c>
      <c r="C162" s="21" t="s">
        <v>47</v>
      </c>
      <c r="D162" s="21" t="s">
        <v>225</v>
      </c>
      <c r="E162" s="21"/>
      <c r="F162" s="21"/>
      <c r="G162" s="101">
        <f>SUM(G163)</f>
        <v>570</v>
      </c>
      <c r="H162" s="76"/>
    </row>
    <row r="163" spans="1:8" s="77" customFormat="1" ht="22.5" customHeight="1">
      <c r="A163" s="61"/>
      <c r="B163" s="69" t="s">
        <v>151</v>
      </c>
      <c r="C163" s="21" t="s">
        <v>47</v>
      </c>
      <c r="D163" s="21" t="s">
        <v>225</v>
      </c>
      <c r="E163" s="21" t="s">
        <v>182</v>
      </c>
      <c r="F163" s="21" t="s">
        <v>171</v>
      </c>
      <c r="G163" s="101">
        <f>SUM('распр.б.а.13'!G218)</f>
        <v>570</v>
      </c>
      <c r="H163" s="76"/>
    </row>
    <row r="164" spans="1:8" s="77" customFormat="1" ht="75" customHeight="1">
      <c r="A164" s="61"/>
      <c r="B164" s="69" t="s">
        <v>465</v>
      </c>
      <c r="C164" s="21" t="s">
        <v>99</v>
      </c>
      <c r="D164" s="21"/>
      <c r="E164" s="21"/>
      <c r="F164" s="21"/>
      <c r="G164" s="101">
        <f>SUM(G165)</f>
        <v>131.7</v>
      </c>
      <c r="H164" s="76"/>
    </row>
    <row r="165" spans="1:8" s="77" customFormat="1" ht="33" customHeight="1">
      <c r="A165" s="61"/>
      <c r="B165" s="69" t="s">
        <v>224</v>
      </c>
      <c r="C165" s="21" t="s">
        <v>99</v>
      </c>
      <c r="D165" s="21" t="s">
        <v>225</v>
      </c>
      <c r="E165" s="21"/>
      <c r="F165" s="21"/>
      <c r="G165" s="101">
        <f>SUM(G166)</f>
        <v>131.7</v>
      </c>
      <c r="H165" s="76"/>
    </row>
    <row r="166" spans="1:8" s="77" customFormat="1" ht="22.5" customHeight="1">
      <c r="A166" s="61"/>
      <c r="B166" s="69" t="s">
        <v>151</v>
      </c>
      <c r="C166" s="21" t="s">
        <v>99</v>
      </c>
      <c r="D166" s="21" t="s">
        <v>225</v>
      </c>
      <c r="E166" s="21" t="s">
        <v>182</v>
      </c>
      <c r="F166" s="21" t="s">
        <v>171</v>
      </c>
      <c r="G166" s="101">
        <f>SUM('распр.б.а.13'!G220)</f>
        <v>131.7</v>
      </c>
      <c r="H166" s="76"/>
    </row>
    <row r="167" spans="1:8" s="77" customFormat="1" ht="61.5" customHeight="1">
      <c r="A167" s="61"/>
      <c r="B167" s="78" t="s">
        <v>363</v>
      </c>
      <c r="C167" s="65" t="s">
        <v>365</v>
      </c>
      <c r="D167" s="65"/>
      <c r="E167" s="65"/>
      <c r="F167" s="65"/>
      <c r="G167" s="100">
        <f>SUM(G168)</f>
        <v>818</v>
      </c>
      <c r="H167" s="76"/>
    </row>
    <row r="168" spans="1:8" s="77" customFormat="1" ht="65.25" customHeight="1">
      <c r="A168" s="61"/>
      <c r="B168" s="80" t="s">
        <v>364</v>
      </c>
      <c r="C168" s="21" t="s">
        <v>293</v>
      </c>
      <c r="D168" s="21"/>
      <c r="E168" s="21"/>
      <c r="F168" s="21"/>
      <c r="G168" s="101">
        <f>SUM(G169)</f>
        <v>818</v>
      </c>
      <c r="H168" s="76"/>
    </row>
    <row r="169" spans="1:8" s="77" customFormat="1" ht="35.25" customHeight="1">
      <c r="A169" s="61"/>
      <c r="B169" s="69" t="s">
        <v>224</v>
      </c>
      <c r="C169" s="21" t="s">
        <v>293</v>
      </c>
      <c r="D169" s="21" t="s">
        <v>225</v>
      </c>
      <c r="E169" s="21"/>
      <c r="F169" s="21"/>
      <c r="G169" s="101">
        <f>SUM(G170)</f>
        <v>818</v>
      </c>
      <c r="H169" s="76"/>
    </row>
    <row r="170" spans="1:8" s="77" customFormat="1" ht="21.75" customHeight="1">
      <c r="A170" s="61"/>
      <c r="B170" s="69" t="s">
        <v>188</v>
      </c>
      <c r="C170" s="21" t="s">
        <v>293</v>
      </c>
      <c r="D170" s="21" t="s">
        <v>225</v>
      </c>
      <c r="E170" s="21" t="s">
        <v>171</v>
      </c>
      <c r="F170" s="21" t="s">
        <v>174</v>
      </c>
      <c r="G170" s="101">
        <f>SUM('распр.б.а.13'!G30)</f>
        <v>818</v>
      </c>
      <c r="H170" s="76"/>
    </row>
    <row r="171" spans="1:8" s="77" customFormat="1" ht="54" customHeight="1">
      <c r="A171" s="61"/>
      <c r="B171" s="78" t="s">
        <v>366</v>
      </c>
      <c r="C171" s="65" t="s">
        <v>367</v>
      </c>
      <c r="D171" s="65"/>
      <c r="E171" s="65"/>
      <c r="F171" s="65"/>
      <c r="G171" s="100">
        <f>SUM(G172)</f>
        <v>1642.5</v>
      </c>
      <c r="H171" s="76"/>
    </row>
    <row r="172" spans="1:8" s="77" customFormat="1" ht="78" customHeight="1">
      <c r="A172" s="61"/>
      <c r="B172" s="80" t="s">
        <v>368</v>
      </c>
      <c r="C172" s="21" t="s">
        <v>294</v>
      </c>
      <c r="D172" s="21"/>
      <c r="E172" s="21"/>
      <c r="F172" s="21"/>
      <c r="G172" s="101">
        <f>SUM(G173)</f>
        <v>1642.5</v>
      </c>
      <c r="H172" s="76"/>
    </row>
    <row r="173" spans="1:8" s="77" customFormat="1" ht="35.25" customHeight="1">
      <c r="A173" s="61"/>
      <c r="B173" s="69" t="s">
        <v>224</v>
      </c>
      <c r="C173" s="21" t="s">
        <v>294</v>
      </c>
      <c r="D173" s="21" t="s">
        <v>225</v>
      </c>
      <c r="E173" s="21"/>
      <c r="F173" s="21"/>
      <c r="G173" s="101">
        <f>SUM(G174)</f>
        <v>1642.5</v>
      </c>
      <c r="H173" s="76"/>
    </row>
    <row r="174" spans="1:8" s="77" customFormat="1" ht="21.75" customHeight="1">
      <c r="A174" s="61"/>
      <c r="B174" s="69" t="s">
        <v>151</v>
      </c>
      <c r="C174" s="21" t="s">
        <v>294</v>
      </c>
      <c r="D174" s="21" t="s">
        <v>225</v>
      </c>
      <c r="E174" s="21" t="s">
        <v>182</v>
      </c>
      <c r="F174" s="21" t="s">
        <v>171</v>
      </c>
      <c r="G174" s="101">
        <f>SUM('распр.б.а.13'!G223)</f>
        <v>1642.5</v>
      </c>
      <c r="H174" s="76"/>
    </row>
    <row r="175" spans="1:8" s="77" customFormat="1" ht="54" customHeight="1">
      <c r="A175" s="61"/>
      <c r="B175" s="69" t="s">
        <v>489</v>
      </c>
      <c r="C175" s="21" t="s">
        <v>491</v>
      </c>
      <c r="D175" s="17"/>
      <c r="E175" s="21"/>
      <c r="F175" s="21"/>
      <c r="G175" s="101">
        <f>SUM(G176)</f>
        <v>25</v>
      </c>
      <c r="H175" s="76"/>
    </row>
    <row r="176" spans="1:8" s="77" customFormat="1" ht="48.75" customHeight="1">
      <c r="A176" s="61"/>
      <c r="B176" s="69" t="s">
        <v>490</v>
      </c>
      <c r="C176" s="21" t="s">
        <v>492</v>
      </c>
      <c r="D176" s="17"/>
      <c r="E176" s="21"/>
      <c r="F176" s="21"/>
      <c r="G176" s="101">
        <f>SUM(G177)</f>
        <v>25</v>
      </c>
      <c r="H176" s="76"/>
    </row>
    <row r="177" spans="1:8" s="77" customFormat="1" ht="33.75" customHeight="1">
      <c r="A177" s="61"/>
      <c r="B177" s="69" t="s">
        <v>224</v>
      </c>
      <c r="C177" s="21" t="s">
        <v>492</v>
      </c>
      <c r="D177" s="21" t="s">
        <v>225</v>
      </c>
      <c r="E177" s="21"/>
      <c r="F177" s="21"/>
      <c r="G177" s="101">
        <f>SUM(G178:G179)</f>
        <v>25</v>
      </c>
      <c r="H177" s="76"/>
    </row>
    <row r="178" spans="1:8" s="77" customFormat="1" ht="21.75" customHeight="1">
      <c r="A178" s="61"/>
      <c r="B178" s="69" t="s">
        <v>193</v>
      </c>
      <c r="C178" s="21" t="s">
        <v>492</v>
      </c>
      <c r="D178" s="21" t="s">
        <v>225</v>
      </c>
      <c r="E178" s="21" t="s">
        <v>171</v>
      </c>
      <c r="F178" s="21" t="s">
        <v>177</v>
      </c>
      <c r="G178" s="101">
        <f>SUM('распр.б.а.13'!G64)</f>
        <v>15</v>
      </c>
      <c r="H178" s="76"/>
    </row>
    <row r="179" spans="1:8" s="77" customFormat="1" ht="21.75" customHeight="1">
      <c r="A179" s="61"/>
      <c r="B179" s="69" t="s">
        <v>248</v>
      </c>
      <c r="C179" s="21" t="s">
        <v>492</v>
      </c>
      <c r="D179" s="21" t="s">
        <v>225</v>
      </c>
      <c r="E179" s="21" t="s">
        <v>182</v>
      </c>
      <c r="F179" s="21" t="s">
        <v>173</v>
      </c>
      <c r="G179" s="101">
        <f>SUM('распр.б.а.13'!G281)</f>
        <v>10</v>
      </c>
      <c r="H179" s="76"/>
    </row>
    <row r="180" spans="1:7" s="72" customFormat="1" ht="48.75" customHeight="1">
      <c r="A180" s="63"/>
      <c r="B180" s="62" t="s">
        <v>333</v>
      </c>
      <c r="C180" s="17" t="s">
        <v>48</v>
      </c>
      <c r="D180" s="17"/>
      <c r="E180" s="17"/>
      <c r="F180" s="17"/>
      <c r="G180" s="99">
        <f>SUM(G181+G204)</f>
        <v>72883.4</v>
      </c>
    </row>
    <row r="181" spans="1:7" s="72" customFormat="1" ht="127.5" customHeight="1">
      <c r="A181" s="63"/>
      <c r="B181" s="81" t="s">
        <v>334</v>
      </c>
      <c r="C181" s="65" t="s">
        <v>49</v>
      </c>
      <c r="D181" s="65"/>
      <c r="E181" s="65"/>
      <c r="F181" s="65"/>
      <c r="G181" s="100">
        <f>G182+G185+G188+G191+G194+G201</f>
        <v>30122.2</v>
      </c>
    </row>
    <row r="182" spans="1:7" s="77" customFormat="1" ht="82.5" customHeight="1">
      <c r="A182" s="61"/>
      <c r="B182" s="80" t="s">
        <v>335</v>
      </c>
      <c r="C182" s="21" t="s">
        <v>50</v>
      </c>
      <c r="D182" s="21"/>
      <c r="E182" s="21"/>
      <c r="F182" s="21"/>
      <c r="G182" s="101">
        <f>SUM(G183)</f>
        <v>24512.2</v>
      </c>
    </row>
    <row r="183" spans="1:7" s="77" customFormat="1" ht="31.5" customHeight="1">
      <c r="A183" s="61"/>
      <c r="B183" s="69" t="s">
        <v>224</v>
      </c>
      <c r="C183" s="21" t="s">
        <v>50</v>
      </c>
      <c r="D183" s="21" t="s">
        <v>225</v>
      </c>
      <c r="E183" s="21"/>
      <c r="F183" s="21"/>
      <c r="G183" s="101">
        <f>SUM(G184)</f>
        <v>24512.2</v>
      </c>
    </row>
    <row r="184" spans="1:7" s="77" customFormat="1" ht="18" customHeight="1">
      <c r="A184" s="61"/>
      <c r="B184" s="69" t="s">
        <v>205</v>
      </c>
      <c r="C184" s="21" t="s">
        <v>50</v>
      </c>
      <c r="D184" s="21" t="s">
        <v>225</v>
      </c>
      <c r="E184" s="21" t="s">
        <v>174</v>
      </c>
      <c r="F184" s="21" t="s">
        <v>178</v>
      </c>
      <c r="G184" s="101">
        <f>SUM('распр.б.а.13'!G154)</f>
        <v>24512.2</v>
      </c>
    </row>
    <row r="185" spans="1:7" s="77" customFormat="1" ht="45.75" customHeight="1">
      <c r="A185" s="61"/>
      <c r="B185" s="69" t="s">
        <v>336</v>
      </c>
      <c r="C185" s="21" t="s">
        <v>98</v>
      </c>
      <c r="D185" s="21"/>
      <c r="E185" s="21"/>
      <c r="F185" s="21"/>
      <c r="G185" s="101">
        <f>SUM(G186)</f>
        <v>200</v>
      </c>
    </row>
    <row r="186" spans="1:7" s="77" customFormat="1" ht="38.25" customHeight="1">
      <c r="A186" s="61"/>
      <c r="B186" s="69" t="s">
        <v>224</v>
      </c>
      <c r="C186" s="21" t="s">
        <v>98</v>
      </c>
      <c r="D186" s="21" t="s">
        <v>225</v>
      </c>
      <c r="E186" s="21"/>
      <c r="F186" s="21"/>
      <c r="G186" s="101">
        <f>SUM(G187)</f>
        <v>200</v>
      </c>
    </row>
    <row r="187" spans="1:7" s="77" customFormat="1" ht="18" customHeight="1">
      <c r="A187" s="61"/>
      <c r="B187" s="69" t="s">
        <v>205</v>
      </c>
      <c r="C187" s="21" t="s">
        <v>98</v>
      </c>
      <c r="D187" s="21" t="s">
        <v>225</v>
      </c>
      <c r="E187" s="21" t="s">
        <v>174</v>
      </c>
      <c r="F187" s="21" t="s">
        <v>178</v>
      </c>
      <c r="G187" s="101">
        <f>SUM('распр.б.а.13'!G156)</f>
        <v>200</v>
      </c>
    </row>
    <row r="188" spans="1:7" s="77" customFormat="1" ht="115.5" customHeight="1" hidden="1">
      <c r="A188" s="61"/>
      <c r="B188" s="85" t="s">
        <v>218</v>
      </c>
      <c r="C188" s="21" t="s">
        <v>51</v>
      </c>
      <c r="D188" s="21"/>
      <c r="E188" s="21"/>
      <c r="F188" s="21"/>
      <c r="G188" s="101">
        <f>G189</f>
        <v>0</v>
      </c>
    </row>
    <row r="189" spans="1:7" s="77" customFormat="1" ht="29.25" customHeight="1" hidden="1">
      <c r="A189" s="61"/>
      <c r="B189" s="69" t="s">
        <v>224</v>
      </c>
      <c r="C189" s="21" t="s">
        <v>51</v>
      </c>
      <c r="D189" s="21" t="s">
        <v>225</v>
      </c>
      <c r="E189" s="21"/>
      <c r="F189" s="21"/>
      <c r="G189" s="101">
        <f>SUM(G190)</f>
        <v>0</v>
      </c>
    </row>
    <row r="190" spans="1:7" s="77" customFormat="1" ht="29.25" customHeight="1" hidden="1">
      <c r="A190" s="61"/>
      <c r="B190" s="69" t="s">
        <v>205</v>
      </c>
      <c r="C190" s="21" t="s">
        <v>51</v>
      </c>
      <c r="D190" s="21" t="s">
        <v>225</v>
      </c>
      <c r="E190" s="21" t="s">
        <v>174</v>
      </c>
      <c r="F190" s="21" t="s">
        <v>178</v>
      </c>
      <c r="G190" s="101"/>
    </row>
    <row r="191" spans="1:7" s="77" customFormat="1" ht="52.5" customHeight="1">
      <c r="A191" s="61"/>
      <c r="B191" s="80" t="s">
        <v>482</v>
      </c>
      <c r="C191" s="21" t="s">
        <v>52</v>
      </c>
      <c r="D191" s="21"/>
      <c r="E191" s="21"/>
      <c r="F191" s="21"/>
      <c r="G191" s="101">
        <f>G192</f>
        <v>1035</v>
      </c>
    </row>
    <row r="192" spans="1:7" s="77" customFormat="1" ht="30" customHeight="1">
      <c r="A192" s="61"/>
      <c r="B192" s="69" t="s">
        <v>224</v>
      </c>
      <c r="C192" s="21" t="s">
        <v>52</v>
      </c>
      <c r="D192" s="21" t="s">
        <v>225</v>
      </c>
      <c r="E192" s="21"/>
      <c r="F192" s="21"/>
      <c r="G192" s="101">
        <f>SUM(G193)</f>
        <v>1035</v>
      </c>
    </row>
    <row r="193" spans="1:7" s="77" customFormat="1" ht="18.75" customHeight="1">
      <c r="A193" s="61"/>
      <c r="B193" s="69" t="s">
        <v>205</v>
      </c>
      <c r="C193" s="21" t="s">
        <v>52</v>
      </c>
      <c r="D193" s="21" t="s">
        <v>225</v>
      </c>
      <c r="E193" s="21" t="s">
        <v>174</v>
      </c>
      <c r="F193" s="21" t="s">
        <v>178</v>
      </c>
      <c r="G193" s="101">
        <f>SUM('распр.б.а.13'!G160)</f>
        <v>1035</v>
      </c>
    </row>
    <row r="194" spans="1:7" s="77" customFormat="1" ht="33" customHeight="1">
      <c r="A194" s="61"/>
      <c r="B194" s="69" t="s">
        <v>101</v>
      </c>
      <c r="C194" s="21" t="s">
        <v>132</v>
      </c>
      <c r="D194" s="21"/>
      <c r="E194" s="21"/>
      <c r="F194" s="21"/>
      <c r="G194" s="101">
        <f>G195+G198</f>
        <v>460</v>
      </c>
    </row>
    <row r="195" spans="1:7" s="77" customFormat="1" ht="91.5" customHeight="1" hidden="1">
      <c r="A195" s="61"/>
      <c r="B195" s="89" t="s">
        <v>337</v>
      </c>
      <c r="C195" s="21" t="s">
        <v>134</v>
      </c>
      <c r="D195" s="21"/>
      <c r="E195" s="21"/>
      <c r="F195" s="21"/>
      <c r="G195" s="101">
        <f>G196</f>
        <v>0</v>
      </c>
    </row>
    <row r="196" spans="1:7" s="77" customFormat="1" ht="35.25" customHeight="1" hidden="1">
      <c r="A196" s="61"/>
      <c r="B196" s="69" t="s">
        <v>224</v>
      </c>
      <c r="C196" s="21" t="s">
        <v>134</v>
      </c>
      <c r="D196" s="21" t="s">
        <v>225</v>
      </c>
      <c r="E196" s="21"/>
      <c r="F196" s="21"/>
      <c r="G196" s="101">
        <f>SUM(G197)</f>
        <v>0</v>
      </c>
    </row>
    <row r="197" spans="1:7" s="77" customFormat="1" ht="19.5" customHeight="1" hidden="1">
      <c r="A197" s="61"/>
      <c r="B197" s="69" t="s">
        <v>205</v>
      </c>
      <c r="C197" s="21" t="s">
        <v>134</v>
      </c>
      <c r="D197" s="21" t="s">
        <v>225</v>
      </c>
      <c r="E197" s="21" t="s">
        <v>174</v>
      </c>
      <c r="F197" s="21" t="s">
        <v>178</v>
      </c>
      <c r="G197" s="101"/>
    </row>
    <row r="198" spans="1:7" s="77" customFormat="1" ht="70.5" customHeight="1">
      <c r="A198" s="61"/>
      <c r="B198" s="80" t="s">
        <v>338</v>
      </c>
      <c r="C198" s="21" t="s">
        <v>133</v>
      </c>
      <c r="D198" s="21"/>
      <c r="E198" s="21"/>
      <c r="F198" s="21"/>
      <c r="G198" s="101">
        <f>SUM(G199)</f>
        <v>460</v>
      </c>
    </row>
    <row r="199" spans="1:7" s="77" customFormat="1" ht="32.25" customHeight="1">
      <c r="A199" s="61"/>
      <c r="B199" s="69" t="s">
        <v>224</v>
      </c>
      <c r="C199" s="21" t="s">
        <v>133</v>
      </c>
      <c r="D199" s="21" t="s">
        <v>225</v>
      </c>
      <c r="E199" s="21"/>
      <c r="F199" s="21"/>
      <c r="G199" s="101">
        <f>SUM(G200)</f>
        <v>460</v>
      </c>
    </row>
    <row r="200" spans="1:7" s="77" customFormat="1" ht="22.5" customHeight="1">
      <c r="A200" s="61"/>
      <c r="B200" s="69" t="s">
        <v>205</v>
      </c>
      <c r="C200" s="21" t="s">
        <v>133</v>
      </c>
      <c r="D200" s="21" t="s">
        <v>225</v>
      </c>
      <c r="E200" s="21" t="s">
        <v>174</v>
      </c>
      <c r="F200" s="21" t="s">
        <v>178</v>
      </c>
      <c r="G200" s="101">
        <f>SUM('распр.б.а.13'!G165)</f>
        <v>460</v>
      </c>
    </row>
    <row r="201" spans="1:7" s="77" customFormat="1" ht="108" customHeight="1">
      <c r="A201" s="61"/>
      <c r="B201" s="69" t="s">
        <v>263</v>
      </c>
      <c r="C201" s="21" t="s">
        <v>264</v>
      </c>
      <c r="D201" s="21"/>
      <c r="E201" s="21"/>
      <c r="F201" s="21"/>
      <c r="G201" s="101">
        <f>SUM(G202)</f>
        <v>3915</v>
      </c>
    </row>
    <row r="202" spans="1:7" s="77" customFormat="1" ht="30.75" customHeight="1">
      <c r="A202" s="61"/>
      <c r="B202" s="69" t="s">
        <v>224</v>
      </c>
      <c r="C202" s="21" t="s">
        <v>264</v>
      </c>
      <c r="D202" s="21" t="s">
        <v>225</v>
      </c>
      <c r="E202" s="21"/>
      <c r="F202" s="21"/>
      <c r="G202" s="101">
        <f>SUM(G203)</f>
        <v>3915</v>
      </c>
    </row>
    <row r="203" spans="1:7" s="77" customFormat="1" ht="30" customHeight="1">
      <c r="A203" s="61"/>
      <c r="B203" s="69" t="s">
        <v>205</v>
      </c>
      <c r="C203" s="21" t="s">
        <v>264</v>
      </c>
      <c r="D203" s="21" t="s">
        <v>225</v>
      </c>
      <c r="E203" s="21" t="s">
        <v>174</v>
      </c>
      <c r="F203" s="21" t="s">
        <v>178</v>
      </c>
      <c r="G203" s="101">
        <f>SUM('распр.б.а.13'!G167)</f>
        <v>3915</v>
      </c>
    </row>
    <row r="204" spans="1:7" s="72" customFormat="1" ht="66" customHeight="1">
      <c r="A204" s="63"/>
      <c r="B204" s="81" t="s">
        <v>339</v>
      </c>
      <c r="C204" s="65" t="s">
        <v>53</v>
      </c>
      <c r="D204" s="65"/>
      <c r="E204" s="65"/>
      <c r="F204" s="65"/>
      <c r="G204" s="100">
        <f>SUM(G205+G208)</f>
        <v>42761.2</v>
      </c>
    </row>
    <row r="205" spans="1:8" s="77" customFormat="1" ht="81" customHeight="1">
      <c r="A205" s="61"/>
      <c r="B205" s="88" t="s">
        <v>340</v>
      </c>
      <c r="C205" s="21" t="s">
        <v>54</v>
      </c>
      <c r="D205" s="21"/>
      <c r="E205" s="21"/>
      <c r="F205" s="21"/>
      <c r="G205" s="101">
        <f>SUM(G206)</f>
        <v>42761.2</v>
      </c>
      <c r="H205" s="76"/>
    </row>
    <row r="206" spans="1:8" s="77" customFormat="1" ht="18" customHeight="1">
      <c r="A206" s="61"/>
      <c r="B206" s="69" t="s">
        <v>157</v>
      </c>
      <c r="C206" s="21" t="s">
        <v>54</v>
      </c>
      <c r="D206" s="21" t="s">
        <v>233</v>
      </c>
      <c r="E206" s="21"/>
      <c r="F206" s="21"/>
      <c r="G206" s="101">
        <f>SUM(G207)</f>
        <v>42761.2</v>
      </c>
      <c r="H206" s="76"/>
    </row>
    <row r="207" spans="1:8" s="77" customFormat="1" ht="18" customHeight="1">
      <c r="A207" s="61"/>
      <c r="B207" s="69" t="s">
        <v>205</v>
      </c>
      <c r="C207" s="21" t="s">
        <v>54</v>
      </c>
      <c r="D207" s="21" t="s">
        <v>233</v>
      </c>
      <c r="E207" s="21" t="s">
        <v>174</v>
      </c>
      <c r="F207" s="21" t="s">
        <v>178</v>
      </c>
      <c r="G207" s="101">
        <f>SUM('распр.б.а.13'!G170)</f>
        <v>42761.2</v>
      </c>
      <c r="H207" s="76"/>
    </row>
    <row r="208" spans="1:8" s="77" customFormat="1" ht="81.75" customHeight="1" hidden="1">
      <c r="A208" s="61"/>
      <c r="B208" s="88" t="s">
        <v>340</v>
      </c>
      <c r="C208" s="21" t="s">
        <v>55</v>
      </c>
      <c r="D208" s="21"/>
      <c r="E208" s="21"/>
      <c r="F208" s="21"/>
      <c r="G208" s="101">
        <f>SUM(G209)</f>
        <v>0</v>
      </c>
      <c r="H208" s="76"/>
    </row>
    <row r="209" spans="1:8" s="77" customFormat="1" ht="24" customHeight="1" hidden="1">
      <c r="A209" s="61"/>
      <c r="B209" s="69" t="s">
        <v>157</v>
      </c>
      <c r="C209" s="21" t="s">
        <v>55</v>
      </c>
      <c r="D209" s="21" t="s">
        <v>233</v>
      </c>
      <c r="E209" s="21"/>
      <c r="F209" s="21"/>
      <c r="G209" s="101">
        <f>SUM(G210)</f>
        <v>0</v>
      </c>
      <c r="H209" s="76"/>
    </row>
    <row r="210" spans="1:8" s="77" customFormat="1" ht="24" customHeight="1" hidden="1">
      <c r="A210" s="61"/>
      <c r="B210" s="69" t="s">
        <v>205</v>
      </c>
      <c r="C210" s="21" t="s">
        <v>55</v>
      </c>
      <c r="D210" s="21" t="s">
        <v>233</v>
      </c>
      <c r="E210" s="21" t="s">
        <v>174</v>
      </c>
      <c r="F210" s="21" t="s">
        <v>178</v>
      </c>
      <c r="G210" s="101"/>
      <c r="H210" s="76"/>
    </row>
    <row r="211" spans="1:7" s="77" customFormat="1" ht="27" customHeight="1">
      <c r="A211" s="61"/>
      <c r="B211" s="87" t="s">
        <v>306</v>
      </c>
      <c r="C211" s="17" t="s">
        <v>56</v>
      </c>
      <c r="D211" s="17"/>
      <c r="E211" s="17"/>
      <c r="F211" s="17"/>
      <c r="G211" s="99">
        <f>SUM(G212+G216+G220+G224+G230+G236+G240+G244+G248+G252)</f>
        <v>29114.5</v>
      </c>
    </row>
    <row r="212" spans="1:7" s="72" customFormat="1" ht="36" customHeight="1">
      <c r="A212" s="63"/>
      <c r="B212" s="78" t="s">
        <v>369</v>
      </c>
      <c r="C212" s="65" t="s">
        <v>57</v>
      </c>
      <c r="D212" s="65"/>
      <c r="E212" s="65"/>
      <c r="F212" s="65"/>
      <c r="G212" s="100">
        <f>SUM(G213)</f>
        <v>2704.4</v>
      </c>
    </row>
    <row r="213" spans="1:7" s="77" customFormat="1" ht="54" customHeight="1">
      <c r="A213" s="61"/>
      <c r="B213" s="80" t="s">
        <v>370</v>
      </c>
      <c r="C213" s="21" t="s">
        <v>58</v>
      </c>
      <c r="D213" s="21"/>
      <c r="E213" s="21"/>
      <c r="F213" s="21"/>
      <c r="G213" s="101">
        <f>SUM(G214)</f>
        <v>2704.4</v>
      </c>
    </row>
    <row r="214" spans="1:7" s="77" customFormat="1" ht="33" customHeight="1">
      <c r="A214" s="61"/>
      <c r="B214" s="69" t="s">
        <v>224</v>
      </c>
      <c r="C214" s="21" t="s">
        <v>58</v>
      </c>
      <c r="D214" s="21" t="s">
        <v>225</v>
      </c>
      <c r="E214" s="21"/>
      <c r="F214" s="21"/>
      <c r="G214" s="101">
        <f>SUM(G215)</f>
        <v>2704.4</v>
      </c>
    </row>
    <row r="215" spans="1:7" s="77" customFormat="1" ht="18.75" customHeight="1">
      <c r="A215" s="61"/>
      <c r="B215" s="69" t="s">
        <v>248</v>
      </c>
      <c r="C215" s="21" t="s">
        <v>58</v>
      </c>
      <c r="D215" s="21" t="s">
        <v>225</v>
      </c>
      <c r="E215" s="21" t="s">
        <v>182</v>
      </c>
      <c r="F215" s="21" t="s">
        <v>173</v>
      </c>
      <c r="G215" s="101">
        <f>SUM('распр.б.а.13'!G285)</f>
        <v>2704.4</v>
      </c>
    </row>
    <row r="216" spans="1:7" s="72" customFormat="1" ht="50.25" customHeight="1">
      <c r="A216" s="63"/>
      <c r="B216" s="78" t="s">
        <v>300</v>
      </c>
      <c r="C216" s="65" t="s">
        <v>59</v>
      </c>
      <c r="D216" s="65"/>
      <c r="E216" s="65"/>
      <c r="F216" s="65"/>
      <c r="G216" s="100">
        <f>SUM(G217)</f>
        <v>12259.2</v>
      </c>
    </row>
    <row r="217" spans="1:7" s="77" customFormat="1" ht="54" customHeight="1">
      <c r="A217" s="61"/>
      <c r="B217" s="69" t="s">
        <v>307</v>
      </c>
      <c r="C217" s="21" t="s">
        <v>60</v>
      </c>
      <c r="D217" s="21"/>
      <c r="E217" s="21"/>
      <c r="F217" s="21"/>
      <c r="G217" s="101">
        <f>SUM(G218)</f>
        <v>12259.2</v>
      </c>
    </row>
    <row r="218" spans="1:7" s="77" customFormat="1" ht="33.75" customHeight="1">
      <c r="A218" s="61"/>
      <c r="B218" s="69" t="s">
        <v>224</v>
      </c>
      <c r="C218" s="21" t="s">
        <v>60</v>
      </c>
      <c r="D218" s="21" t="s">
        <v>225</v>
      </c>
      <c r="E218" s="21"/>
      <c r="F218" s="21"/>
      <c r="G218" s="101">
        <f>SUM(G219)</f>
        <v>12259.2</v>
      </c>
    </row>
    <row r="219" spans="1:7" s="77" customFormat="1" ht="19.5" customHeight="1">
      <c r="A219" s="61"/>
      <c r="B219" s="69" t="s">
        <v>248</v>
      </c>
      <c r="C219" s="21" t="s">
        <v>60</v>
      </c>
      <c r="D219" s="21" t="s">
        <v>225</v>
      </c>
      <c r="E219" s="21" t="s">
        <v>182</v>
      </c>
      <c r="F219" s="21" t="s">
        <v>173</v>
      </c>
      <c r="G219" s="101">
        <f>SUM('распр.б.а.13'!G288)</f>
        <v>12259.2</v>
      </c>
    </row>
    <row r="220" spans="1:7" s="72" customFormat="1" ht="42.75" customHeight="1">
      <c r="A220" s="63"/>
      <c r="B220" s="78" t="s">
        <v>308</v>
      </c>
      <c r="C220" s="65" t="s">
        <v>61</v>
      </c>
      <c r="D220" s="65"/>
      <c r="E220" s="65"/>
      <c r="F220" s="65"/>
      <c r="G220" s="100">
        <f>SUM(G221)</f>
        <v>1020</v>
      </c>
    </row>
    <row r="221" spans="1:7" s="77" customFormat="1" ht="51" customHeight="1">
      <c r="A221" s="61"/>
      <c r="B221" s="80" t="s">
        <v>371</v>
      </c>
      <c r="C221" s="21" t="s">
        <v>62</v>
      </c>
      <c r="D221" s="21"/>
      <c r="E221" s="21"/>
      <c r="F221" s="21"/>
      <c r="G221" s="101">
        <f>SUM(G222)</f>
        <v>1020</v>
      </c>
    </row>
    <row r="222" spans="1:7" s="77" customFormat="1" ht="33.75" customHeight="1">
      <c r="A222" s="61"/>
      <c r="B222" s="69" t="s">
        <v>224</v>
      </c>
      <c r="C222" s="21" t="s">
        <v>62</v>
      </c>
      <c r="D222" s="21" t="s">
        <v>225</v>
      </c>
      <c r="E222" s="21"/>
      <c r="F222" s="21"/>
      <c r="G222" s="101">
        <f>SUM(G223)</f>
        <v>1020</v>
      </c>
    </row>
    <row r="223" spans="1:7" s="77" customFormat="1" ht="18.75" customHeight="1">
      <c r="A223" s="61"/>
      <c r="B223" s="69" t="s">
        <v>248</v>
      </c>
      <c r="C223" s="21" t="s">
        <v>62</v>
      </c>
      <c r="D223" s="21" t="s">
        <v>225</v>
      </c>
      <c r="E223" s="21" t="s">
        <v>182</v>
      </c>
      <c r="F223" s="21" t="s">
        <v>173</v>
      </c>
      <c r="G223" s="101">
        <f>SUM('распр.б.а.13'!G291)</f>
        <v>1020</v>
      </c>
    </row>
    <row r="224" spans="1:7" s="72" customFormat="1" ht="49.5" customHeight="1">
      <c r="A224" s="63"/>
      <c r="B224" s="78" t="s">
        <v>403</v>
      </c>
      <c r="C224" s="65" t="s">
        <v>63</v>
      </c>
      <c r="D224" s="65"/>
      <c r="E224" s="65"/>
      <c r="F224" s="65"/>
      <c r="G224" s="100">
        <f>SUM(G225)</f>
        <v>4559.5</v>
      </c>
    </row>
    <row r="225" spans="1:7" s="77" customFormat="1" ht="63" customHeight="1">
      <c r="A225" s="61"/>
      <c r="B225" s="69" t="s">
        <v>404</v>
      </c>
      <c r="C225" s="21" t="s">
        <v>64</v>
      </c>
      <c r="D225" s="21"/>
      <c r="E225" s="21"/>
      <c r="F225" s="21"/>
      <c r="G225" s="101">
        <f>SUM(G226+G228)</f>
        <v>4559.5</v>
      </c>
    </row>
    <row r="226" spans="1:7" s="77" customFormat="1" ht="33.75" customHeight="1">
      <c r="A226" s="61"/>
      <c r="B226" s="69" t="s">
        <v>224</v>
      </c>
      <c r="C226" s="21" t="s">
        <v>64</v>
      </c>
      <c r="D226" s="21" t="s">
        <v>225</v>
      </c>
      <c r="E226" s="21"/>
      <c r="F226" s="21"/>
      <c r="G226" s="101">
        <f>SUM(G227)</f>
        <v>4557.4</v>
      </c>
    </row>
    <row r="227" spans="1:7" s="77" customFormat="1" ht="18.75" customHeight="1">
      <c r="A227" s="61"/>
      <c r="B227" s="69" t="s">
        <v>248</v>
      </c>
      <c r="C227" s="21" t="s">
        <v>64</v>
      </c>
      <c r="D227" s="21" t="s">
        <v>225</v>
      </c>
      <c r="E227" s="21" t="s">
        <v>182</v>
      </c>
      <c r="F227" s="21" t="s">
        <v>173</v>
      </c>
      <c r="G227" s="101">
        <f>SUM('распр.б.а.13'!G294)</f>
        <v>4557.4</v>
      </c>
    </row>
    <row r="228" spans="1:7" s="77" customFormat="1" ht="16.5" customHeight="1">
      <c r="A228" s="61"/>
      <c r="B228" s="80" t="s">
        <v>226</v>
      </c>
      <c r="C228" s="21" t="s">
        <v>64</v>
      </c>
      <c r="D228" s="21" t="s">
        <v>227</v>
      </c>
      <c r="E228" s="21"/>
      <c r="F228" s="21"/>
      <c r="G228" s="101">
        <f>SUM(G229)</f>
        <v>2.1</v>
      </c>
    </row>
    <row r="229" spans="1:7" s="77" customFormat="1" ht="20.25" customHeight="1">
      <c r="A229" s="61"/>
      <c r="B229" s="69" t="s">
        <v>248</v>
      </c>
      <c r="C229" s="21" t="s">
        <v>64</v>
      </c>
      <c r="D229" s="21" t="s">
        <v>227</v>
      </c>
      <c r="E229" s="21" t="s">
        <v>182</v>
      </c>
      <c r="F229" s="21" t="s">
        <v>173</v>
      </c>
      <c r="G229" s="101">
        <f>SUM('распр.б.а.13'!G295)</f>
        <v>2.1</v>
      </c>
    </row>
    <row r="230" spans="1:7" s="72" customFormat="1" ht="39.75" customHeight="1">
      <c r="A230" s="63"/>
      <c r="B230" s="78" t="s">
        <v>405</v>
      </c>
      <c r="C230" s="65" t="s">
        <v>65</v>
      </c>
      <c r="D230" s="65"/>
      <c r="E230" s="65"/>
      <c r="F230" s="65"/>
      <c r="G230" s="100">
        <f>SUM(G231)</f>
        <v>6347.4</v>
      </c>
    </row>
    <row r="231" spans="1:7" s="77" customFormat="1" ht="60" customHeight="1">
      <c r="A231" s="61"/>
      <c r="B231" s="80" t="s">
        <v>406</v>
      </c>
      <c r="C231" s="21" t="s">
        <v>66</v>
      </c>
      <c r="D231" s="21"/>
      <c r="E231" s="21"/>
      <c r="F231" s="21"/>
      <c r="G231" s="101">
        <f>SUM(G232+G234)</f>
        <v>6347.4</v>
      </c>
    </row>
    <row r="232" spans="1:7" s="77" customFormat="1" ht="31.5" customHeight="1">
      <c r="A232" s="61"/>
      <c r="B232" s="69" t="s">
        <v>224</v>
      </c>
      <c r="C232" s="21" t="s">
        <v>66</v>
      </c>
      <c r="D232" s="21" t="s">
        <v>225</v>
      </c>
      <c r="E232" s="21"/>
      <c r="F232" s="21"/>
      <c r="G232" s="101">
        <f>SUM(G233)</f>
        <v>6297.4</v>
      </c>
    </row>
    <row r="233" spans="1:7" s="77" customFormat="1" ht="18" customHeight="1">
      <c r="A233" s="61"/>
      <c r="B233" s="69" t="s">
        <v>248</v>
      </c>
      <c r="C233" s="21" t="s">
        <v>66</v>
      </c>
      <c r="D233" s="21" t="s">
        <v>225</v>
      </c>
      <c r="E233" s="21" t="s">
        <v>182</v>
      </c>
      <c r="F233" s="21" t="s">
        <v>173</v>
      </c>
      <c r="G233" s="101">
        <f>SUM('распр.б.а.13'!G300)</f>
        <v>6297.4</v>
      </c>
    </row>
    <row r="234" spans="1:7" s="77" customFormat="1" ht="18" customHeight="1">
      <c r="A234" s="61"/>
      <c r="B234" s="80" t="s">
        <v>226</v>
      </c>
      <c r="C234" s="21" t="s">
        <v>66</v>
      </c>
      <c r="D234" s="21" t="s">
        <v>227</v>
      </c>
      <c r="E234" s="21"/>
      <c r="F234" s="21"/>
      <c r="G234" s="101">
        <f>SUM(G235)</f>
        <v>50</v>
      </c>
    </row>
    <row r="235" spans="1:7" s="77" customFormat="1" ht="18" customHeight="1">
      <c r="A235" s="61"/>
      <c r="B235" s="69" t="s">
        <v>248</v>
      </c>
      <c r="C235" s="21" t="s">
        <v>66</v>
      </c>
      <c r="D235" s="21" t="s">
        <v>227</v>
      </c>
      <c r="E235" s="21" t="s">
        <v>182</v>
      </c>
      <c r="F235" s="21" t="s">
        <v>173</v>
      </c>
      <c r="G235" s="101">
        <f>SUM('распр.б.а.13'!G301)</f>
        <v>50</v>
      </c>
    </row>
    <row r="236" spans="1:7" s="72" customFormat="1" ht="46.5" customHeight="1">
      <c r="A236" s="63"/>
      <c r="B236" s="78" t="s">
        <v>309</v>
      </c>
      <c r="C236" s="65" t="s">
        <v>67</v>
      </c>
      <c r="D236" s="65"/>
      <c r="E236" s="65"/>
      <c r="F236" s="65"/>
      <c r="G236" s="100">
        <f>SUM(G237)</f>
        <v>969</v>
      </c>
    </row>
    <row r="237" spans="1:7" s="77" customFormat="1" ht="72" customHeight="1">
      <c r="A237" s="61"/>
      <c r="B237" s="80" t="s">
        <v>310</v>
      </c>
      <c r="C237" s="21" t="s">
        <v>68</v>
      </c>
      <c r="D237" s="21"/>
      <c r="E237" s="21"/>
      <c r="F237" s="21"/>
      <c r="G237" s="101">
        <f>SUM(G238)</f>
        <v>969</v>
      </c>
    </row>
    <row r="238" spans="1:7" s="77" customFormat="1" ht="35.25" customHeight="1">
      <c r="A238" s="61"/>
      <c r="B238" s="69" t="s">
        <v>224</v>
      </c>
      <c r="C238" s="21" t="s">
        <v>68</v>
      </c>
      <c r="D238" s="21" t="s">
        <v>225</v>
      </c>
      <c r="E238" s="21"/>
      <c r="F238" s="21"/>
      <c r="G238" s="101">
        <f>SUM(G239)</f>
        <v>969</v>
      </c>
    </row>
    <row r="239" spans="1:7" s="77" customFormat="1" ht="17.25" customHeight="1">
      <c r="A239" s="61"/>
      <c r="B239" s="69" t="s">
        <v>248</v>
      </c>
      <c r="C239" s="21" t="s">
        <v>68</v>
      </c>
      <c r="D239" s="21" t="s">
        <v>225</v>
      </c>
      <c r="E239" s="21" t="s">
        <v>182</v>
      </c>
      <c r="F239" s="21" t="s">
        <v>173</v>
      </c>
      <c r="G239" s="101">
        <f>SUM('распр.б.а.13'!G304)</f>
        <v>969</v>
      </c>
    </row>
    <row r="240" spans="1:7" s="72" customFormat="1" ht="60.75" customHeight="1" hidden="1">
      <c r="A240" s="63"/>
      <c r="B240" s="78" t="s">
        <v>311</v>
      </c>
      <c r="C240" s="65" t="s">
        <v>69</v>
      </c>
      <c r="D240" s="79"/>
      <c r="E240" s="65"/>
      <c r="F240" s="65"/>
      <c r="G240" s="100">
        <f>SUM(G241)</f>
        <v>0</v>
      </c>
    </row>
    <row r="241" spans="1:7" s="77" customFormat="1" ht="69" customHeight="1" hidden="1">
      <c r="A241" s="61"/>
      <c r="B241" s="80" t="s">
        <v>312</v>
      </c>
      <c r="C241" s="21" t="s">
        <v>70</v>
      </c>
      <c r="D241" s="21"/>
      <c r="E241" s="21"/>
      <c r="F241" s="21"/>
      <c r="G241" s="101">
        <f>SUM(G242)</f>
        <v>0</v>
      </c>
    </row>
    <row r="242" spans="1:7" s="77" customFormat="1" ht="35.25" customHeight="1" hidden="1">
      <c r="A242" s="61"/>
      <c r="B242" s="69" t="s">
        <v>224</v>
      </c>
      <c r="C242" s="21" t="s">
        <v>70</v>
      </c>
      <c r="D242" s="21" t="s">
        <v>225</v>
      </c>
      <c r="E242" s="21"/>
      <c r="F242" s="21"/>
      <c r="G242" s="101">
        <f>SUM(G243)</f>
        <v>0</v>
      </c>
    </row>
    <row r="243" spans="1:7" s="77" customFormat="1" ht="20.25" customHeight="1" hidden="1">
      <c r="A243" s="61"/>
      <c r="B243" s="69" t="s">
        <v>248</v>
      </c>
      <c r="C243" s="21" t="s">
        <v>70</v>
      </c>
      <c r="D243" s="21" t="s">
        <v>225</v>
      </c>
      <c r="E243" s="21" t="s">
        <v>182</v>
      </c>
      <c r="F243" s="21" t="s">
        <v>173</v>
      </c>
      <c r="G243" s="101">
        <v>0</v>
      </c>
    </row>
    <row r="244" spans="1:7" s="72" customFormat="1" ht="59.25" customHeight="1">
      <c r="A244" s="63"/>
      <c r="B244" s="78" t="s">
        <v>313</v>
      </c>
      <c r="C244" s="65" t="s">
        <v>71</v>
      </c>
      <c r="D244" s="65"/>
      <c r="E244" s="65"/>
      <c r="F244" s="65"/>
      <c r="G244" s="100">
        <f>SUM(G245)</f>
        <v>255</v>
      </c>
    </row>
    <row r="245" spans="1:7" s="77" customFormat="1" ht="52.5" customHeight="1">
      <c r="A245" s="61"/>
      <c r="B245" s="80" t="s">
        <v>314</v>
      </c>
      <c r="C245" s="21" t="s">
        <v>72</v>
      </c>
      <c r="D245" s="21"/>
      <c r="E245" s="21"/>
      <c r="F245" s="21"/>
      <c r="G245" s="101">
        <f>SUM(G246)</f>
        <v>255</v>
      </c>
    </row>
    <row r="246" spans="1:7" s="77" customFormat="1" ht="34.5" customHeight="1">
      <c r="A246" s="61"/>
      <c r="B246" s="69" t="s">
        <v>224</v>
      </c>
      <c r="C246" s="21" t="s">
        <v>72</v>
      </c>
      <c r="D246" s="21" t="s">
        <v>225</v>
      </c>
      <c r="E246" s="21"/>
      <c r="F246" s="21"/>
      <c r="G246" s="101">
        <f>SUM(G247)</f>
        <v>255</v>
      </c>
    </row>
    <row r="247" spans="1:7" s="77" customFormat="1" ht="18" customHeight="1">
      <c r="A247" s="61"/>
      <c r="B247" s="69" t="s">
        <v>248</v>
      </c>
      <c r="C247" s="21" t="s">
        <v>72</v>
      </c>
      <c r="D247" s="21" t="s">
        <v>225</v>
      </c>
      <c r="E247" s="21" t="s">
        <v>182</v>
      </c>
      <c r="F247" s="21" t="s">
        <v>173</v>
      </c>
      <c r="G247" s="101">
        <f>SUM('распр.б.а.13'!G310)</f>
        <v>255</v>
      </c>
    </row>
    <row r="248" spans="1:7" s="72" customFormat="1" ht="63" customHeight="1">
      <c r="A248" s="63"/>
      <c r="B248" s="78" t="s">
        <v>315</v>
      </c>
      <c r="C248" s="65" t="s">
        <v>73</v>
      </c>
      <c r="D248" s="65"/>
      <c r="E248" s="65"/>
      <c r="F248" s="65"/>
      <c r="G248" s="100">
        <f>SUM(G249)</f>
        <v>50</v>
      </c>
    </row>
    <row r="249" spans="1:7" s="77" customFormat="1" ht="70.5" customHeight="1">
      <c r="A249" s="61"/>
      <c r="B249" s="80" t="s">
        <v>316</v>
      </c>
      <c r="C249" s="21" t="s">
        <v>74</v>
      </c>
      <c r="D249" s="21"/>
      <c r="E249" s="21"/>
      <c r="F249" s="21"/>
      <c r="G249" s="101">
        <f>SUM(G250)</f>
        <v>50</v>
      </c>
    </row>
    <row r="250" spans="1:7" s="77" customFormat="1" ht="34.5" customHeight="1">
      <c r="A250" s="61"/>
      <c r="B250" s="69" t="s">
        <v>224</v>
      </c>
      <c r="C250" s="21" t="s">
        <v>74</v>
      </c>
      <c r="D250" s="21" t="s">
        <v>225</v>
      </c>
      <c r="E250" s="21"/>
      <c r="F250" s="21"/>
      <c r="G250" s="101">
        <f>SUM(G251)</f>
        <v>50</v>
      </c>
    </row>
    <row r="251" spans="1:7" s="77" customFormat="1" ht="20.25" customHeight="1">
      <c r="A251" s="61"/>
      <c r="B251" s="69" t="s">
        <v>248</v>
      </c>
      <c r="C251" s="21" t="s">
        <v>74</v>
      </c>
      <c r="D251" s="21" t="s">
        <v>225</v>
      </c>
      <c r="E251" s="21" t="s">
        <v>182</v>
      </c>
      <c r="F251" s="21" t="s">
        <v>173</v>
      </c>
      <c r="G251" s="101">
        <f>SUM('распр.б.а.13'!G313)</f>
        <v>50</v>
      </c>
    </row>
    <row r="252" spans="1:7" s="77" customFormat="1" ht="51.75" customHeight="1">
      <c r="A252" s="61"/>
      <c r="B252" s="78" t="s">
        <v>372</v>
      </c>
      <c r="C252" s="65" t="s">
        <v>415</v>
      </c>
      <c r="D252" s="65"/>
      <c r="E252" s="65"/>
      <c r="F252" s="65"/>
      <c r="G252" s="100">
        <f>SUM(G253)</f>
        <v>950</v>
      </c>
    </row>
    <row r="253" spans="1:7" s="77" customFormat="1" ht="75.75" customHeight="1">
      <c r="A253" s="61"/>
      <c r="B253" s="69" t="s">
        <v>373</v>
      </c>
      <c r="C253" s="21" t="s">
        <v>416</v>
      </c>
      <c r="D253" s="21"/>
      <c r="E253" s="21"/>
      <c r="F253" s="21"/>
      <c r="G253" s="101">
        <f>SUM(G254)</f>
        <v>950</v>
      </c>
    </row>
    <row r="254" spans="1:7" s="77" customFormat="1" ht="34.5" customHeight="1">
      <c r="A254" s="61"/>
      <c r="B254" s="69" t="s">
        <v>224</v>
      </c>
      <c r="C254" s="21" t="s">
        <v>416</v>
      </c>
      <c r="D254" s="21" t="s">
        <v>225</v>
      </c>
      <c r="E254" s="21"/>
      <c r="F254" s="21"/>
      <c r="G254" s="101">
        <f>SUM(G255)</f>
        <v>950</v>
      </c>
    </row>
    <row r="255" spans="1:7" s="77" customFormat="1" ht="20.25" customHeight="1">
      <c r="A255" s="61"/>
      <c r="B255" s="69" t="s">
        <v>248</v>
      </c>
      <c r="C255" s="21" t="s">
        <v>416</v>
      </c>
      <c r="D255" s="21" t="s">
        <v>225</v>
      </c>
      <c r="E255" s="21" t="s">
        <v>182</v>
      </c>
      <c r="F255" s="21" t="s">
        <v>173</v>
      </c>
      <c r="G255" s="101">
        <f>SUM('распр.б.а.13'!G316)</f>
        <v>950</v>
      </c>
    </row>
    <row r="256" spans="1:7" s="77" customFormat="1" ht="30.75" customHeight="1">
      <c r="A256" s="61"/>
      <c r="B256" s="62" t="s">
        <v>317</v>
      </c>
      <c r="C256" s="17" t="s">
        <v>75</v>
      </c>
      <c r="D256" s="17"/>
      <c r="E256" s="17"/>
      <c r="F256" s="17"/>
      <c r="G256" s="99">
        <f>SUM(G257)</f>
        <v>1903</v>
      </c>
    </row>
    <row r="257" spans="1:7" s="72" customFormat="1" ht="39" customHeight="1">
      <c r="A257" s="63"/>
      <c r="B257" s="71" t="s">
        <v>318</v>
      </c>
      <c r="C257" s="65" t="s">
        <v>76</v>
      </c>
      <c r="D257" s="65"/>
      <c r="E257" s="65"/>
      <c r="F257" s="65"/>
      <c r="G257" s="100">
        <f>SUM(G258+G261)</f>
        <v>1903</v>
      </c>
    </row>
    <row r="258" spans="1:7" s="77" customFormat="1" ht="60" customHeight="1">
      <c r="A258" s="61"/>
      <c r="B258" s="88" t="s">
        <v>319</v>
      </c>
      <c r="C258" s="21" t="s">
        <v>77</v>
      </c>
      <c r="D258" s="21"/>
      <c r="E258" s="21"/>
      <c r="F258" s="21"/>
      <c r="G258" s="101">
        <f>SUM(G259)</f>
        <v>1853</v>
      </c>
    </row>
    <row r="259" spans="1:7" s="77" customFormat="1" ht="21.75" customHeight="1">
      <c r="A259" s="61"/>
      <c r="B259" s="69" t="s">
        <v>157</v>
      </c>
      <c r="C259" s="21" t="s">
        <v>77</v>
      </c>
      <c r="D259" s="21" t="s">
        <v>233</v>
      </c>
      <c r="E259" s="21"/>
      <c r="F259" s="21"/>
      <c r="G259" s="101">
        <f>SUM(G260)</f>
        <v>1853</v>
      </c>
    </row>
    <row r="260" spans="1:7" s="77" customFormat="1" ht="21.75" customHeight="1">
      <c r="A260" s="61"/>
      <c r="B260" s="69" t="s">
        <v>152</v>
      </c>
      <c r="C260" s="21" t="s">
        <v>77</v>
      </c>
      <c r="D260" s="21" t="s">
        <v>233</v>
      </c>
      <c r="E260" s="21" t="s">
        <v>182</v>
      </c>
      <c r="F260" s="21" t="s">
        <v>176</v>
      </c>
      <c r="G260" s="101">
        <f>SUM('распр.б.а.13'!G239)</f>
        <v>1853</v>
      </c>
    </row>
    <row r="261" spans="1:7" s="77" customFormat="1" ht="39" customHeight="1">
      <c r="A261" s="61"/>
      <c r="B261" s="80" t="s">
        <v>320</v>
      </c>
      <c r="C261" s="21" t="s">
        <v>78</v>
      </c>
      <c r="D261" s="21"/>
      <c r="E261" s="21"/>
      <c r="F261" s="21"/>
      <c r="G261" s="101">
        <f>SUM(G262)</f>
        <v>50</v>
      </c>
    </row>
    <row r="262" spans="1:7" s="77" customFormat="1" ht="32.25" customHeight="1">
      <c r="A262" s="61"/>
      <c r="B262" s="69" t="s">
        <v>224</v>
      </c>
      <c r="C262" s="21" t="s">
        <v>78</v>
      </c>
      <c r="D262" s="21" t="s">
        <v>225</v>
      </c>
      <c r="E262" s="21"/>
      <c r="F262" s="21"/>
      <c r="G262" s="101">
        <f>SUM(G263)</f>
        <v>50</v>
      </c>
    </row>
    <row r="263" spans="1:7" s="77" customFormat="1" ht="20.25" customHeight="1">
      <c r="A263" s="61"/>
      <c r="B263" s="69" t="s">
        <v>152</v>
      </c>
      <c r="C263" s="21" t="s">
        <v>78</v>
      </c>
      <c r="D263" s="21" t="s">
        <v>225</v>
      </c>
      <c r="E263" s="21" t="s">
        <v>182</v>
      </c>
      <c r="F263" s="21" t="s">
        <v>176</v>
      </c>
      <c r="G263" s="101">
        <f>SUM('распр.б.а.13'!G241)</f>
        <v>50</v>
      </c>
    </row>
    <row r="264" spans="1:7" s="77" customFormat="1" ht="54.75" customHeight="1">
      <c r="A264" s="61"/>
      <c r="B264" s="90" t="s">
        <v>374</v>
      </c>
      <c r="C264" s="21" t="s">
        <v>79</v>
      </c>
      <c r="D264" s="21"/>
      <c r="E264" s="21"/>
      <c r="F264" s="21"/>
      <c r="G264" s="101">
        <f>SUM(G265)</f>
        <v>1287.6</v>
      </c>
    </row>
    <row r="265" spans="1:7" s="77" customFormat="1" ht="81.75" customHeight="1">
      <c r="A265" s="61"/>
      <c r="B265" s="81" t="s">
        <v>375</v>
      </c>
      <c r="C265" s="21" t="s">
        <v>80</v>
      </c>
      <c r="D265" s="21"/>
      <c r="E265" s="21"/>
      <c r="F265" s="21"/>
      <c r="G265" s="101">
        <f>SUM(G266)</f>
        <v>1287.6</v>
      </c>
    </row>
    <row r="266" spans="1:7" s="77" customFormat="1" ht="75" customHeight="1">
      <c r="A266" s="61"/>
      <c r="B266" s="69" t="s">
        <v>376</v>
      </c>
      <c r="C266" s="21" t="s">
        <v>81</v>
      </c>
      <c r="D266" s="21"/>
      <c r="E266" s="21"/>
      <c r="F266" s="21"/>
      <c r="G266" s="101">
        <f>SUM(G267)</f>
        <v>1287.6</v>
      </c>
    </row>
    <row r="267" spans="1:7" s="77" customFormat="1" ht="31.5" customHeight="1">
      <c r="A267" s="61"/>
      <c r="B267" s="69" t="s">
        <v>224</v>
      </c>
      <c r="C267" s="21" t="s">
        <v>81</v>
      </c>
      <c r="D267" s="21" t="s">
        <v>225</v>
      </c>
      <c r="E267" s="21"/>
      <c r="F267" s="21"/>
      <c r="G267" s="101">
        <f>SUM(G268)</f>
        <v>1287.6</v>
      </c>
    </row>
    <row r="268" spans="1:7" ht="21" customHeight="1">
      <c r="A268" s="67"/>
      <c r="B268" s="69" t="s">
        <v>188</v>
      </c>
      <c r="C268" s="21" t="s">
        <v>81</v>
      </c>
      <c r="D268" s="21" t="s">
        <v>225</v>
      </c>
      <c r="E268" s="21" t="s">
        <v>171</v>
      </c>
      <c r="F268" s="21" t="s">
        <v>174</v>
      </c>
      <c r="G268" s="101">
        <f>SUM('распр.б.а.13'!G34)</f>
        <v>1287.6</v>
      </c>
    </row>
    <row r="269" spans="1:7" ht="39.75" customHeight="1">
      <c r="A269" s="67"/>
      <c r="B269" s="90" t="s">
        <v>377</v>
      </c>
      <c r="C269" s="21" t="s">
        <v>285</v>
      </c>
      <c r="D269" s="21"/>
      <c r="E269" s="21"/>
      <c r="F269" s="21"/>
      <c r="G269" s="101">
        <f>SUM(G270+G274+G278+G282+G286)</f>
        <v>7488.7</v>
      </c>
    </row>
    <row r="270" spans="1:7" ht="51.75" customHeight="1">
      <c r="A270" s="67"/>
      <c r="B270" s="81" t="s">
        <v>378</v>
      </c>
      <c r="C270" s="21" t="s">
        <v>380</v>
      </c>
      <c r="D270" s="21"/>
      <c r="E270" s="21"/>
      <c r="F270" s="21"/>
      <c r="G270" s="101">
        <f>SUM(G271)</f>
        <v>2200</v>
      </c>
    </row>
    <row r="271" spans="1:8" ht="87.75" customHeight="1">
      <c r="A271" s="67"/>
      <c r="B271" s="69" t="s">
        <v>454</v>
      </c>
      <c r="C271" s="21" t="s">
        <v>456</v>
      </c>
      <c r="D271" s="21"/>
      <c r="E271" s="21"/>
      <c r="F271" s="21"/>
      <c r="G271" s="101">
        <f>SUM(G272)</f>
        <v>2200</v>
      </c>
      <c r="H271" s="96"/>
    </row>
    <row r="272" spans="1:8" ht="32.25" customHeight="1">
      <c r="A272" s="67"/>
      <c r="B272" s="69" t="s">
        <v>157</v>
      </c>
      <c r="C272" s="21" t="s">
        <v>456</v>
      </c>
      <c r="D272" s="21" t="s">
        <v>233</v>
      </c>
      <c r="E272" s="21"/>
      <c r="F272" s="21"/>
      <c r="G272" s="101">
        <f>SUM(G273)</f>
        <v>2200</v>
      </c>
      <c r="H272" s="97"/>
    </row>
    <row r="273" spans="1:7" ht="21" customHeight="1">
      <c r="A273" s="67"/>
      <c r="B273" s="69" t="s">
        <v>152</v>
      </c>
      <c r="C273" s="21" t="s">
        <v>456</v>
      </c>
      <c r="D273" s="21" t="s">
        <v>233</v>
      </c>
      <c r="E273" s="21" t="s">
        <v>182</v>
      </c>
      <c r="F273" s="21" t="s">
        <v>176</v>
      </c>
      <c r="G273" s="101">
        <f>SUM('распр.б.а.13'!G245)</f>
        <v>2200</v>
      </c>
    </row>
    <row r="274" spans="1:7" ht="43.5" customHeight="1">
      <c r="A274" s="67"/>
      <c r="B274" s="81" t="s">
        <v>381</v>
      </c>
      <c r="C274" s="21" t="s">
        <v>379</v>
      </c>
      <c r="D274" s="21"/>
      <c r="E274" s="21"/>
      <c r="F274" s="21"/>
      <c r="G274" s="101">
        <f>SUM(G275)</f>
        <v>1950</v>
      </c>
    </row>
    <row r="275" spans="1:7" ht="61.5" customHeight="1">
      <c r="A275" s="67"/>
      <c r="B275" s="69" t="s">
        <v>382</v>
      </c>
      <c r="C275" s="21" t="s">
        <v>457</v>
      </c>
      <c r="D275" s="21"/>
      <c r="E275" s="21"/>
      <c r="F275" s="21"/>
      <c r="G275" s="101">
        <f>SUM(G276)</f>
        <v>1950</v>
      </c>
    </row>
    <row r="276" spans="1:7" ht="31.5" customHeight="1">
      <c r="A276" s="67"/>
      <c r="B276" s="69" t="s">
        <v>224</v>
      </c>
      <c r="C276" s="21" t="s">
        <v>457</v>
      </c>
      <c r="D276" s="21" t="s">
        <v>225</v>
      </c>
      <c r="E276" s="21"/>
      <c r="F276" s="21"/>
      <c r="G276" s="101">
        <f>SUM(G277)</f>
        <v>1950</v>
      </c>
    </row>
    <row r="277" spans="1:7" ht="21" customHeight="1">
      <c r="A277" s="67"/>
      <c r="B277" s="69" t="s">
        <v>152</v>
      </c>
      <c r="C277" s="21" t="s">
        <v>457</v>
      </c>
      <c r="D277" s="21" t="s">
        <v>225</v>
      </c>
      <c r="E277" s="21" t="s">
        <v>182</v>
      </c>
      <c r="F277" s="21" t="s">
        <v>176</v>
      </c>
      <c r="G277" s="101">
        <f>SUM('распр.б.а.13'!G248)</f>
        <v>1950</v>
      </c>
    </row>
    <row r="278" spans="1:7" ht="47.25" customHeight="1" hidden="1">
      <c r="A278" s="67"/>
      <c r="B278" s="81" t="s">
        <v>384</v>
      </c>
      <c r="C278" s="21" t="s">
        <v>383</v>
      </c>
      <c r="D278" s="21"/>
      <c r="E278" s="21"/>
      <c r="F278" s="21"/>
      <c r="G278" s="101">
        <f>SUM(G279)</f>
        <v>0</v>
      </c>
    </row>
    <row r="279" spans="1:7" ht="83.25" customHeight="1" hidden="1">
      <c r="A279" s="67"/>
      <c r="B279" s="69" t="s">
        <v>455</v>
      </c>
      <c r="C279" s="21" t="s">
        <v>458</v>
      </c>
      <c r="D279" s="21"/>
      <c r="E279" s="21"/>
      <c r="F279" s="21"/>
      <c r="G279" s="101">
        <f>SUM(G280)</f>
        <v>0</v>
      </c>
    </row>
    <row r="280" spans="1:7" ht="25.5" customHeight="1" hidden="1">
      <c r="A280" s="67"/>
      <c r="B280" s="69" t="s">
        <v>157</v>
      </c>
      <c r="C280" s="21" t="s">
        <v>458</v>
      </c>
      <c r="D280" s="21" t="s">
        <v>233</v>
      </c>
      <c r="E280" s="21"/>
      <c r="F280" s="21"/>
      <c r="G280" s="101">
        <f>SUM(G281)</f>
        <v>0</v>
      </c>
    </row>
    <row r="281" spans="1:7" ht="21" customHeight="1" hidden="1">
      <c r="A281" s="67"/>
      <c r="B281" s="69" t="s">
        <v>152</v>
      </c>
      <c r="C281" s="21" t="s">
        <v>458</v>
      </c>
      <c r="D281" s="21" t="s">
        <v>233</v>
      </c>
      <c r="E281" s="21" t="s">
        <v>182</v>
      </c>
      <c r="F281" s="21" t="s">
        <v>176</v>
      </c>
      <c r="G281" s="101">
        <f>SUM('распр.б.а.13'!G251)</f>
        <v>0</v>
      </c>
    </row>
    <row r="282" spans="1:7" ht="51.75" customHeight="1">
      <c r="A282" s="67"/>
      <c r="B282" s="81" t="s">
        <v>386</v>
      </c>
      <c r="C282" s="21" t="s">
        <v>385</v>
      </c>
      <c r="D282" s="21"/>
      <c r="E282" s="21"/>
      <c r="F282" s="21"/>
      <c r="G282" s="101">
        <f>SUM(G283)</f>
        <v>3290</v>
      </c>
    </row>
    <row r="283" spans="1:7" ht="63.75" customHeight="1">
      <c r="A283" s="67"/>
      <c r="B283" s="69" t="s">
        <v>387</v>
      </c>
      <c r="C283" s="21" t="s">
        <v>459</v>
      </c>
      <c r="D283" s="21"/>
      <c r="E283" s="21"/>
      <c r="F283" s="21"/>
      <c r="G283" s="101">
        <f>SUM(G284)</f>
        <v>3290</v>
      </c>
    </row>
    <row r="284" spans="1:7" ht="30.75" customHeight="1">
      <c r="A284" s="67"/>
      <c r="B284" s="69" t="s">
        <v>224</v>
      </c>
      <c r="C284" s="21" t="s">
        <v>459</v>
      </c>
      <c r="D284" s="21" t="s">
        <v>225</v>
      </c>
      <c r="E284" s="21"/>
      <c r="F284" s="21"/>
      <c r="G284" s="101">
        <f>SUM(G285)</f>
        <v>3290</v>
      </c>
    </row>
    <row r="285" spans="1:7" ht="21" customHeight="1">
      <c r="A285" s="67"/>
      <c r="B285" s="69" t="s">
        <v>152</v>
      </c>
      <c r="C285" s="21" t="s">
        <v>459</v>
      </c>
      <c r="D285" s="21" t="s">
        <v>225</v>
      </c>
      <c r="E285" s="21" t="s">
        <v>182</v>
      </c>
      <c r="F285" s="21" t="s">
        <v>176</v>
      </c>
      <c r="G285" s="101">
        <f>SUM('распр.б.а.13'!G254)</f>
        <v>3290</v>
      </c>
    </row>
    <row r="286" spans="1:7" ht="51.75" customHeight="1">
      <c r="A286" s="67"/>
      <c r="B286" s="81" t="s">
        <v>478</v>
      </c>
      <c r="C286" s="21" t="s">
        <v>480</v>
      </c>
      <c r="D286" s="21"/>
      <c r="E286" s="21"/>
      <c r="F286" s="21"/>
      <c r="G286" s="101">
        <f>SUM(G287)</f>
        <v>48.7</v>
      </c>
    </row>
    <row r="287" spans="1:7" ht="63.75" customHeight="1">
      <c r="A287" s="67"/>
      <c r="B287" s="69" t="s">
        <v>479</v>
      </c>
      <c r="C287" s="21" t="s">
        <v>481</v>
      </c>
      <c r="D287" s="21"/>
      <c r="E287" s="21"/>
      <c r="F287" s="21"/>
      <c r="G287" s="101">
        <f>SUM(G288)</f>
        <v>48.7</v>
      </c>
    </row>
    <row r="288" spans="1:7" ht="30.75" customHeight="1">
      <c r="A288" s="67"/>
      <c r="B288" s="69" t="s">
        <v>224</v>
      </c>
      <c r="C288" s="21" t="s">
        <v>481</v>
      </c>
      <c r="D288" s="21" t="s">
        <v>225</v>
      </c>
      <c r="E288" s="21"/>
      <c r="F288" s="21"/>
      <c r="G288" s="101">
        <f>SUM(G289)</f>
        <v>48.7</v>
      </c>
    </row>
    <row r="289" spans="1:7" ht="21" customHeight="1">
      <c r="A289" s="67"/>
      <c r="B289" s="69" t="s">
        <v>152</v>
      </c>
      <c r="C289" s="21" t="s">
        <v>481</v>
      </c>
      <c r="D289" s="21" t="s">
        <v>225</v>
      </c>
      <c r="E289" s="21" t="s">
        <v>182</v>
      </c>
      <c r="F289" s="21" t="s">
        <v>176</v>
      </c>
      <c r="G289" s="101">
        <f>SUM('распр.б.а.13'!G257)</f>
        <v>48.7</v>
      </c>
    </row>
    <row r="290" spans="1:7" ht="42.75" customHeight="1">
      <c r="A290" s="67"/>
      <c r="B290" s="90" t="s">
        <v>388</v>
      </c>
      <c r="C290" s="21" t="s">
        <v>391</v>
      </c>
      <c r="D290" s="21"/>
      <c r="E290" s="21"/>
      <c r="F290" s="21"/>
      <c r="G290" s="101">
        <f>SUM(G291+G296+G300)</f>
        <v>50</v>
      </c>
    </row>
    <row r="291" spans="1:7" ht="70.5" customHeight="1">
      <c r="A291" s="67"/>
      <c r="B291" s="81" t="s">
        <v>389</v>
      </c>
      <c r="C291" s="21" t="s">
        <v>392</v>
      </c>
      <c r="D291" s="21"/>
      <c r="E291" s="21"/>
      <c r="F291" s="21"/>
      <c r="G291" s="101">
        <f>SUM(G292)</f>
        <v>50</v>
      </c>
    </row>
    <row r="292" spans="1:7" ht="90" customHeight="1">
      <c r="A292" s="67"/>
      <c r="B292" s="69" t="s">
        <v>390</v>
      </c>
      <c r="C292" s="21" t="s">
        <v>393</v>
      </c>
      <c r="D292" s="21"/>
      <c r="E292" s="21"/>
      <c r="F292" s="21"/>
      <c r="G292" s="101">
        <f>SUM(G293)</f>
        <v>50</v>
      </c>
    </row>
    <row r="293" spans="1:7" ht="36" customHeight="1">
      <c r="A293" s="67"/>
      <c r="B293" s="69" t="s">
        <v>224</v>
      </c>
      <c r="C293" s="21" t="s">
        <v>393</v>
      </c>
      <c r="D293" s="21" t="s">
        <v>225</v>
      </c>
      <c r="E293" s="21"/>
      <c r="F293" s="21"/>
      <c r="G293" s="101">
        <f>SUM(G294:G295)</f>
        <v>50</v>
      </c>
    </row>
    <row r="294" spans="1:7" ht="25.5" customHeight="1">
      <c r="A294" s="67"/>
      <c r="B294" s="69" t="s">
        <v>188</v>
      </c>
      <c r="C294" s="21" t="s">
        <v>393</v>
      </c>
      <c r="D294" s="21" t="s">
        <v>225</v>
      </c>
      <c r="E294" s="21" t="s">
        <v>171</v>
      </c>
      <c r="F294" s="21" t="s">
        <v>174</v>
      </c>
      <c r="G294" s="101">
        <f>SUM('распр.б.а.13'!G38)</f>
        <v>30</v>
      </c>
    </row>
    <row r="295" spans="1:7" ht="25.5" customHeight="1">
      <c r="A295" s="67"/>
      <c r="B295" s="69" t="s">
        <v>193</v>
      </c>
      <c r="C295" s="21" t="s">
        <v>393</v>
      </c>
      <c r="D295" s="21" t="s">
        <v>225</v>
      </c>
      <c r="E295" s="21" t="s">
        <v>171</v>
      </c>
      <c r="F295" s="21" t="s">
        <v>177</v>
      </c>
      <c r="G295" s="101">
        <f>SUM('распр.б.а.13'!G68)</f>
        <v>20</v>
      </c>
    </row>
    <row r="296" spans="1:7" ht="78" customHeight="1" hidden="1">
      <c r="A296" s="67"/>
      <c r="B296" s="81" t="s">
        <v>394</v>
      </c>
      <c r="C296" s="21" t="s">
        <v>396</v>
      </c>
      <c r="D296" s="21"/>
      <c r="E296" s="21"/>
      <c r="F296" s="21"/>
      <c r="G296" s="101">
        <f>SUM(G297)</f>
        <v>0</v>
      </c>
    </row>
    <row r="297" spans="1:7" ht="93" customHeight="1" hidden="1">
      <c r="A297" s="67"/>
      <c r="B297" s="69" t="s">
        <v>395</v>
      </c>
      <c r="C297" s="21" t="s">
        <v>397</v>
      </c>
      <c r="D297" s="21"/>
      <c r="E297" s="21"/>
      <c r="F297" s="21"/>
      <c r="G297" s="101">
        <f>SUM(G298)</f>
        <v>0</v>
      </c>
    </row>
    <row r="298" spans="1:7" ht="35.25" customHeight="1" hidden="1">
      <c r="A298" s="67"/>
      <c r="B298" s="69" t="s">
        <v>224</v>
      </c>
      <c r="C298" s="21" t="s">
        <v>397</v>
      </c>
      <c r="D298" s="21" t="s">
        <v>225</v>
      </c>
      <c r="E298" s="21"/>
      <c r="F298" s="21"/>
      <c r="G298" s="101">
        <f>SUM(G299)</f>
        <v>0</v>
      </c>
    </row>
    <row r="299" spans="1:7" ht="24.75" customHeight="1" hidden="1">
      <c r="A299" s="67"/>
      <c r="B299" s="69" t="s">
        <v>151</v>
      </c>
      <c r="C299" s="21" t="s">
        <v>397</v>
      </c>
      <c r="D299" s="21" t="s">
        <v>225</v>
      </c>
      <c r="E299" s="21" t="s">
        <v>182</v>
      </c>
      <c r="F299" s="21" t="s">
        <v>171</v>
      </c>
      <c r="G299" s="101"/>
    </row>
    <row r="300" spans="1:7" ht="76.5" customHeight="1" hidden="1">
      <c r="A300" s="67"/>
      <c r="B300" s="81" t="s">
        <v>398</v>
      </c>
      <c r="C300" s="21" t="s">
        <v>400</v>
      </c>
      <c r="D300" s="21"/>
      <c r="E300" s="21"/>
      <c r="F300" s="21"/>
      <c r="G300" s="101">
        <f>SUM(G301)</f>
        <v>0</v>
      </c>
    </row>
    <row r="301" spans="1:7" ht="102" customHeight="1" hidden="1">
      <c r="A301" s="67"/>
      <c r="B301" s="69" t="s">
        <v>399</v>
      </c>
      <c r="C301" s="21" t="s">
        <v>401</v>
      </c>
      <c r="D301" s="21"/>
      <c r="E301" s="21"/>
      <c r="F301" s="21"/>
      <c r="G301" s="101">
        <f>SUM(G302)</f>
        <v>0</v>
      </c>
    </row>
    <row r="302" spans="1:7" ht="30.75" customHeight="1" hidden="1">
      <c r="A302" s="67"/>
      <c r="B302" s="69" t="s">
        <v>224</v>
      </c>
      <c r="C302" s="21" t="s">
        <v>401</v>
      </c>
      <c r="D302" s="21" t="s">
        <v>225</v>
      </c>
      <c r="E302" s="21"/>
      <c r="F302" s="21"/>
      <c r="G302" s="101">
        <f>SUM(G303)</f>
        <v>0</v>
      </c>
    </row>
    <row r="303" spans="1:7" ht="24" customHeight="1" hidden="1">
      <c r="A303" s="67"/>
      <c r="B303" s="69" t="s">
        <v>248</v>
      </c>
      <c r="C303" s="21" t="s">
        <v>401</v>
      </c>
      <c r="D303" s="21" t="s">
        <v>225</v>
      </c>
      <c r="E303" s="21" t="s">
        <v>182</v>
      </c>
      <c r="F303" s="21" t="s">
        <v>173</v>
      </c>
      <c r="G303" s="101"/>
    </row>
    <row r="304" spans="1:7" s="60" customFormat="1" ht="49.5" customHeight="1">
      <c r="A304" s="61"/>
      <c r="B304" s="90" t="s">
        <v>402</v>
      </c>
      <c r="C304" s="17" t="s">
        <v>407</v>
      </c>
      <c r="D304" s="17"/>
      <c r="E304" s="17"/>
      <c r="F304" s="17"/>
      <c r="G304" s="99">
        <f>SUM(G305+G309)</f>
        <v>2337</v>
      </c>
    </row>
    <row r="305" spans="1:7" ht="65.25" customHeight="1">
      <c r="A305" s="67"/>
      <c r="B305" s="69" t="s">
        <v>417</v>
      </c>
      <c r="C305" s="21" t="s">
        <v>418</v>
      </c>
      <c r="D305" s="21"/>
      <c r="E305" s="21"/>
      <c r="F305" s="21"/>
      <c r="G305" s="101">
        <f>SUM(G306)</f>
        <v>1137</v>
      </c>
    </row>
    <row r="306" spans="1:7" ht="45.75" customHeight="1">
      <c r="A306" s="67"/>
      <c r="B306" s="69" t="s">
        <v>408</v>
      </c>
      <c r="C306" s="21" t="s">
        <v>413</v>
      </c>
      <c r="D306" s="21"/>
      <c r="E306" s="21"/>
      <c r="F306" s="21"/>
      <c r="G306" s="101">
        <f>SUM(G307)</f>
        <v>1137</v>
      </c>
    </row>
    <row r="307" spans="1:7" ht="36" customHeight="1">
      <c r="A307" s="67"/>
      <c r="B307" s="69" t="s">
        <v>224</v>
      </c>
      <c r="C307" s="21" t="s">
        <v>413</v>
      </c>
      <c r="D307" s="21" t="s">
        <v>225</v>
      </c>
      <c r="E307" s="21"/>
      <c r="F307" s="21"/>
      <c r="G307" s="101">
        <f>SUM(G308)</f>
        <v>1137</v>
      </c>
    </row>
    <row r="308" spans="1:7" ht="24.75" customHeight="1">
      <c r="A308" s="67"/>
      <c r="B308" s="69" t="s">
        <v>151</v>
      </c>
      <c r="C308" s="21" t="s">
        <v>413</v>
      </c>
      <c r="D308" s="21" t="s">
        <v>225</v>
      </c>
      <c r="E308" s="21" t="s">
        <v>182</v>
      </c>
      <c r="F308" s="21" t="s">
        <v>171</v>
      </c>
      <c r="G308" s="101">
        <f>SUM('распр.б.а.13'!G227)</f>
        <v>1137</v>
      </c>
    </row>
    <row r="309" spans="1:7" ht="56.25" customHeight="1">
      <c r="A309" s="67"/>
      <c r="B309" s="69" t="s">
        <v>419</v>
      </c>
      <c r="C309" s="21" t="s">
        <v>421</v>
      </c>
      <c r="D309" s="21"/>
      <c r="E309" s="21"/>
      <c r="F309" s="21"/>
      <c r="G309" s="101">
        <f>SUM(G310)</f>
        <v>1200</v>
      </c>
    </row>
    <row r="310" spans="1:7" ht="66" customHeight="1">
      <c r="A310" s="67"/>
      <c r="B310" s="69" t="s">
        <v>420</v>
      </c>
      <c r="C310" s="21" t="s">
        <v>414</v>
      </c>
      <c r="D310" s="21"/>
      <c r="E310" s="21"/>
      <c r="F310" s="21"/>
      <c r="G310" s="101">
        <f>SUM(G311)</f>
        <v>1200</v>
      </c>
    </row>
    <row r="311" spans="1:7" ht="34.5" customHeight="1">
      <c r="A311" s="67"/>
      <c r="B311" s="69" t="s">
        <v>267</v>
      </c>
      <c r="C311" s="21" t="s">
        <v>414</v>
      </c>
      <c r="D311" s="21" t="s">
        <v>266</v>
      </c>
      <c r="E311" s="21"/>
      <c r="F311" s="21"/>
      <c r="G311" s="101">
        <f>SUM(G312)</f>
        <v>1200</v>
      </c>
    </row>
    <row r="312" spans="1:7" ht="21" customHeight="1">
      <c r="A312" s="67"/>
      <c r="B312" s="69" t="s">
        <v>151</v>
      </c>
      <c r="C312" s="21" t="s">
        <v>414</v>
      </c>
      <c r="D312" s="21" t="s">
        <v>266</v>
      </c>
      <c r="E312" s="21" t="s">
        <v>182</v>
      </c>
      <c r="F312" s="21" t="s">
        <v>171</v>
      </c>
      <c r="G312" s="101">
        <f>SUM('распр.б.а.13'!G230)</f>
        <v>1200</v>
      </c>
    </row>
    <row r="313" spans="1:7" ht="45" customHeight="1">
      <c r="A313" s="67"/>
      <c r="B313" s="90" t="s">
        <v>298</v>
      </c>
      <c r="C313" s="17" t="s">
        <v>299</v>
      </c>
      <c r="D313" s="17"/>
      <c r="E313" s="17"/>
      <c r="F313" s="17"/>
      <c r="G313" s="99">
        <f>SUM(G314)</f>
        <v>40</v>
      </c>
    </row>
    <row r="314" spans="1:7" ht="57" customHeight="1">
      <c r="A314" s="67"/>
      <c r="B314" s="69" t="s">
        <v>422</v>
      </c>
      <c r="C314" s="21" t="s">
        <v>423</v>
      </c>
      <c r="D314" s="21"/>
      <c r="E314" s="21"/>
      <c r="F314" s="21"/>
      <c r="G314" s="101">
        <f>SUM(G315)</f>
        <v>40</v>
      </c>
    </row>
    <row r="315" spans="1:7" ht="45.75" customHeight="1">
      <c r="A315" s="67"/>
      <c r="B315" s="69" t="s">
        <v>425</v>
      </c>
      <c r="C315" s="21" t="s">
        <v>424</v>
      </c>
      <c r="D315" s="21"/>
      <c r="E315" s="21"/>
      <c r="F315" s="21"/>
      <c r="G315" s="101">
        <f>SUM(G316)</f>
        <v>40</v>
      </c>
    </row>
    <row r="316" spans="1:7" ht="45" customHeight="1">
      <c r="A316" s="67"/>
      <c r="B316" s="69" t="s">
        <v>224</v>
      </c>
      <c r="C316" s="21" t="s">
        <v>424</v>
      </c>
      <c r="D316" s="21" t="s">
        <v>225</v>
      </c>
      <c r="E316" s="21"/>
      <c r="F316" s="21"/>
      <c r="G316" s="101">
        <f>SUM(G317)</f>
        <v>40</v>
      </c>
    </row>
    <row r="317" spans="1:7" ht="21" customHeight="1">
      <c r="A317" s="67"/>
      <c r="B317" s="69" t="s">
        <v>151</v>
      </c>
      <c r="C317" s="21" t="s">
        <v>424</v>
      </c>
      <c r="D317" s="21" t="s">
        <v>225</v>
      </c>
      <c r="E317" s="21" t="s">
        <v>182</v>
      </c>
      <c r="F317" s="21" t="s">
        <v>171</v>
      </c>
      <c r="G317" s="101">
        <f>SUM('распр.б.а.13'!G234)</f>
        <v>40</v>
      </c>
    </row>
    <row r="318" spans="1:7" ht="39.75" customHeight="1">
      <c r="A318" s="67"/>
      <c r="B318" s="90" t="s">
        <v>409</v>
      </c>
      <c r="C318" s="17" t="s">
        <v>296</v>
      </c>
      <c r="D318" s="17"/>
      <c r="E318" s="17"/>
      <c r="F318" s="17"/>
      <c r="G318" s="99">
        <f>SUM(G319+G323)</f>
        <v>400</v>
      </c>
    </row>
    <row r="319" spans="1:7" s="66" customFormat="1" ht="70.5" customHeight="1">
      <c r="A319" s="63"/>
      <c r="B319" s="81" t="s">
        <v>410</v>
      </c>
      <c r="C319" s="65" t="s">
        <v>411</v>
      </c>
      <c r="D319" s="65"/>
      <c r="E319" s="65"/>
      <c r="F319" s="65"/>
      <c r="G319" s="100">
        <f>SUM(G320)</f>
        <v>250</v>
      </c>
    </row>
    <row r="320" spans="1:7" ht="88.5" customHeight="1">
      <c r="A320" s="67"/>
      <c r="B320" s="69" t="s">
        <v>412</v>
      </c>
      <c r="C320" s="21" t="s">
        <v>297</v>
      </c>
      <c r="D320" s="21"/>
      <c r="E320" s="21"/>
      <c r="F320" s="21"/>
      <c r="G320" s="101">
        <f>SUM(G321)</f>
        <v>250</v>
      </c>
    </row>
    <row r="321" spans="1:7" ht="36" customHeight="1">
      <c r="A321" s="67"/>
      <c r="B321" s="69" t="s">
        <v>224</v>
      </c>
      <c r="C321" s="21" t="s">
        <v>297</v>
      </c>
      <c r="D321" s="21" t="s">
        <v>225</v>
      </c>
      <c r="E321" s="21"/>
      <c r="F321" s="21"/>
      <c r="G321" s="101">
        <f>SUM(G322)</f>
        <v>250</v>
      </c>
    </row>
    <row r="322" spans="1:7" ht="21" customHeight="1">
      <c r="A322" s="67"/>
      <c r="B322" s="69" t="s">
        <v>195</v>
      </c>
      <c r="C322" s="21" t="s">
        <v>297</v>
      </c>
      <c r="D322" s="21" t="s">
        <v>225</v>
      </c>
      <c r="E322" s="21" t="s">
        <v>174</v>
      </c>
      <c r="F322" s="21" t="s">
        <v>181</v>
      </c>
      <c r="G322" s="101">
        <f>SUM('распр.б.а.13'!G177)</f>
        <v>250</v>
      </c>
    </row>
    <row r="323" spans="1:7" ht="70.5" customHeight="1">
      <c r="A323" s="67"/>
      <c r="B323" s="81" t="s">
        <v>426</v>
      </c>
      <c r="C323" s="65" t="s">
        <v>428</v>
      </c>
      <c r="D323" s="65"/>
      <c r="E323" s="65"/>
      <c r="F323" s="65"/>
      <c r="G323" s="100">
        <f>SUM(G324)</f>
        <v>150</v>
      </c>
    </row>
    <row r="324" spans="1:7" ht="74.25" customHeight="1">
      <c r="A324" s="67"/>
      <c r="B324" s="69" t="s">
        <v>427</v>
      </c>
      <c r="C324" s="21" t="s">
        <v>429</v>
      </c>
      <c r="D324" s="21"/>
      <c r="E324" s="21"/>
      <c r="F324" s="21"/>
      <c r="G324" s="101">
        <f>SUM(G325)</f>
        <v>150</v>
      </c>
    </row>
    <row r="325" spans="1:7" ht="32.25" customHeight="1">
      <c r="A325" s="67"/>
      <c r="B325" s="69" t="s">
        <v>224</v>
      </c>
      <c r="C325" s="21" t="s">
        <v>429</v>
      </c>
      <c r="D325" s="21" t="s">
        <v>225</v>
      </c>
      <c r="E325" s="21"/>
      <c r="F325" s="21"/>
      <c r="G325" s="101">
        <f>SUM(G326)</f>
        <v>150</v>
      </c>
    </row>
    <row r="326" spans="1:7" ht="21" customHeight="1">
      <c r="A326" s="67"/>
      <c r="B326" s="69" t="s">
        <v>195</v>
      </c>
      <c r="C326" s="21" t="s">
        <v>429</v>
      </c>
      <c r="D326" s="21" t="s">
        <v>225</v>
      </c>
      <c r="E326" s="21" t="s">
        <v>174</v>
      </c>
      <c r="F326" s="21" t="s">
        <v>181</v>
      </c>
      <c r="G326" s="101">
        <f>SUM('распр.б.а.13'!G180)</f>
        <v>150</v>
      </c>
    </row>
    <row r="327" spans="1:7" ht="57.75" customHeight="1">
      <c r="A327" s="67"/>
      <c r="B327" s="90" t="s">
        <v>466</v>
      </c>
      <c r="C327" s="17" t="s">
        <v>430</v>
      </c>
      <c r="D327" s="17"/>
      <c r="E327" s="17"/>
      <c r="F327" s="17"/>
      <c r="G327" s="99">
        <f>SUM(G328)</f>
        <v>250</v>
      </c>
    </row>
    <row r="328" spans="1:7" ht="60.75" customHeight="1">
      <c r="A328" s="67"/>
      <c r="B328" s="69" t="s">
        <v>468</v>
      </c>
      <c r="C328" s="21" t="s">
        <v>431</v>
      </c>
      <c r="D328" s="21"/>
      <c r="E328" s="21"/>
      <c r="F328" s="21"/>
      <c r="G328" s="101">
        <f>SUM(G329)</f>
        <v>250</v>
      </c>
    </row>
    <row r="329" spans="1:7" ht="81" customHeight="1">
      <c r="A329" s="67"/>
      <c r="B329" s="69" t="s">
        <v>467</v>
      </c>
      <c r="C329" s="21" t="s">
        <v>432</v>
      </c>
      <c r="D329" s="21"/>
      <c r="E329" s="21"/>
      <c r="F329" s="21"/>
      <c r="G329" s="101">
        <f>SUM(G330)</f>
        <v>250</v>
      </c>
    </row>
    <row r="330" spans="1:7" ht="33" customHeight="1">
      <c r="A330" s="67"/>
      <c r="B330" s="69" t="s">
        <v>224</v>
      </c>
      <c r="C330" s="21" t="s">
        <v>432</v>
      </c>
      <c r="D330" s="21" t="s">
        <v>225</v>
      </c>
      <c r="E330" s="21"/>
      <c r="F330" s="21"/>
      <c r="G330" s="101">
        <f>SUM(G331)</f>
        <v>250</v>
      </c>
    </row>
    <row r="331" spans="1:7" ht="21" customHeight="1">
      <c r="A331" s="67"/>
      <c r="B331" s="69" t="s">
        <v>195</v>
      </c>
      <c r="C331" s="21" t="s">
        <v>432</v>
      </c>
      <c r="D331" s="21" t="s">
        <v>225</v>
      </c>
      <c r="E331" s="21" t="s">
        <v>174</v>
      </c>
      <c r="F331" s="21" t="s">
        <v>181</v>
      </c>
      <c r="G331" s="101">
        <f>SUM('распр.б.а.13'!G184)</f>
        <v>250</v>
      </c>
    </row>
    <row r="332" spans="1:7" ht="50.25" customHeight="1">
      <c r="A332" s="67"/>
      <c r="B332" s="90" t="s">
        <v>464</v>
      </c>
      <c r="C332" s="17" t="s">
        <v>291</v>
      </c>
      <c r="D332" s="17"/>
      <c r="E332" s="17"/>
      <c r="F332" s="17"/>
      <c r="G332" s="99">
        <f>SUM(G333+G337)</f>
        <v>1201.1999999999998</v>
      </c>
    </row>
    <row r="333" spans="1:7" ht="76.5" customHeight="1">
      <c r="A333" s="67"/>
      <c r="B333" s="81" t="s">
        <v>460</v>
      </c>
      <c r="C333" s="65" t="s">
        <v>433</v>
      </c>
      <c r="D333" s="65"/>
      <c r="E333" s="65"/>
      <c r="F333" s="65"/>
      <c r="G333" s="100">
        <f>SUM(G334)</f>
        <v>585.8</v>
      </c>
    </row>
    <row r="334" spans="1:7" ht="93" customHeight="1">
      <c r="A334" s="67"/>
      <c r="B334" s="69" t="s">
        <v>461</v>
      </c>
      <c r="C334" s="21" t="s">
        <v>434</v>
      </c>
      <c r="D334" s="21"/>
      <c r="E334" s="21"/>
      <c r="F334" s="21"/>
      <c r="G334" s="101">
        <f>SUM(G335)</f>
        <v>585.8</v>
      </c>
    </row>
    <row r="335" spans="1:7" ht="32.25" customHeight="1">
      <c r="A335" s="67"/>
      <c r="B335" s="69" t="s">
        <v>224</v>
      </c>
      <c r="C335" s="21" t="s">
        <v>434</v>
      </c>
      <c r="D335" s="21" t="s">
        <v>225</v>
      </c>
      <c r="E335" s="21"/>
      <c r="F335" s="21"/>
      <c r="G335" s="101">
        <f>SUM(G336)</f>
        <v>585.8</v>
      </c>
    </row>
    <row r="336" spans="1:7" ht="21" customHeight="1">
      <c r="A336" s="67"/>
      <c r="B336" s="94" t="s">
        <v>160</v>
      </c>
      <c r="C336" s="21" t="s">
        <v>434</v>
      </c>
      <c r="D336" s="21" t="s">
        <v>225</v>
      </c>
      <c r="E336" s="21" t="s">
        <v>181</v>
      </c>
      <c r="F336" s="21" t="s">
        <v>176</v>
      </c>
      <c r="G336" s="101">
        <f>SUM('распр.б.а.13'!G415)</f>
        <v>585.8</v>
      </c>
    </row>
    <row r="337" spans="1:7" ht="86.25" customHeight="1">
      <c r="A337" s="67"/>
      <c r="B337" s="81" t="s">
        <v>462</v>
      </c>
      <c r="C337" s="65" t="s">
        <v>435</v>
      </c>
      <c r="D337" s="65"/>
      <c r="E337" s="65"/>
      <c r="F337" s="65"/>
      <c r="G337" s="100">
        <f>SUM(G338)</f>
        <v>615.4</v>
      </c>
    </row>
    <row r="338" spans="1:7" ht="87" customHeight="1">
      <c r="A338" s="67"/>
      <c r="B338" s="69" t="s">
        <v>463</v>
      </c>
      <c r="C338" s="21" t="s">
        <v>292</v>
      </c>
      <c r="D338" s="21"/>
      <c r="E338" s="21"/>
      <c r="F338" s="21"/>
      <c r="G338" s="101">
        <f>SUM(G339)</f>
        <v>615.4</v>
      </c>
    </row>
    <row r="339" spans="1:7" ht="48" customHeight="1">
      <c r="A339" s="67"/>
      <c r="B339" s="69" t="s">
        <v>224</v>
      </c>
      <c r="C339" s="21" t="s">
        <v>292</v>
      </c>
      <c r="D339" s="21" t="s">
        <v>225</v>
      </c>
      <c r="E339" s="21"/>
      <c r="F339" s="21"/>
      <c r="G339" s="101">
        <f>SUM(G340)</f>
        <v>615.4</v>
      </c>
    </row>
    <row r="340" spans="1:7" ht="21" customHeight="1">
      <c r="A340" s="67"/>
      <c r="B340" s="69" t="s">
        <v>193</v>
      </c>
      <c r="C340" s="21" t="s">
        <v>292</v>
      </c>
      <c r="D340" s="21" t="s">
        <v>225</v>
      </c>
      <c r="E340" s="21" t="s">
        <v>171</v>
      </c>
      <c r="F340" s="21" t="s">
        <v>177</v>
      </c>
      <c r="G340" s="101">
        <f>SUM('распр.б.а.13'!G72)</f>
        <v>615.4</v>
      </c>
    </row>
    <row r="341" spans="1:7" ht="48" customHeight="1">
      <c r="A341" s="67"/>
      <c r="B341" s="90" t="s">
        <v>289</v>
      </c>
      <c r="C341" s="17" t="s">
        <v>290</v>
      </c>
      <c r="D341" s="17"/>
      <c r="E341" s="17"/>
      <c r="F341" s="17"/>
      <c r="G341" s="99">
        <f>SUM(G342)</f>
        <v>100</v>
      </c>
    </row>
    <row r="342" spans="1:7" ht="36" customHeight="1">
      <c r="A342" s="67"/>
      <c r="B342" s="69" t="s">
        <v>436</v>
      </c>
      <c r="C342" s="21" t="s">
        <v>438</v>
      </c>
      <c r="D342" s="21"/>
      <c r="E342" s="21"/>
      <c r="F342" s="21"/>
      <c r="G342" s="101">
        <f>SUM(G343)</f>
        <v>100</v>
      </c>
    </row>
    <row r="343" spans="1:7" ht="67.5" customHeight="1">
      <c r="A343" s="67"/>
      <c r="B343" s="69" t="s">
        <v>437</v>
      </c>
      <c r="C343" s="21" t="s">
        <v>439</v>
      </c>
      <c r="D343" s="21"/>
      <c r="E343" s="21"/>
      <c r="F343" s="21"/>
      <c r="G343" s="101">
        <f>SUM(G344)</f>
        <v>100</v>
      </c>
    </row>
    <row r="344" spans="1:7" ht="39" customHeight="1">
      <c r="A344" s="67"/>
      <c r="B344" s="69" t="s">
        <v>224</v>
      </c>
      <c r="C344" s="21" t="s">
        <v>439</v>
      </c>
      <c r="D344" s="21" t="s">
        <v>225</v>
      </c>
      <c r="E344" s="21"/>
      <c r="F344" s="21"/>
      <c r="G344" s="101">
        <f>SUM(G345+G346)</f>
        <v>100</v>
      </c>
    </row>
    <row r="345" spans="1:7" ht="21" customHeight="1">
      <c r="A345" s="67"/>
      <c r="B345" s="69" t="s">
        <v>193</v>
      </c>
      <c r="C345" s="21" t="s">
        <v>439</v>
      </c>
      <c r="D345" s="21" t="s">
        <v>225</v>
      </c>
      <c r="E345" s="21" t="s">
        <v>171</v>
      </c>
      <c r="F345" s="21" t="s">
        <v>177</v>
      </c>
      <c r="G345" s="101">
        <f>SUM('распр.б.а.13'!G76)</f>
        <v>14.7</v>
      </c>
    </row>
    <row r="346" spans="1:7" ht="21" customHeight="1">
      <c r="A346" s="67"/>
      <c r="B346" s="69" t="s">
        <v>248</v>
      </c>
      <c r="C346" s="21" t="s">
        <v>439</v>
      </c>
      <c r="D346" s="21" t="s">
        <v>225</v>
      </c>
      <c r="E346" s="21" t="s">
        <v>182</v>
      </c>
      <c r="F346" s="21" t="s">
        <v>173</v>
      </c>
      <c r="G346" s="101">
        <f>SUM('распр.б.а.13'!G320)</f>
        <v>85.3</v>
      </c>
    </row>
    <row r="347" spans="1:7" ht="60" customHeight="1">
      <c r="A347" s="67"/>
      <c r="B347" s="90" t="s">
        <v>440</v>
      </c>
      <c r="C347" s="17" t="s">
        <v>288</v>
      </c>
      <c r="D347" s="17"/>
      <c r="E347" s="17"/>
      <c r="F347" s="17"/>
      <c r="G347" s="99">
        <f>SUM(G348)</f>
        <v>50</v>
      </c>
    </row>
    <row r="348" spans="1:7" ht="42.75" customHeight="1">
      <c r="A348" s="67"/>
      <c r="B348" s="69" t="s">
        <v>441</v>
      </c>
      <c r="C348" s="21" t="s">
        <v>443</v>
      </c>
      <c r="D348" s="21"/>
      <c r="E348" s="21"/>
      <c r="F348" s="21"/>
      <c r="G348" s="101">
        <f>SUM(G349)</f>
        <v>50</v>
      </c>
    </row>
    <row r="349" spans="1:7" ht="87" customHeight="1">
      <c r="A349" s="67"/>
      <c r="B349" s="69" t="s">
        <v>442</v>
      </c>
      <c r="C349" s="21" t="s">
        <v>444</v>
      </c>
      <c r="D349" s="21"/>
      <c r="E349" s="21"/>
      <c r="F349" s="21"/>
      <c r="G349" s="101">
        <f>SUM(G350)</f>
        <v>50</v>
      </c>
    </row>
    <row r="350" spans="1:7" ht="39" customHeight="1">
      <c r="A350" s="67"/>
      <c r="B350" s="69" t="s">
        <v>224</v>
      </c>
      <c r="C350" s="21" t="s">
        <v>444</v>
      </c>
      <c r="D350" s="21" t="s">
        <v>225</v>
      </c>
      <c r="E350" s="21"/>
      <c r="F350" s="21"/>
      <c r="G350" s="101">
        <f>SUM(G351)</f>
        <v>50</v>
      </c>
    </row>
    <row r="351" spans="1:7" ht="21" customHeight="1">
      <c r="A351" s="67"/>
      <c r="B351" s="69" t="s">
        <v>193</v>
      </c>
      <c r="C351" s="21" t="s">
        <v>444</v>
      </c>
      <c r="D351" s="21" t="s">
        <v>225</v>
      </c>
      <c r="E351" s="21" t="s">
        <v>171</v>
      </c>
      <c r="F351" s="21" t="s">
        <v>177</v>
      </c>
      <c r="G351" s="101">
        <f>SUM('распр.б.а.13'!G80)</f>
        <v>50</v>
      </c>
    </row>
    <row r="352" spans="1:7" ht="38.25" customHeight="1">
      <c r="A352" s="67"/>
      <c r="B352" s="90" t="s">
        <v>286</v>
      </c>
      <c r="C352" s="17" t="s">
        <v>287</v>
      </c>
      <c r="D352" s="17"/>
      <c r="E352" s="17"/>
      <c r="F352" s="17"/>
      <c r="G352" s="99">
        <f>SUM(G353)</f>
        <v>140</v>
      </c>
    </row>
    <row r="353" spans="1:7" ht="39" customHeight="1">
      <c r="A353" s="67"/>
      <c r="B353" s="69" t="s">
        <v>445</v>
      </c>
      <c r="C353" s="21" t="s">
        <v>447</v>
      </c>
      <c r="D353" s="21"/>
      <c r="E353" s="21"/>
      <c r="F353" s="21"/>
      <c r="G353" s="101">
        <f>SUM(G354)</f>
        <v>140</v>
      </c>
    </row>
    <row r="354" spans="1:7" ht="62.25" customHeight="1">
      <c r="A354" s="67"/>
      <c r="B354" s="69" t="s">
        <v>446</v>
      </c>
      <c r="C354" s="21" t="s">
        <v>448</v>
      </c>
      <c r="D354" s="21"/>
      <c r="E354" s="21"/>
      <c r="F354" s="21"/>
      <c r="G354" s="101">
        <f>SUM(G355)</f>
        <v>140</v>
      </c>
    </row>
    <row r="355" spans="1:7" ht="36" customHeight="1">
      <c r="A355" s="67"/>
      <c r="B355" s="69" t="s">
        <v>224</v>
      </c>
      <c r="C355" s="21" t="s">
        <v>448</v>
      </c>
      <c r="D355" s="21" t="s">
        <v>225</v>
      </c>
      <c r="E355" s="21"/>
      <c r="F355" s="21"/>
      <c r="G355" s="101">
        <f>SUM(G356)</f>
        <v>140</v>
      </c>
    </row>
    <row r="356" spans="1:7" ht="21" customHeight="1">
      <c r="A356" s="67"/>
      <c r="B356" s="69" t="s">
        <v>193</v>
      </c>
      <c r="C356" s="21" t="s">
        <v>448</v>
      </c>
      <c r="D356" s="21" t="s">
        <v>225</v>
      </c>
      <c r="E356" s="21" t="s">
        <v>171</v>
      </c>
      <c r="F356" s="21" t="s">
        <v>177</v>
      </c>
      <c r="G356" s="101">
        <f>SUM('распр.б.а.13'!G84)</f>
        <v>140</v>
      </c>
    </row>
    <row r="357" spans="1:7" s="60" customFormat="1" ht="36" customHeight="1">
      <c r="A357" s="61"/>
      <c r="B357" s="119" t="s">
        <v>453</v>
      </c>
      <c r="C357" s="17" t="s">
        <v>449</v>
      </c>
      <c r="D357" s="17"/>
      <c r="E357" s="17"/>
      <c r="F357" s="17"/>
      <c r="G357" s="99">
        <f>SUM(G358)</f>
        <v>7528</v>
      </c>
    </row>
    <row r="358" spans="1:7" s="60" customFormat="1" ht="36" customHeight="1">
      <c r="A358" s="91"/>
      <c r="B358" s="98" t="s">
        <v>452</v>
      </c>
      <c r="C358" s="21" t="s">
        <v>450</v>
      </c>
      <c r="D358" s="21"/>
      <c r="E358" s="21"/>
      <c r="F358" s="21"/>
      <c r="G358" s="101">
        <f>SUM(G359)</f>
        <v>7528</v>
      </c>
    </row>
    <row r="359" spans="1:7" s="60" customFormat="1" ht="43.5" customHeight="1">
      <c r="A359" s="91"/>
      <c r="B359" s="98" t="s">
        <v>321</v>
      </c>
      <c r="C359" s="21" t="s">
        <v>451</v>
      </c>
      <c r="D359" s="21"/>
      <c r="E359" s="21"/>
      <c r="F359" s="21"/>
      <c r="G359" s="101">
        <f>SUM(G360+G366+G372)</f>
        <v>7528</v>
      </c>
    </row>
    <row r="360" spans="1:7" s="60" customFormat="1" ht="30.75" customHeight="1">
      <c r="A360" s="91"/>
      <c r="B360" s="98" t="s">
        <v>322</v>
      </c>
      <c r="C360" s="21" t="s">
        <v>451</v>
      </c>
      <c r="D360" s="21" t="s">
        <v>323</v>
      </c>
      <c r="E360" s="21"/>
      <c r="F360" s="21"/>
      <c r="G360" s="101">
        <f>SUM(G361:G365)</f>
        <v>5689.7</v>
      </c>
    </row>
    <row r="361" spans="1:7" s="60" customFormat="1" ht="29.25" customHeight="1">
      <c r="A361" s="91"/>
      <c r="B361" s="69" t="s">
        <v>193</v>
      </c>
      <c r="C361" s="21" t="s">
        <v>451</v>
      </c>
      <c r="D361" s="21" t="s">
        <v>323</v>
      </c>
      <c r="E361" s="21" t="s">
        <v>171</v>
      </c>
      <c r="F361" s="21" t="s">
        <v>177</v>
      </c>
      <c r="G361" s="101">
        <f>SUM('распр.б.а.13'!G88)</f>
        <v>3275.6</v>
      </c>
    </row>
    <row r="362" spans="1:7" s="60" customFormat="1" ht="34.5" customHeight="1">
      <c r="A362" s="91"/>
      <c r="B362" s="69" t="s">
        <v>161</v>
      </c>
      <c r="C362" s="21" t="s">
        <v>451</v>
      </c>
      <c r="D362" s="21" t="s">
        <v>323</v>
      </c>
      <c r="E362" s="21" t="s">
        <v>173</v>
      </c>
      <c r="F362" s="21" t="s">
        <v>178</v>
      </c>
      <c r="G362" s="101">
        <f>SUM('распр.б.а.13'!G127)</f>
        <v>682</v>
      </c>
    </row>
    <row r="363" spans="1:7" s="60" customFormat="1" ht="24" customHeight="1">
      <c r="A363" s="91"/>
      <c r="B363" s="69" t="s">
        <v>195</v>
      </c>
      <c r="C363" s="21" t="s">
        <v>451</v>
      </c>
      <c r="D363" s="21" t="s">
        <v>323</v>
      </c>
      <c r="E363" s="21" t="s">
        <v>174</v>
      </c>
      <c r="F363" s="21" t="s">
        <v>181</v>
      </c>
      <c r="G363" s="101">
        <f>SUM('распр.б.а.13'!G188)</f>
        <v>310.1</v>
      </c>
    </row>
    <row r="364" spans="1:7" s="60" customFormat="1" ht="24.75" customHeight="1">
      <c r="A364" s="91"/>
      <c r="B364" s="94" t="s">
        <v>248</v>
      </c>
      <c r="C364" s="21" t="s">
        <v>451</v>
      </c>
      <c r="D364" s="21" t="s">
        <v>323</v>
      </c>
      <c r="E364" s="21" t="s">
        <v>182</v>
      </c>
      <c r="F364" s="21" t="s">
        <v>173</v>
      </c>
      <c r="G364" s="101">
        <f>SUM('распр.б.а.13'!G324)</f>
        <v>832.4</v>
      </c>
    </row>
    <row r="365" spans="1:7" s="60" customFormat="1" ht="23.25" customHeight="1">
      <c r="A365" s="91"/>
      <c r="B365" s="94" t="s">
        <v>160</v>
      </c>
      <c r="C365" s="21" t="s">
        <v>451</v>
      </c>
      <c r="D365" s="21" t="s">
        <v>323</v>
      </c>
      <c r="E365" s="21" t="s">
        <v>181</v>
      </c>
      <c r="F365" s="21" t="s">
        <v>176</v>
      </c>
      <c r="G365" s="101">
        <f>SUM('распр.б.а.13'!G419)</f>
        <v>589.6</v>
      </c>
    </row>
    <row r="366" spans="1:7" s="60" customFormat="1" ht="33" customHeight="1">
      <c r="A366" s="91"/>
      <c r="B366" s="69" t="s">
        <v>224</v>
      </c>
      <c r="C366" s="21" t="s">
        <v>451</v>
      </c>
      <c r="D366" s="21" t="s">
        <v>225</v>
      </c>
      <c r="E366" s="21"/>
      <c r="F366" s="21"/>
      <c r="G366" s="101">
        <f>SUM(G367:G371)</f>
        <v>1833.3</v>
      </c>
    </row>
    <row r="367" spans="1:7" s="60" customFormat="1" ht="25.5" customHeight="1">
      <c r="A367" s="91"/>
      <c r="B367" s="69" t="s">
        <v>193</v>
      </c>
      <c r="C367" s="21" t="s">
        <v>451</v>
      </c>
      <c r="D367" s="21" t="s">
        <v>225</v>
      </c>
      <c r="E367" s="21" t="s">
        <v>171</v>
      </c>
      <c r="F367" s="21" t="s">
        <v>177</v>
      </c>
      <c r="G367" s="101">
        <f>SUM('распр.б.а.13'!G89)</f>
        <v>836.5</v>
      </c>
    </row>
    <row r="368" spans="1:7" s="60" customFormat="1" ht="34.5" customHeight="1">
      <c r="A368" s="91"/>
      <c r="B368" s="69" t="s">
        <v>161</v>
      </c>
      <c r="C368" s="21" t="s">
        <v>451</v>
      </c>
      <c r="D368" s="21" t="s">
        <v>225</v>
      </c>
      <c r="E368" s="21" t="s">
        <v>173</v>
      </c>
      <c r="F368" s="21" t="s">
        <v>178</v>
      </c>
      <c r="G368" s="101">
        <f>SUM('распр.б.а.13'!G128)</f>
        <v>58.7</v>
      </c>
    </row>
    <row r="369" spans="1:7" s="60" customFormat="1" ht="24" customHeight="1">
      <c r="A369" s="91"/>
      <c r="B369" s="69" t="s">
        <v>195</v>
      </c>
      <c r="C369" s="21" t="s">
        <v>451</v>
      </c>
      <c r="D369" s="21" t="s">
        <v>225</v>
      </c>
      <c r="E369" s="21" t="s">
        <v>174</v>
      </c>
      <c r="F369" s="21" t="s">
        <v>181</v>
      </c>
      <c r="G369" s="101">
        <f>SUM('распр.б.а.13'!G189)</f>
        <v>247.3</v>
      </c>
    </row>
    <row r="370" spans="1:7" s="60" customFormat="1" ht="24.75" customHeight="1">
      <c r="A370" s="91"/>
      <c r="B370" s="94" t="s">
        <v>248</v>
      </c>
      <c r="C370" s="21" t="s">
        <v>451</v>
      </c>
      <c r="D370" s="21" t="s">
        <v>225</v>
      </c>
      <c r="E370" s="21" t="s">
        <v>182</v>
      </c>
      <c r="F370" s="21" t="s">
        <v>173</v>
      </c>
      <c r="G370" s="101">
        <f>SUM('распр.б.а.13'!G325)</f>
        <v>568.5</v>
      </c>
    </row>
    <row r="371" spans="1:7" s="60" customFormat="1" ht="23.25" customHeight="1">
      <c r="A371" s="91"/>
      <c r="B371" s="94" t="s">
        <v>160</v>
      </c>
      <c r="C371" s="21" t="s">
        <v>451</v>
      </c>
      <c r="D371" s="21" t="s">
        <v>225</v>
      </c>
      <c r="E371" s="21" t="s">
        <v>181</v>
      </c>
      <c r="F371" s="21" t="s">
        <v>176</v>
      </c>
      <c r="G371" s="101">
        <f>SUM('распр.б.а.13'!G420)</f>
        <v>122.3</v>
      </c>
    </row>
    <row r="372" spans="1:7" s="77" customFormat="1" ht="16.5" customHeight="1">
      <c r="A372" s="61"/>
      <c r="B372" s="80" t="s">
        <v>226</v>
      </c>
      <c r="C372" s="21" t="s">
        <v>451</v>
      </c>
      <c r="D372" s="21" t="s">
        <v>227</v>
      </c>
      <c r="E372" s="21"/>
      <c r="F372" s="21"/>
      <c r="G372" s="101">
        <f>SUM(G373)</f>
        <v>5</v>
      </c>
    </row>
    <row r="373" spans="1:7" s="77" customFormat="1" ht="20.25" customHeight="1">
      <c r="A373" s="61"/>
      <c r="B373" s="69" t="s">
        <v>248</v>
      </c>
      <c r="C373" s="21" t="s">
        <v>451</v>
      </c>
      <c r="D373" s="21" t="s">
        <v>227</v>
      </c>
      <c r="E373" s="21" t="s">
        <v>171</v>
      </c>
      <c r="F373" s="21" t="s">
        <v>177</v>
      </c>
      <c r="G373" s="101">
        <f>SUM('распр.б.а.13'!G90)</f>
        <v>5</v>
      </c>
    </row>
    <row r="374" spans="1:7" s="60" customFormat="1" ht="33" customHeight="1">
      <c r="A374" s="61"/>
      <c r="B374" s="90" t="s">
        <v>220</v>
      </c>
      <c r="C374" s="17" t="s">
        <v>82</v>
      </c>
      <c r="D374" s="17"/>
      <c r="E374" s="17"/>
      <c r="F374" s="17"/>
      <c r="G374" s="99">
        <f>SUM(G375)</f>
        <v>19373</v>
      </c>
    </row>
    <row r="375" spans="1:7" s="60" customFormat="1" ht="46.5" customHeight="1">
      <c r="A375" s="91"/>
      <c r="B375" s="69" t="s">
        <v>232</v>
      </c>
      <c r="C375" s="21" t="s">
        <v>83</v>
      </c>
      <c r="D375" s="21"/>
      <c r="E375" s="21"/>
      <c r="F375" s="21"/>
      <c r="G375" s="101">
        <f>SUM(G376+G379+G389+G392+G404+G407+G414+G419)</f>
        <v>19373</v>
      </c>
    </row>
    <row r="376" spans="1:7" s="77" customFormat="1" ht="35.25" customHeight="1">
      <c r="A376" s="61"/>
      <c r="B376" s="69" t="s">
        <v>191</v>
      </c>
      <c r="C376" s="21" t="s">
        <v>84</v>
      </c>
      <c r="D376" s="21"/>
      <c r="E376" s="21"/>
      <c r="F376" s="21"/>
      <c r="G376" s="101">
        <f>SUM(G377)</f>
        <v>1368.8</v>
      </c>
    </row>
    <row r="377" spans="1:7" s="77" customFormat="1" ht="36.75" customHeight="1">
      <c r="A377" s="61"/>
      <c r="B377" s="69" t="s">
        <v>222</v>
      </c>
      <c r="C377" s="21" t="s">
        <v>84</v>
      </c>
      <c r="D377" s="21" t="s">
        <v>223</v>
      </c>
      <c r="E377" s="21"/>
      <c r="F377" s="21"/>
      <c r="G377" s="101">
        <f>SUM(G378)</f>
        <v>1368.8</v>
      </c>
    </row>
    <row r="378" spans="1:7" s="60" customFormat="1" ht="19.5" customHeight="1">
      <c r="A378" s="91"/>
      <c r="B378" s="69" t="s">
        <v>188</v>
      </c>
      <c r="C378" s="21" t="s">
        <v>84</v>
      </c>
      <c r="D378" s="21" t="s">
        <v>223</v>
      </c>
      <c r="E378" s="21" t="s">
        <v>171</v>
      </c>
      <c r="F378" s="21" t="s">
        <v>174</v>
      </c>
      <c r="G378" s="101">
        <f>SUM('распр.б.а.13'!G42)</f>
        <v>1368.8</v>
      </c>
    </row>
    <row r="379" spans="1:7" s="77" customFormat="1" ht="30" customHeight="1">
      <c r="A379" s="61"/>
      <c r="B379" s="69" t="s">
        <v>189</v>
      </c>
      <c r="C379" s="21" t="s">
        <v>85</v>
      </c>
      <c r="D379" s="21"/>
      <c r="E379" s="21"/>
      <c r="F379" s="21"/>
      <c r="G379" s="101">
        <f>SUM(G380+G383+G386)</f>
        <v>14965.900000000001</v>
      </c>
    </row>
    <row r="380" spans="1:7" s="77" customFormat="1" ht="29.25" customHeight="1">
      <c r="A380" s="61"/>
      <c r="B380" s="69" t="s">
        <v>222</v>
      </c>
      <c r="C380" s="21" t="s">
        <v>85</v>
      </c>
      <c r="D380" s="21" t="s">
        <v>223</v>
      </c>
      <c r="E380" s="21"/>
      <c r="F380" s="21"/>
      <c r="G380" s="101">
        <f>SUM(G381+G382)</f>
        <v>10890.7</v>
      </c>
    </row>
    <row r="381" spans="1:7" s="77" customFormat="1" ht="29.25" customHeight="1">
      <c r="A381" s="61"/>
      <c r="B381" s="69" t="s">
        <v>189</v>
      </c>
      <c r="C381" s="21" t="s">
        <v>85</v>
      </c>
      <c r="D381" s="21" t="s">
        <v>223</v>
      </c>
      <c r="E381" s="21" t="s">
        <v>171</v>
      </c>
      <c r="F381" s="21" t="s">
        <v>173</v>
      </c>
      <c r="G381" s="101">
        <f>SUM('распр.б.а.13'!G18)</f>
        <v>16</v>
      </c>
    </row>
    <row r="382" spans="1:7" s="60" customFormat="1" ht="23.25" customHeight="1">
      <c r="A382" s="91"/>
      <c r="B382" s="69" t="s">
        <v>188</v>
      </c>
      <c r="C382" s="21" t="s">
        <v>85</v>
      </c>
      <c r="D382" s="21" t="s">
        <v>223</v>
      </c>
      <c r="E382" s="21" t="s">
        <v>171</v>
      </c>
      <c r="F382" s="21" t="s">
        <v>174</v>
      </c>
      <c r="G382" s="101">
        <f>SUM('распр.б.а.13'!G44)</f>
        <v>10874.7</v>
      </c>
    </row>
    <row r="383" spans="1:7" s="60" customFormat="1" ht="30.75" customHeight="1">
      <c r="A383" s="91"/>
      <c r="B383" s="69" t="s">
        <v>224</v>
      </c>
      <c r="C383" s="21" t="s">
        <v>85</v>
      </c>
      <c r="D383" s="21" t="s">
        <v>225</v>
      </c>
      <c r="E383" s="21"/>
      <c r="F383" s="21"/>
      <c r="G383" s="101">
        <f>SUM(G384+G385)</f>
        <v>3989.1</v>
      </c>
    </row>
    <row r="384" spans="1:7" s="60" customFormat="1" ht="44.25" customHeight="1">
      <c r="A384" s="91"/>
      <c r="B384" s="69" t="s">
        <v>254</v>
      </c>
      <c r="C384" s="21" t="s">
        <v>85</v>
      </c>
      <c r="D384" s="21" t="s">
        <v>225</v>
      </c>
      <c r="E384" s="21" t="s">
        <v>171</v>
      </c>
      <c r="F384" s="21" t="s">
        <v>173</v>
      </c>
      <c r="G384" s="101">
        <f>SUM('распр.б.а.13'!G19)</f>
        <v>1072</v>
      </c>
    </row>
    <row r="385" spans="1:7" s="77" customFormat="1" ht="18" customHeight="1">
      <c r="A385" s="61"/>
      <c r="B385" s="69" t="s">
        <v>188</v>
      </c>
      <c r="C385" s="21" t="s">
        <v>85</v>
      </c>
      <c r="D385" s="21" t="s">
        <v>225</v>
      </c>
      <c r="E385" s="21" t="s">
        <v>171</v>
      </c>
      <c r="F385" s="21" t="s">
        <v>174</v>
      </c>
      <c r="G385" s="101">
        <f>SUM('распр.б.а.13'!G45)</f>
        <v>2917.1</v>
      </c>
    </row>
    <row r="386" spans="1:7" s="60" customFormat="1" ht="18" customHeight="1">
      <c r="A386" s="91"/>
      <c r="B386" s="69" t="s">
        <v>226</v>
      </c>
      <c r="C386" s="21" t="s">
        <v>85</v>
      </c>
      <c r="D386" s="21" t="s">
        <v>227</v>
      </c>
      <c r="E386" s="21"/>
      <c r="F386" s="21"/>
      <c r="G386" s="101">
        <f>SUM(G387+G388)</f>
        <v>86.1</v>
      </c>
    </row>
    <row r="387" spans="1:7" s="60" customFormat="1" ht="49.5" customHeight="1">
      <c r="A387" s="91"/>
      <c r="B387" s="69" t="s">
        <v>254</v>
      </c>
      <c r="C387" s="21" t="s">
        <v>85</v>
      </c>
      <c r="D387" s="21" t="s">
        <v>227</v>
      </c>
      <c r="E387" s="21" t="s">
        <v>171</v>
      </c>
      <c r="F387" s="21" t="s">
        <v>173</v>
      </c>
      <c r="G387" s="101">
        <f>SUM('распр.б.а.13'!G20)</f>
        <v>20.6</v>
      </c>
    </row>
    <row r="388" spans="1:7" s="60" customFormat="1" ht="18" customHeight="1">
      <c r="A388" s="91"/>
      <c r="B388" s="69" t="s">
        <v>188</v>
      </c>
      <c r="C388" s="21" t="s">
        <v>85</v>
      </c>
      <c r="D388" s="21" t="s">
        <v>227</v>
      </c>
      <c r="E388" s="21" t="s">
        <v>171</v>
      </c>
      <c r="F388" s="21" t="s">
        <v>174</v>
      </c>
      <c r="G388" s="101">
        <f>SUM('распр.б.а.13'!G46)</f>
        <v>65.5</v>
      </c>
    </row>
    <row r="389" spans="1:7" s="60" customFormat="1" ht="29.25" customHeight="1">
      <c r="A389" s="91"/>
      <c r="B389" s="92" t="s">
        <v>253</v>
      </c>
      <c r="C389" s="21" t="s">
        <v>86</v>
      </c>
      <c r="D389" s="21"/>
      <c r="E389" s="21"/>
      <c r="F389" s="21"/>
      <c r="G389" s="101">
        <f>SUM(G390)</f>
        <v>120</v>
      </c>
    </row>
    <row r="390" spans="1:7" s="60" customFormat="1" ht="30" customHeight="1">
      <c r="A390" s="91"/>
      <c r="B390" s="69" t="s">
        <v>224</v>
      </c>
      <c r="C390" s="21" t="s">
        <v>86</v>
      </c>
      <c r="D390" s="21" t="s">
        <v>225</v>
      </c>
      <c r="E390" s="21"/>
      <c r="F390" s="21"/>
      <c r="G390" s="101">
        <f>SUM(G391)</f>
        <v>120</v>
      </c>
    </row>
    <row r="391" spans="1:7" s="60" customFormat="1" ht="43.5" customHeight="1">
      <c r="A391" s="91"/>
      <c r="B391" s="69" t="s">
        <v>254</v>
      </c>
      <c r="C391" s="21" t="s">
        <v>86</v>
      </c>
      <c r="D391" s="21" t="s">
        <v>225</v>
      </c>
      <c r="E391" s="21" t="s">
        <v>171</v>
      </c>
      <c r="F391" s="21" t="s">
        <v>173</v>
      </c>
      <c r="G391" s="101">
        <f>SUM('распр.б.а.13'!G22)</f>
        <v>120</v>
      </c>
    </row>
    <row r="392" spans="1:7" s="77" customFormat="1" ht="34.5" customHeight="1">
      <c r="A392" s="61"/>
      <c r="B392" s="69" t="s">
        <v>228</v>
      </c>
      <c r="C392" s="21" t="s">
        <v>87</v>
      </c>
      <c r="D392" s="17"/>
      <c r="E392" s="21"/>
      <c r="F392" s="21"/>
      <c r="G392" s="101">
        <f>SUM(G393+G400+G402)</f>
        <v>1218.7</v>
      </c>
    </row>
    <row r="393" spans="1:7" s="77" customFormat="1" ht="32.25" customHeight="1">
      <c r="A393" s="61"/>
      <c r="B393" s="69" t="s">
        <v>106</v>
      </c>
      <c r="C393" s="21" t="s">
        <v>87</v>
      </c>
      <c r="D393" s="21" t="s">
        <v>225</v>
      </c>
      <c r="E393" s="21"/>
      <c r="F393" s="21"/>
      <c r="G393" s="101">
        <f>SUM(G394+G395+G396+G397+G398+G399)</f>
        <v>1098.7</v>
      </c>
    </row>
    <row r="394" spans="1:7" s="60" customFormat="1" ht="19.5" customHeight="1" hidden="1">
      <c r="A394" s="91"/>
      <c r="B394" s="69" t="s">
        <v>204</v>
      </c>
      <c r="C394" s="21" t="s">
        <v>87</v>
      </c>
      <c r="D394" s="21" t="s">
        <v>225</v>
      </c>
      <c r="E394" s="21" t="s">
        <v>171</v>
      </c>
      <c r="F394" s="21" t="s">
        <v>183</v>
      </c>
      <c r="G394" s="101">
        <v>0</v>
      </c>
    </row>
    <row r="395" spans="1:7" s="77" customFormat="1" ht="19.5" customHeight="1">
      <c r="A395" s="61"/>
      <c r="B395" s="69" t="s">
        <v>193</v>
      </c>
      <c r="C395" s="21" t="s">
        <v>87</v>
      </c>
      <c r="D395" s="23" t="s">
        <v>225</v>
      </c>
      <c r="E395" s="21" t="s">
        <v>171</v>
      </c>
      <c r="F395" s="21" t="s">
        <v>177</v>
      </c>
      <c r="G395" s="101">
        <f>SUM('распр.б.а.13'!G94)</f>
        <v>764.9</v>
      </c>
    </row>
    <row r="396" spans="1:7" ht="35.25" customHeight="1">
      <c r="A396" s="67"/>
      <c r="B396" s="69" t="s">
        <v>159</v>
      </c>
      <c r="C396" s="21" t="s">
        <v>87</v>
      </c>
      <c r="D396" s="21" t="s">
        <v>225</v>
      </c>
      <c r="E396" s="21" t="s">
        <v>173</v>
      </c>
      <c r="F396" s="21" t="s">
        <v>180</v>
      </c>
      <c r="G396" s="101">
        <f>SUM('распр.б.а.13'!G133)</f>
        <v>23.1</v>
      </c>
    </row>
    <row r="397" spans="1:7" s="77" customFormat="1" ht="18.75" customHeight="1">
      <c r="A397" s="61"/>
      <c r="B397" s="69" t="s">
        <v>195</v>
      </c>
      <c r="C397" s="21" t="s">
        <v>87</v>
      </c>
      <c r="D397" s="21" t="s">
        <v>225</v>
      </c>
      <c r="E397" s="21" t="s">
        <v>174</v>
      </c>
      <c r="F397" s="21" t="s">
        <v>181</v>
      </c>
      <c r="G397" s="101">
        <f>SUM('распр.б.а.13'!G193)</f>
        <v>100.3</v>
      </c>
    </row>
    <row r="398" spans="1:7" s="77" customFormat="1" ht="18.75" customHeight="1" hidden="1">
      <c r="A398" s="61"/>
      <c r="B398" s="69" t="s">
        <v>152</v>
      </c>
      <c r="C398" s="21" t="s">
        <v>87</v>
      </c>
      <c r="D398" s="21" t="s">
        <v>225</v>
      </c>
      <c r="E398" s="21" t="s">
        <v>182</v>
      </c>
      <c r="F398" s="21" t="s">
        <v>176</v>
      </c>
      <c r="G398" s="101">
        <v>0</v>
      </c>
    </row>
    <row r="399" spans="1:7" ht="18.75" customHeight="1" thickBot="1">
      <c r="A399" s="93"/>
      <c r="B399" s="94" t="s">
        <v>160</v>
      </c>
      <c r="C399" s="21" t="s">
        <v>87</v>
      </c>
      <c r="D399" s="21" t="s">
        <v>225</v>
      </c>
      <c r="E399" s="21" t="s">
        <v>181</v>
      </c>
      <c r="F399" s="21" t="s">
        <v>176</v>
      </c>
      <c r="G399" s="101">
        <f>SUM('распр.б.а.13'!G424)</f>
        <v>210.4</v>
      </c>
    </row>
    <row r="400" spans="1:7" ht="20.25" customHeight="1">
      <c r="A400" s="76"/>
      <c r="B400" s="69" t="s">
        <v>201</v>
      </c>
      <c r="C400" s="21" t="s">
        <v>87</v>
      </c>
      <c r="D400" s="21" t="s">
        <v>202</v>
      </c>
      <c r="E400" s="21"/>
      <c r="F400" s="21"/>
      <c r="G400" s="101">
        <f>SUM(G401)</f>
        <v>20</v>
      </c>
    </row>
    <row r="401" spans="1:7" ht="33" customHeight="1">
      <c r="A401" s="76"/>
      <c r="B401" s="69" t="s">
        <v>212</v>
      </c>
      <c r="C401" s="21" t="s">
        <v>87</v>
      </c>
      <c r="D401" s="21" t="s">
        <v>202</v>
      </c>
      <c r="E401" s="21" t="s">
        <v>177</v>
      </c>
      <c r="F401" s="21" t="s">
        <v>171</v>
      </c>
      <c r="G401" s="101">
        <f>SUM('распр.б.а.13'!G430)</f>
        <v>20</v>
      </c>
    </row>
    <row r="402" spans="1:7" s="77" customFormat="1" ht="27" customHeight="1">
      <c r="A402" s="61"/>
      <c r="B402" s="69" t="s">
        <v>198</v>
      </c>
      <c r="C402" s="21" t="s">
        <v>87</v>
      </c>
      <c r="D402" s="21" t="s">
        <v>199</v>
      </c>
      <c r="E402" s="21"/>
      <c r="F402" s="21"/>
      <c r="G402" s="101">
        <f>SUM(G403)</f>
        <v>100</v>
      </c>
    </row>
    <row r="403" spans="1:7" s="60" customFormat="1" ht="24" customHeight="1">
      <c r="A403" s="91"/>
      <c r="B403" s="69" t="s">
        <v>249</v>
      </c>
      <c r="C403" s="21" t="s">
        <v>87</v>
      </c>
      <c r="D403" s="21" t="s">
        <v>199</v>
      </c>
      <c r="E403" s="21" t="s">
        <v>171</v>
      </c>
      <c r="F403" s="21" t="s">
        <v>175</v>
      </c>
      <c r="G403" s="101">
        <f>SUM('распр.б.а.13'!G59)</f>
        <v>100</v>
      </c>
    </row>
    <row r="404" spans="1:7" ht="19.5" customHeight="1">
      <c r="A404" s="67"/>
      <c r="B404" s="69" t="s">
        <v>238</v>
      </c>
      <c r="C404" s="21" t="s">
        <v>88</v>
      </c>
      <c r="D404" s="17"/>
      <c r="E404" s="21"/>
      <c r="F404" s="21"/>
      <c r="G404" s="101">
        <f>SUM(G405)</f>
        <v>749.5</v>
      </c>
    </row>
    <row r="405" spans="1:7" ht="24" customHeight="1">
      <c r="A405" s="67"/>
      <c r="B405" s="69" t="s">
        <v>236</v>
      </c>
      <c r="C405" s="21" t="s">
        <v>88</v>
      </c>
      <c r="D405" s="21" t="s">
        <v>237</v>
      </c>
      <c r="E405" s="21"/>
      <c r="F405" s="21"/>
      <c r="G405" s="101">
        <f>SUM(G406)</f>
        <v>749.5</v>
      </c>
    </row>
    <row r="406" spans="1:7" s="60" customFormat="1" ht="18" customHeight="1">
      <c r="A406" s="91"/>
      <c r="B406" s="69" t="s">
        <v>143</v>
      </c>
      <c r="C406" s="21" t="s">
        <v>88</v>
      </c>
      <c r="D406" s="21" t="s">
        <v>237</v>
      </c>
      <c r="E406" s="21" t="s">
        <v>179</v>
      </c>
      <c r="F406" s="21" t="s">
        <v>171</v>
      </c>
      <c r="G406" s="101">
        <f>SUM('распр.б.а.13'!G368)</f>
        <v>749.5</v>
      </c>
    </row>
    <row r="407" spans="1:7" s="77" customFormat="1" ht="87" customHeight="1">
      <c r="A407" s="61"/>
      <c r="B407" s="86" t="s">
        <v>149</v>
      </c>
      <c r="C407" s="21" t="s">
        <v>89</v>
      </c>
      <c r="D407" s="23"/>
      <c r="E407" s="21"/>
      <c r="F407" s="21"/>
      <c r="G407" s="101">
        <f>SUM(G408+G411)</f>
        <v>155.6</v>
      </c>
    </row>
    <row r="408" spans="1:7" s="77" customFormat="1" ht="42.75" customHeight="1">
      <c r="A408" s="61"/>
      <c r="B408" s="86" t="s">
        <v>186</v>
      </c>
      <c r="C408" s="23" t="s">
        <v>90</v>
      </c>
      <c r="D408" s="23"/>
      <c r="E408" s="23"/>
      <c r="F408" s="23"/>
      <c r="G408" s="101">
        <f>SUM(G409)</f>
        <v>130</v>
      </c>
    </row>
    <row r="409" spans="1:7" s="77" customFormat="1" ht="21.75" customHeight="1">
      <c r="A409" s="61"/>
      <c r="B409" s="86" t="s">
        <v>148</v>
      </c>
      <c r="C409" s="23" t="s">
        <v>90</v>
      </c>
      <c r="D409" s="21" t="s">
        <v>168</v>
      </c>
      <c r="E409" s="21"/>
      <c r="F409" s="21"/>
      <c r="G409" s="101">
        <f>SUM(G410)</f>
        <v>130</v>
      </c>
    </row>
    <row r="410" spans="1:7" s="60" customFormat="1" ht="21" customHeight="1">
      <c r="A410" s="91"/>
      <c r="B410" s="69" t="s">
        <v>188</v>
      </c>
      <c r="C410" s="23" t="s">
        <v>90</v>
      </c>
      <c r="D410" s="21" t="s">
        <v>168</v>
      </c>
      <c r="E410" s="21" t="s">
        <v>171</v>
      </c>
      <c r="F410" s="21" t="s">
        <v>174</v>
      </c>
      <c r="G410" s="101">
        <f>SUM('распр.б.а.13'!G49)</f>
        <v>130</v>
      </c>
    </row>
    <row r="411" spans="1:7" s="60" customFormat="1" ht="30" customHeight="1">
      <c r="A411" s="91"/>
      <c r="B411" s="86" t="s">
        <v>214</v>
      </c>
      <c r="C411" s="23" t="s">
        <v>91</v>
      </c>
      <c r="D411" s="23"/>
      <c r="E411" s="21"/>
      <c r="F411" s="21"/>
      <c r="G411" s="101">
        <f>SUM(G412)</f>
        <v>25.6</v>
      </c>
    </row>
    <row r="412" spans="1:7" s="60" customFormat="1" ht="19.5" customHeight="1">
      <c r="A412" s="91"/>
      <c r="B412" s="86" t="s">
        <v>148</v>
      </c>
      <c r="C412" s="23" t="s">
        <v>91</v>
      </c>
      <c r="D412" s="23" t="s">
        <v>168</v>
      </c>
      <c r="E412" s="21"/>
      <c r="F412" s="21"/>
      <c r="G412" s="101">
        <f>SUM(G413)</f>
        <v>25.6</v>
      </c>
    </row>
    <row r="413" spans="1:7" s="60" customFormat="1" ht="42" customHeight="1">
      <c r="A413" s="91"/>
      <c r="B413" s="69" t="s">
        <v>254</v>
      </c>
      <c r="C413" s="23" t="s">
        <v>91</v>
      </c>
      <c r="D413" s="23" t="s">
        <v>168</v>
      </c>
      <c r="E413" s="21" t="s">
        <v>171</v>
      </c>
      <c r="F413" s="21" t="s">
        <v>173</v>
      </c>
      <c r="G413" s="101">
        <f>SUM('распр.б.а.13'!G25)</f>
        <v>25.6</v>
      </c>
    </row>
    <row r="414" spans="1:7" s="77" customFormat="1" ht="32.25" customHeight="1">
      <c r="A414" s="61"/>
      <c r="B414" s="69" t="s">
        <v>164</v>
      </c>
      <c r="C414" s="23" t="s">
        <v>92</v>
      </c>
      <c r="D414" s="23"/>
      <c r="E414" s="21"/>
      <c r="F414" s="21"/>
      <c r="G414" s="101">
        <f>SUM(G415+G417)</f>
        <v>233.7</v>
      </c>
    </row>
    <row r="415" spans="1:7" s="77" customFormat="1" ht="30" customHeight="1">
      <c r="A415" s="61"/>
      <c r="B415" s="69" t="s">
        <v>222</v>
      </c>
      <c r="C415" s="23" t="s">
        <v>92</v>
      </c>
      <c r="D415" s="23" t="s">
        <v>223</v>
      </c>
      <c r="E415" s="21"/>
      <c r="F415" s="21"/>
      <c r="G415" s="101">
        <f>SUM(G416)</f>
        <v>233.7</v>
      </c>
    </row>
    <row r="416" spans="1:7" s="77" customFormat="1" ht="24.75" customHeight="1">
      <c r="A416" s="61"/>
      <c r="B416" s="69" t="s">
        <v>162</v>
      </c>
      <c r="C416" s="23" t="s">
        <v>92</v>
      </c>
      <c r="D416" s="23" t="s">
        <v>223</v>
      </c>
      <c r="E416" s="21" t="s">
        <v>176</v>
      </c>
      <c r="F416" s="21" t="s">
        <v>173</v>
      </c>
      <c r="G416" s="101">
        <f>SUM('распр.б.а.13'!G103)</f>
        <v>233.7</v>
      </c>
    </row>
    <row r="417" spans="1:7" s="77" customFormat="1" ht="37.5" customHeight="1" hidden="1">
      <c r="A417" s="61"/>
      <c r="B417" s="69" t="s">
        <v>224</v>
      </c>
      <c r="C417" s="23" t="s">
        <v>92</v>
      </c>
      <c r="D417" s="23" t="s">
        <v>225</v>
      </c>
      <c r="E417" s="21"/>
      <c r="F417" s="21"/>
      <c r="G417" s="101">
        <f>SUM(G418)</f>
        <v>0</v>
      </c>
    </row>
    <row r="418" spans="1:7" s="77" customFormat="1" ht="21" customHeight="1" hidden="1">
      <c r="A418" s="61"/>
      <c r="B418" s="69" t="s">
        <v>162</v>
      </c>
      <c r="C418" s="23" t="s">
        <v>92</v>
      </c>
      <c r="D418" s="23" t="s">
        <v>225</v>
      </c>
      <c r="E418" s="21" t="s">
        <v>176</v>
      </c>
      <c r="F418" s="21" t="s">
        <v>173</v>
      </c>
      <c r="G418" s="101"/>
    </row>
    <row r="419" spans="1:7" s="77" customFormat="1" ht="30" customHeight="1">
      <c r="A419" s="61"/>
      <c r="B419" s="69" t="s">
        <v>203</v>
      </c>
      <c r="C419" s="21" t="s">
        <v>93</v>
      </c>
      <c r="D419" s="21"/>
      <c r="E419" s="21"/>
      <c r="F419" s="21"/>
      <c r="G419" s="101">
        <f>SUM(G420+G422)</f>
        <v>560.8000000000001</v>
      </c>
    </row>
    <row r="420" spans="1:7" s="77" customFormat="1" ht="30" customHeight="1">
      <c r="A420" s="61"/>
      <c r="B420" s="69" t="s">
        <v>222</v>
      </c>
      <c r="C420" s="21" t="s">
        <v>93</v>
      </c>
      <c r="D420" s="21" t="s">
        <v>223</v>
      </c>
      <c r="E420" s="21"/>
      <c r="F420" s="21"/>
      <c r="G420" s="101">
        <f>SUM(G421)</f>
        <v>524.6</v>
      </c>
    </row>
    <row r="421" spans="1:7" s="77" customFormat="1" ht="21.75" customHeight="1">
      <c r="A421" s="61"/>
      <c r="B421" s="69" t="s">
        <v>188</v>
      </c>
      <c r="C421" s="21" t="s">
        <v>93</v>
      </c>
      <c r="D421" s="21" t="s">
        <v>223</v>
      </c>
      <c r="E421" s="21" t="s">
        <v>171</v>
      </c>
      <c r="F421" s="21" t="s">
        <v>177</v>
      </c>
      <c r="G421" s="101">
        <f>SUM('распр.б.а.13'!G96)</f>
        <v>524.6</v>
      </c>
    </row>
    <row r="422" spans="1:7" s="77" customFormat="1" ht="31.5" customHeight="1">
      <c r="A422" s="61"/>
      <c r="B422" s="69" t="s">
        <v>106</v>
      </c>
      <c r="C422" s="21" t="s">
        <v>93</v>
      </c>
      <c r="D422" s="23" t="s">
        <v>225</v>
      </c>
      <c r="E422" s="21"/>
      <c r="F422" s="21"/>
      <c r="G422" s="101">
        <f>SUM(G423)</f>
        <v>36.2</v>
      </c>
    </row>
    <row r="423" spans="1:7" s="77" customFormat="1" ht="19.5" customHeight="1">
      <c r="A423" s="61"/>
      <c r="B423" s="69" t="s">
        <v>188</v>
      </c>
      <c r="C423" s="21" t="s">
        <v>93</v>
      </c>
      <c r="D423" s="23" t="s">
        <v>225</v>
      </c>
      <c r="E423" s="21" t="s">
        <v>171</v>
      </c>
      <c r="F423" s="21" t="s">
        <v>177</v>
      </c>
      <c r="G423" s="101">
        <f>SUM('распр.б.а.13'!G97)</f>
        <v>36.2</v>
      </c>
    </row>
    <row r="424" spans="1:6" ht="19.5" customHeight="1">
      <c r="A424" s="76"/>
      <c r="B424" s="95"/>
      <c r="C424" s="46"/>
      <c r="D424" s="46"/>
      <c r="E424" s="46"/>
      <c r="F424" s="46"/>
    </row>
    <row r="425" spans="1:6" ht="19.5" customHeight="1">
      <c r="A425" s="76"/>
      <c r="B425" s="95"/>
      <c r="C425" s="46"/>
      <c r="D425" s="46"/>
      <c r="E425" s="46"/>
      <c r="F425" s="46"/>
    </row>
    <row r="426" spans="1:6" ht="19.5" customHeight="1">
      <c r="A426" s="76"/>
      <c r="B426" s="95"/>
      <c r="C426" s="46"/>
      <c r="D426" s="46"/>
      <c r="E426" s="46"/>
      <c r="F426" s="46"/>
    </row>
    <row r="427" spans="1:6" ht="19.5" customHeight="1">
      <c r="A427" s="76"/>
      <c r="B427" s="95"/>
      <c r="C427" s="46"/>
      <c r="D427" s="46"/>
      <c r="E427" s="46"/>
      <c r="F427" s="46"/>
    </row>
    <row r="428" spans="1:6" ht="19.5" customHeight="1">
      <c r="A428" s="76"/>
      <c r="B428" s="95"/>
      <c r="C428" s="46"/>
      <c r="D428" s="46"/>
      <c r="E428" s="46"/>
      <c r="F428" s="46"/>
    </row>
    <row r="429" spans="1:6" ht="19.5" customHeight="1">
      <c r="A429" s="76"/>
      <c r="B429" s="95"/>
      <c r="C429" s="46"/>
      <c r="D429" s="46"/>
      <c r="E429" s="46"/>
      <c r="F429" s="46"/>
    </row>
    <row r="430" spans="1:6" ht="19.5" customHeight="1">
      <c r="A430" s="76"/>
      <c r="B430" s="95"/>
      <c r="C430" s="46"/>
      <c r="D430" s="46"/>
      <c r="E430" s="46"/>
      <c r="F430" s="46"/>
    </row>
    <row r="431" spans="1:6" ht="19.5" customHeight="1">
      <c r="A431" s="76"/>
      <c r="B431" s="95"/>
      <c r="C431" s="46"/>
      <c r="D431" s="46"/>
      <c r="E431" s="46"/>
      <c r="F431" s="46"/>
    </row>
    <row r="432" spans="1:6" ht="19.5" customHeight="1">
      <c r="A432" s="76"/>
      <c r="B432" s="95"/>
      <c r="C432" s="46"/>
      <c r="D432" s="46"/>
      <c r="E432" s="46"/>
      <c r="F432" s="46"/>
    </row>
    <row r="433" spans="1:6" ht="19.5" customHeight="1">
      <c r="A433" s="76"/>
      <c r="B433" s="95"/>
      <c r="C433" s="46"/>
      <c r="D433" s="46"/>
      <c r="E433" s="46"/>
      <c r="F433" s="46"/>
    </row>
    <row r="434" spans="1:6" ht="19.5" customHeight="1">
      <c r="A434" s="76"/>
      <c r="B434" s="95"/>
      <c r="C434" s="46"/>
      <c r="D434" s="46"/>
      <c r="E434" s="46"/>
      <c r="F434" s="46"/>
    </row>
    <row r="435" spans="1:6" ht="19.5" customHeight="1">
      <c r="A435" s="76"/>
      <c r="B435" s="95"/>
      <c r="C435" s="46"/>
      <c r="D435" s="46"/>
      <c r="E435" s="46"/>
      <c r="F435" s="46"/>
    </row>
    <row r="436" spans="1:6" ht="19.5" customHeight="1">
      <c r="A436" s="76"/>
      <c r="B436" s="95"/>
      <c r="C436" s="46"/>
      <c r="D436" s="46"/>
      <c r="E436" s="46"/>
      <c r="F436" s="46"/>
    </row>
    <row r="437" spans="1:6" ht="19.5" customHeight="1">
      <c r="A437" s="76"/>
      <c r="B437" s="95"/>
      <c r="C437" s="46"/>
      <c r="D437" s="46"/>
      <c r="E437" s="46"/>
      <c r="F437" s="46"/>
    </row>
    <row r="438" spans="1:6" ht="19.5" customHeight="1">
      <c r="A438" s="76"/>
      <c r="B438" s="95"/>
      <c r="C438" s="46"/>
      <c r="D438" s="46"/>
      <c r="E438" s="46"/>
      <c r="F438" s="46"/>
    </row>
    <row r="439" spans="1:6" ht="19.5" customHeight="1">
      <c r="A439" s="76"/>
      <c r="B439" s="95"/>
      <c r="C439" s="46"/>
      <c r="D439" s="46"/>
      <c r="E439" s="46"/>
      <c r="F439" s="46"/>
    </row>
    <row r="440" spans="1:6" ht="19.5" customHeight="1">
      <c r="A440" s="76"/>
      <c r="B440" s="95"/>
      <c r="C440" s="46"/>
      <c r="D440" s="46"/>
      <c r="E440" s="46"/>
      <c r="F440" s="46"/>
    </row>
    <row r="441" spans="1:6" ht="19.5" customHeight="1">
      <c r="A441" s="76"/>
      <c r="B441" s="95"/>
      <c r="C441" s="46"/>
      <c r="D441" s="46"/>
      <c r="E441" s="46"/>
      <c r="F441" s="46"/>
    </row>
    <row r="442" spans="1:6" ht="19.5" customHeight="1">
      <c r="A442" s="76"/>
      <c r="B442" s="95"/>
      <c r="C442" s="46"/>
      <c r="D442" s="46"/>
      <c r="E442" s="46"/>
      <c r="F442" s="46"/>
    </row>
    <row r="443" spans="1:6" ht="19.5" customHeight="1">
      <c r="A443" s="76"/>
      <c r="B443" s="95"/>
      <c r="C443" s="46"/>
      <c r="D443" s="46"/>
      <c r="E443" s="46"/>
      <c r="F443" s="46"/>
    </row>
    <row r="444" spans="1:6" ht="19.5" customHeight="1">
      <c r="A444" s="76"/>
      <c r="B444" s="95"/>
      <c r="C444" s="46"/>
      <c r="D444" s="46"/>
      <c r="E444" s="46"/>
      <c r="F444" s="46"/>
    </row>
    <row r="445" spans="1:6" ht="19.5" customHeight="1">
      <c r="A445" s="76"/>
      <c r="B445" s="95"/>
      <c r="C445" s="46"/>
      <c r="D445" s="46"/>
      <c r="E445" s="46"/>
      <c r="F445" s="46"/>
    </row>
    <row r="446" spans="1:6" ht="19.5" customHeight="1">
      <c r="A446" s="76"/>
      <c r="B446" s="95"/>
      <c r="C446" s="46"/>
      <c r="D446" s="46"/>
      <c r="E446" s="46"/>
      <c r="F446" s="46"/>
    </row>
    <row r="447" spans="1:6" ht="19.5" customHeight="1">
      <c r="A447" s="76"/>
      <c r="B447" s="95"/>
      <c r="C447" s="46"/>
      <c r="D447" s="46"/>
      <c r="E447" s="46"/>
      <c r="F447" s="46"/>
    </row>
    <row r="448" spans="1:6" ht="19.5" customHeight="1">
      <c r="A448" s="76"/>
      <c r="B448" s="95"/>
      <c r="C448" s="46"/>
      <c r="D448" s="46"/>
      <c r="E448" s="46"/>
      <c r="F448" s="46"/>
    </row>
    <row r="449" spans="1:6" ht="19.5" customHeight="1">
      <c r="A449" s="76"/>
      <c r="B449" s="95"/>
      <c r="C449" s="46"/>
      <c r="D449" s="46"/>
      <c r="E449" s="46"/>
      <c r="F449" s="46"/>
    </row>
    <row r="450" spans="1:6" ht="19.5" customHeight="1">
      <c r="A450" s="76"/>
      <c r="B450" s="95"/>
      <c r="C450" s="46"/>
      <c r="D450" s="46"/>
      <c r="E450" s="46"/>
      <c r="F450" s="46"/>
    </row>
    <row r="451" spans="1:6" ht="19.5" customHeight="1">
      <c r="A451" s="76"/>
      <c r="B451" s="95"/>
      <c r="C451" s="46"/>
      <c r="D451" s="46"/>
      <c r="E451" s="46"/>
      <c r="F451" s="46"/>
    </row>
    <row r="452" spans="1:6" ht="19.5" customHeight="1">
      <c r="A452" s="76"/>
      <c r="B452" s="95"/>
      <c r="C452" s="46"/>
      <c r="D452" s="46"/>
      <c r="E452" s="46"/>
      <c r="F452" s="46"/>
    </row>
    <row r="453" spans="1:6" ht="19.5" customHeight="1">
      <c r="A453" s="76"/>
      <c r="B453" s="95"/>
      <c r="C453" s="46"/>
      <c r="D453" s="46"/>
      <c r="E453" s="46"/>
      <c r="F453" s="46"/>
    </row>
    <row r="454" spans="1:6" ht="19.5" customHeight="1">
      <c r="A454" s="76"/>
      <c r="B454" s="95"/>
      <c r="C454" s="46"/>
      <c r="D454" s="46"/>
      <c r="E454" s="46"/>
      <c r="F454" s="46"/>
    </row>
    <row r="455" spans="1:6" ht="19.5" customHeight="1">
      <c r="A455" s="76"/>
      <c r="B455" s="95"/>
      <c r="C455" s="46"/>
      <c r="D455" s="46"/>
      <c r="E455" s="46"/>
      <c r="F455" s="46"/>
    </row>
    <row r="456" spans="1:6" ht="19.5" customHeight="1">
      <c r="A456" s="76"/>
      <c r="B456" s="95"/>
      <c r="C456" s="46"/>
      <c r="D456" s="46"/>
      <c r="E456" s="46"/>
      <c r="F456" s="46"/>
    </row>
    <row r="457" spans="1:6" ht="19.5" customHeight="1">
      <c r="A457" s="76"/>
      <c r="B457" s="95"/>
      <c r="C457" s="46"/>
      <c r="D457" s="46"/>
      <c r="E457" s="46"/>
      <c r="F457" s="46"/>
    </row>
    <row r="458" spans="1:6" ht="19.5" customHeight="1">
      <c r="A458" s="76"/>
      <c r="B458" s="95"/>
      <c r="C458" s="46"/>
      <c r="D458" s="46"/>
      <c r="E458" s="46"/>
      <c r="F458" s="46"/>
    </row>
    <row r="459" spans="1:6" ht="19.5" customHeight="1">
      <c r="A459" s="76"/>
      <c r="B459" s="95"/>
      <c r="C459" s="46"/>
      <c r="D459" s="46"/>
      <c r="E459" s="46"/>
      <c r="F459" s="46"/>
    </row>
    <row r="460" spans="1:6" ht="19.5" customHeight="1">
      <c r="A460" s="76"/>
      <c r="B460" s="95"/>
      <c r="C460" s="46"/>
      <c r="D460" s="46"/>
      <c r="E460" s="46"/>
      <c r="F460" s="46"/>
    </row>
    <row r="461" spans="1:6" ht="19.5" customHeight="1">
      <c r="A461" s="76"/>
      <c r="B461" s="95"/>
      <c r="C461" s="46"/>
      <c r="D461" s="46"/>
      <c r="E461" s="46"/>
      <c r="F461" s="46"/>
    </row>
    <row r="462" spans="1:6" ht="19.5" customHeight="1">
      <c r="A462" s="76"/>
      <c r="B462" s="95"/>
      <c r="C462" s="46"/>
      <c r="D462" s="46"/>
      <c r="E462" s="46"/>
      <c r="F462" s="46"/>
    </row>
    <row r="463" spans="1:6" ht="19.5" customHeight="1">
      <c r="A463" s="76"/>
      <c r="B463" s="95"/>
      <c r="C463" s="46"/>
      <c r="D463" s="46"/>
      <c r="E463" s="46"/>
      <c r="F463" s="46"/>
    </row>
    <row r="464" spans="1:6" ht="19.5" customHeight="1">
      <c r="A464" s="76"/>
      <c r="B464" s="95"/>
      <c r="C464" s="46"/>
      <c r="D464" s="46"/>
      <c r="E464" s="46"/>
      <c r="F464" s="46"/>
    </row>
    <row r="465" spans="1:6" ht="19.5" customHeight="1">
      <c r="A465" s="76"/>
      <c r="B465" s="95"/>
      <c r="C465" s="46"/>
      <c r="D465" s="46"/>
      <c r="E465" s="46"/>
      <c r="F465" s="46"/>
    </row>
    <row r="466" spans="1:6" ht="19.5" customHeight="1">
      <c r="A466" s="76"/>
      <c r="B466" s="95"/>
      <c r="C466" s="46"/>
      <c r="D466" s="46"/>
      <c r="E466" s="46"/>
      <c r="F466" s="46"/>
    </row>
    <row r="467" spans="1:6" ht="19.5" customHeight="1">
      <c r="A467" s="76"/>
      <c r="B467" s="95"/>
      <c r="C467" s="46"/>
      <c r="D467" s="46"/>
      <c r="E467" s="46"/>
      <c r="F467" s="46"/>
    </row>
    <row r="468" spans="1:6" ht="19.5" customHeight="1">
      <c r="A468" s="76"/>
      <c r="B468" s="95"/>
      <c r="C468" s="46"/>
      <c r="D468" s="46"/>
      <c r="E468" s="46"/>
      <c r="F468" s="46"/>
    </row>
    <row r="469" spans="1:6" ht="19.5" customHeight="1">
      <c r="A469" s="76"/>
      <c r="B469" s="95"/>
      <c r="C469" s="46"/>
      <c r="D469" s="46"/>
      <c r="E469" s="46"/>
      <c r="F469" s="46"/>
    </row>
    <row r="470" spans="1:6" ht="19.5" customHeight="1">
      <c r="A470" s="76"/>
      <c r="B470" s="95"/>
      <c r="C470" s="46"/>
      <c r="D470" s="46"/>
      <c r="E470" s="46"/>
      <c r="F470" s="46"/>
    </row>
    <row r="471" spans="1:6" ht="19.5" customHeight="1">
      <c r="A471" s="76"/>
      <c r="B471" s="95"/>
      <c r="C471" s="46"/>
      <c r="D471" s="46"/>
      <c r="E471" s="46"/>
      <c r="F471" s="46"/>
    </row>
    <row r="472" spans="1:6" ht="19.5" customHeight="1">
      <c r="A472" s="76"/>
      <c r="B472" s="95"/>
      <c r="C472" s="46"/>
      <c r="D472" s="46"/>
      <c r="E472" s="46"/>
      <c r="F472" s="46"/>
    </row>
    <row r="473" spans="1:6" ht="19.5" customHeight="1">
      <c r="A473" s="76"/>
      <c r="B473" s="95"/>
      <c r="C473" s="46"/>
      <c r="D473" s="46"/>
      <c r="E473" s="46"/>
      <c r="F473" s="46"/>
    </row>
    <row r="474" spans="1:6" ht="19.5" customHeight="1">
      <c r="A474" s="76"/>
      <c r="B474" s="95"/>
      <c r="C474" s="46"/>
      <c r="D474" s="46"/>
      <c r="E474" s="46"/>
      <c r="F474" s="46"/>
    </row>
    <row r="475" spans="1:6" ht="19.5" customHeight="1">
      <c r="A475" s="76"/>
      <c r="B475" s="95"/>
      <c r="C475" s="46"/>
      <c r="D475" s="46"/>
      <c r="E475" s="46"/>
      <c r="F475" s="46"/>
    </row>
    <row r="476" spans="1:6" ht="19.5" customHeight="1">
      <c r="A476" s="76"/>
      <c r="B476" s="95"/>
      <c r="C476" s="46"/>
      <c r="D476" s="46"/>
      <c r="E476" s="46"/>
      <c r="F476" s="46"/>
    </row>
    <row r="477" spans="1:6" ht="19.5" customHeight="1">
      <c r="A477" s="76"/>
      <c r="B477" s="95"/>
      <c r="C477" s="46"/>
      <c r="D477" s="46"/>
      <c r="E477" s="46"/>
      <c r="F477" s="46"/>
    </row>
  </sheetData>
  <sheetProtection/>
  <mergeCells count="6">
    <mergeCell ref="E1:G1"/>
    <mergeCell ref="B7:G7"/>
    <mergeCell ref="C2:G2"/>
    <mergeCell ref="C3:G3"/>
    <mergeCell ref="C4:G4"/>
    <mergeCell ref="C5:G5"/>
  </mergeCells>
  <printOptions/>
  <pageMargins left="0.7086614173228347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554"/>
  <sheetViews>
    <sheetView zoomScalePageLayoutView="0" workbookViewId="0" topLeftCell="B1">
      <selection activeCell="E114" sqref="E114"/>
    </sheetView>
  </sheetViews>
  <sheetFormatPr defaultColWidth="8.7109375" defaultRowHeight="19.5" customHeight="1"/>
  <cols>
    <col min="1" max="1" width="4.8515625" style="9" hidden="1" customWidth="1"/>
    <col min="2" max="2" width="53.421875" style="10" customWidth="1"/>
    <col min="3" max="4" width="6.28125" style="11" customWidth="1"/>
    <col min="5" max="5" width="12.28125" style="11" customWidth="1"/>
    <col min="6" max="6" width="6.7109375" style="11" customWidth="1"/>
    <col min="7" max="7" width="10.28125" style="9" customWidth="1"/>
    <col min="8" max="16384" width="8.7109375" style="9" customWidth="1"/>
  </cols>
  <sheetData>
    <row r="1" spans="2:8" s="125" customFormat="1" ht="19.5" customHeight="1">
      <c r="B1" s="124"/>
      <c r="E1" s="135" t="s">
        <v>221</v>
      </c>
      <c r="F1" s="143"/>
      <c r="G1" s="142"/>
      <c r="H1" s="1"/>
    </row>
    <row r="2" spans="2:8" s="125" customFormat="1" ht="19.5" customHeight="1">
      <c r="B2" s="2" t="s">
        <v>150</v>
      </c>
      <c r="C2" s="144" t="s">
        <v>158</v>
      </c>
      <c r="D2" s="145"/>
      <c r="E2" s="145"/>
      <c r="F2" s="145"/>
      <c r="G2" s="145"/>
      <c r="H2" s="1"/>
    </row>
    <row r="3" spans="2:8" s="125" customFormat="1" ht="17.25" customHeight="1">
      <c r="B3" s="2"/>
      <c r="C3" s="144" t="s">
        <v>185</v>
      </c>
      <c r="D3" s="145"/>
      <c r="E3" s="145"/>
      <c r="F3" s="145"/>
      <c r="G3" s="145"/>
      <c r="H3" s="1"/>
    </row>
    <row r="4" spans="2:8" s="125" customFormat="1" ht="17.25" customHeight="1">
      <c r="B4" s="2"/>
      <c r="C4" s="138" t="s">
        <v>474</v>
      </c>
      <c r="D4" s="145"/>
      <c r="E4" s="145"/>
      <c r="F4" s="145"/>
      <c r="G4" s="145"/>
      <c r="H4" s="1"/>
    </row>
    <row r="5" spans="2:8" s="125" customFormat="1" ht="17.25" customHeight="1">
      <c r="B5" s="2"/>
      <c r="C5" s="140" t="s">
        <v>496</v>
      </c>
      <c r="D5" s="140"/>
      <c r="E5" s="140"/>
      <c r="F5" s="140"/>
      <c r="G5" s="140"/>
      <c r="H5" s="126"/>
    </row>
    <row r="6" spans="2:8" s="125" customFormat="1" ht="19.5" customHeight="1">
      <c r="B6" s="2"/>
      <c r="C6" s="3"/>
      <c r="D6" s="4"/>
      <c r="E6" s="5"/>
      <c r="F6" s="124"/>
      <c r="G6" s="6"/>
      <c r="H6" s="1"/>
    </row>
    <row r="7" spans="2:8" s="7" customFormat="1" ht="19.5" customHeight="1">
      <c r="B7" s="146" t="s">
        <v>219</v>
      </c>
      <c r="C7" s="145"/>
      <c r="D7" s="145"/>
      <c r="E7" s="145"/>
      <c r="F7" s="145"/>
      <c r="G7" s="145"/>
      <c r="H7" s="8"/>
    </row>
    <row r="8" spans="2:8" s="7" customFormat="1" ht="73.5" customHeight="1">
      <c r="B8" s="141" t="s">
        <v>475</v>
      </c>
      <c r="C8" s="142"/>
      <c r="D8" s="142"/>
      <c r="E8" s="142"/>
      <c r="F8" s="142"/>
      <c r="G8" s="142"/>
      <c r="H8" s="8"/>
    </row>
    <row r="9" spans="2:8" s="7" customFormat="1" ht="7.5" customHeight="1">
      <c r="B9" s="121"/>
      <c r="C9" s="124"/>
      <c r="D9" s="124"/>
      <c r="E9" s="124"/>
      <c r="F9" s="124"/>
      <c r="G9" s="124"/>
      <c r="H9" s="8"/>
    </row>
    <row r="10" ht="9" customHeight="1" thickBot="1"/>
    <row r="11" spans="1:7" ht="45.75" customHeight="1" thickBot="1">
      <c r="A11" s="12" t="s">
        <v>155</v>
      </c>
      <c r="B11" s="13" t="s">
        <v>140</v>
      </c>
      <c r="C11" s="14" t="s">
        <v>246</v>
      </c>
      <c r="D11" s="14" t="s">
        <v>230</v>
      </c>
      <c r="E11" s="14" t="s">
        <v>247</v>
      </c>
      <c r="F11" s="14" t="s">
        <v>231</v>
      </c>
      <c r="G11" s="15" t="s">
        <v>213</v>
      </c>
    </row>
    <row r="12" spans="1:7" s="18" customFormat="1" ht="19.5" customHeight="1" thickBot="1">
      <c r="A12" s="16">
        <v>1</v>
      </c>
      <c r="B12" s="22" t="s">
        <v>154</v>
      </c>
      <c r="C12" s="17"/>
      <c r="D12" s="17"/>
      <c r="E12" s="17"/>
      <c r="F12" s="17"/>
      <c r="G12" s="99">
        <f>SUM(G13+G98+G105+G134+G194+G326+G332+G363+G398+G410+G425)</f>
        <v>240544.2</v>
      </c>
    </row>
    <row r="13" spans="1:7" s="18" customFormat="1" ht="19.5" customHeight="1">
      <c r="A13" s="19"/>
      <c r="B13" s="106" t="s">
        <v>187</v>
      </c>
      <c r="C13" s="17" t="s">
        <v>171</v>
      </c>
      <c r="D13" s="17" t="s">
        <v>172</v>
      </c>
      <c r="E13" s="17"/>
      <c r="F13" s="17"/>
      <c r="G13" s="99">
        <f>SUM(G14+G26+G50+G55+G60)</f>
        <v>25143.800000000003</v>
      </c>
    </row>
    <row r="14" spans="1:7" s="18" customFormat="1" ht="66" customHeight="1">
      <c r="A14" s="19"/>
      <c r="B14" s="104" t="s">
        <v>254</v>
      </c>
      <c r="C14" s="17" t="s">
        <v>171</v>
      </c>
      <c r="D14" s="17" t="s">
        <v>173</v>
      </c>
      <c r="E14" s="17"/>
      <c r="F14" s="17"/>
      <c r="G14" s="99">
        <f>SUM(G15)</f>
        <v>1254.1999999999998</v>
      </c>
    </row>
    <row r="15" spans="1:7" s="18" customFormat="1" ht="35.25" customHeight="1">
      <c r="A15" s="19"/>
      <c r="B15" s="20" t="s">
        <v>220</v>
      </c>
      <c r="C15" s="21" t="s">
        <v>171</v>
      </c>
      <c r="D15" s="21" t="s">
        <v>173</v>
      </c>
      <c r="E15" s="21" t="s">
        <v>82</v>
      </c>
      <c r="F15" s="21"/>
      <c r="G15" s="101">
        <f>SUM(G16)</f>
        <v>1254.1999999999998</v>
      </c>
    </row>
    <row r="16" spans="1:7" s="18" customFormat="1" ht="46.5" customHeight="1">
      <c r="A16" s="19"/>
      <c r="B16" s="20" t="s">
        <v>232</v>
      </c>
      <c r="C16" s="21" t="s">
        <v>171</v>
      </c>
      <c r="D16" s="21" t="s">
        <v>173</v>
      </c>
      <c r="E16" s="21" t="s">
        <v>83</v>
      </c>
      <c r="F16" s="21"/>
      <c r="G16" s="101">
        <f>SUM(G17+G23+G21)</f>
        <v>1254.1999999999998</v>
      </c>
    </row>
    <row r="17" spans="1:7" s="18" customFormat="1" ht="39.75" customHeight="1">
      <c r="A17" s="19"/>
      <c r="B17" s="20" t="s">
        <v>189</v>
      </c>
      <c r="C17" s="21" t="s">
        <v>171</v>
      </c>
      <c r="D17" s="21" t="s">
        <v>173</v>
      </c>
      <c r="E17" s="21" t="s">
        <v>85</v>
      </c>
      <c r="F17" s="21"/>
      <c r="G17" s="101">
        <f>SUM(G18:G20)</f>
        <v>1108.6</v>
      </c>
    </row>
    <row r="18" spans="1:7" s="18" customFormat="1" ht="38.25" customHeight="1">
      <c r="A18" s="19"/>
      <c r="B18" s="20" t="s">
        <v>222</v>
      </c>
      <c r="C18" s="21" t="s">
        <v>171</v>
      </c>
      <c r="D18" s="21" t="s">
        <v>173</v>
      </c>
      <c r="E18" s="21" t="s">
        <v>85</v>
      </c>
      <c r="F18" s="21" t="s">
        <v>223</v>
      </c>
      <c r="G18" s="101">
        <v>16</v>
      </c>
    </row>
    <row r="19" spans="1:7" s="18" customFormat="1" ht="37.5" customHeight="1">
      <c r="A19" s="19"/>
      <c r="B19" s="20" t="s">
        <v>224</v>
      </c>
      <c r="C19" s="21" t="s">
        <v>171</v>
      </c>
      <c r="D19" s="21" t="s">
        <v>173</v>
      </c>
      <c r="E19" s="21" t="s">
        <v>85</v>
      </c>
      <c r="F19" s="21" t="s">
        <v>225</v>
      </c>
      <c r="G19" s="101">
        <v>1072</v>
      </c>
    </row>
    <row r="20" spans="1:7" s="18" customFormat="1" ht="18" customHeight="1">
      <c r="A20" s="19"/>
      <c r="B20" s="20" t="s">
        <v>226</v>
      </c>
      <c r="C20" s="21" t="s">
        <v>171</v>
      </c>
      <c r="D20" s="21" t="s">
        <v>173</v>
      </c>
      <c r="E20" s="21" t="s">
        <v>85</v>
      </c>
      <c r="F20" s="21" t="s">
        <v>227</v>
      </c>
      <c r="G20" s="101">
        <v>20.6</v>
      </c>
    </row>
    <row r="21" spans="1:7" s="18" customFormat="1" ht="49.5" customHeight="1">
      <c r="A21" s="19"/>
      <c r="B21" s="107" t="s">
        <v>253</v>
      </c>
      <c r="C21" s="21" t="s">
        <v>171</v>
      </c>
      <c r="D21" s="21" t="s">
        <v>173</v>
      </c>
      <c r="E21" s="21" t="s">
        <v>86</v>
      </c>
      <c r="F21" s="21"/>
      <c r="G21" s="101">
        <f>SUM(G22)</f>
        <v>120</v>
      </c>
    </row>
    <row r="22" spans="1:7" s="18" customFormat="1" ht="32.25" customHeight="1">
      <c r="A22" s="19"/>
      <c r="B22" s="20" t="s">
        <v>224</v>
      </c>
      <c r="C22" s="21" t="s">
        <v>171</v>
      </c>
      <c r="D22" s="21" t="s">
        <v>173</v>
      </c>
      <c r="E22" s="21" t="s">
        <v>86</v>
      </c>
      <c r="F22" s="21" t="s">
        <v>225</v>
      </c>
      <c r="G22" s="101">
        <v>120</v>
      </c>
    </row>
    <row r="23" spans="1:7" s="18" customFormat="1" ht="114" customHeight="1">
      <c r="A23" s="19"/>
      <c r="B23" s="22" t="s">
        <v>149</v>
      </c>
      <c r="C23" s="21" t="s">
        <v>171</v>
      </c>
      <c r="D23" s="21" t="s">
        <v>173</v>
      </c>
      <c r="E23" s="23" t="s">
        <v>89</v>
      </c>
      <c r="F23" s="23"/>
      <c r="G23" s="101">
        <f>SUM(G24)</f>
        <v>25.6</v>
      </c>
    </row>
    <row r="24" spans="1:7" s="18" customFormat="1" ht="54" customHeight="1">
      <c r="A24" s="19"/>
      <c r="B24" s="22" t="s">
        <v>214</v>
      </c>
      <c r="C24" s="21" t="s">
        <v>171</v>
      </c>
      <c r="D24" s="21" t="s">
        <v>173</v>
      </c>
      <c r="E24" s="23" t="s">
        <v>91</v>
      </c>
      <c r="F24" s="23"/>
      <c r="G24" s="101">
        <f>SUM(G25)</f>
        <v>25.6</v>
      </c>
    </row>
    <row r="25" spans="1:7" s="18" customFormat="1" ht="19.5" customHeight="1">
      <c r="A25" s="19"/>
      <c r="B25" s="22" t="s">
        <v>148</v>
      </c>
      <c r="C25" s="21" t="s">
        <v>171</v>
      </c>
      <c r="D25" s="21" t="s">
        <v>173</v>
      </c>
      <c r="E25" s="23" t="s">
        <v>91</v>
      </c>
      <c r="F25" s="23" t="s">
        <v>168</v>
      </c>
      <c r="G25" s="101">
        <v>25.6</v>
      </c>
    </row>
    <row r="26" spans="1:7" s="25" customFormat="1" ht="19.5" customHeight="1">
      <c r="A26" s="24"/>
      <c r="B26" s="104" t="s">
        <v>188</v>
      </c>
      <c r="C26" s="17" t="s">
        <v>171</v>
      </c>
      <c r="D26" s="17" t="s">
        <v>174</v>
      </c>
      <c r="E26" s="17"/>
      <c r="F26" s="17"/>
      <c r="G26" s="99">
        <f>SUM(G27+G31+G35+G39)</f>
        <v>17491.7</v>
      </c>
    </row>
    <row r="27" spans="1:8" s="29" customFormat="1" ht="42.75" customHeight="1">
      <c r="A27" s="26"/>
      <c r="B27" s="27" t="s">
        <v>295</v>
      </c>
      <c r="C27" s="21" t="s">
        <v>171</v>
      </c>
      <c r="D27" s="21" t="s">
        <v>174</v>
      </c>
      <c r="E27" s="21" t="s">
        <v>45</v>
      </c>
      <c r="F27" s="21"/>
      <c r="G27" s="101">
        <f>SUM(G28)</f>
        <v>818</v>
      </c>
      <c r="H27" s="28"/>
    </row>
    <row r="28" spans="1:8" s="29" customFormat="1" ht="56.25" customHeight="1">
      <c r="A28" s="26"/>
      <c r="B28" s="27" t="s">
        <v>363</v>
      </c>
      <c r="C28" s="21" t="s">
        <v>171</v>
      </c>
      <c r="D28" s="21" t="s">
        <v>174</v>
      </c>
      <c r="E28" s="21" t="s">
        <v>365</v>
      </c>
      <c r="F28" s="21"/>
      <c r="G28" s="101">
        <f>SUM(G29)</f>
        <v>818</v>
      </c>
      <c r="H28" s="28"/>
    </row>
    <row r="29" spans="1:8" s="29" customFormat="1" ht="90.75" customHeight="1">
      <c r="A29" s="26"/>
      <c r="B29" s="27" t="s">
        <v>364</v>
      </c>
      <c r="C29" s="21" t="s">
        <v>171</v>
      </c>
      <c r="D29" s="21" t="s">
        <v>174</v>
      </c>
      <c r="E29" s="21" t="s">
        <v>293</v>
      </c>
      <c r="F29" s="21"/>
      <c r="G29" s="101">
        <f>SUM(G30)</f>
        <v>818</v>
      </c>
      <c r="H29" s="28"/>
    </row>
    <row r="30" spans="1:8" s="29" customFormat="1" ht="30.75" customHeight="1">
      <c r="A30" s="26"/>
      <c r="B30" s="20" t="s">
        <v>224</v>
      </c>
      <c r="C30" s="21" t="s">
        <v>171</v>
      </c>
      <c r="D30" s="21" t="s">
        <v>174</v>
      </c>
      <c r="E30" s="21" t="s">
        <v>293</v>
      </c>
      <c r="F30" s="21" t="s">
        <v>225</v>
      </c>
      <c r="G30" s="101">
        <v>818</v>
      </c>
      <c r="H30" s="28"/>
    </row>
    <row r="31" spans="1:8" s="29" customFormat="1" ht="61.5" customHeight="1">
      <c r="A31" s="26"/>
      <c r="B31" s="20" t="s">
        <v>374</v>
      </c>
      <c r="C31" s="21" t="s">
        <v>171</v>
      </c>
      <c r="D31" s="21" t="s">
        <v>174</v>
      </c>
      <c r="E31" s="21" t="s">
        <v>79</v>
      </c>
      <c r="F31" s="21"/>
      <c r="G31" s="101">
        <f>SUM(G32)</f>
        <v>1287.6</v>
      </c>
      <c r="H31" s="28"/>
    </row>
    <row r="32" spans="1:8" s="29" customFormat="1" ht="86.25" customHeight="1">
      <c r="A32" s="26"/>
      <c r="B32" s="20" t="s">
        <v>375</v>
      </c>
      <c r="C32" s="21" t="s">
        <v>171</v>
      </c>
      <c r="D32" s="21" t="s">
        <v>174</v>
      </c>
      <c r="E32" s="21" t="s">
        <v>80</v>
      </c>
      <c r="F32" s="21"/>
      <c r="G32" s="101">
        <f>SUM(G33)</f>
        <v>1287.6</v>
      </c>
      <c r="H32" s="28"/>
    </row>
    <row r="33" spans="1:8" s="29" customFormat="1" ht="99" customHeight="1">
      <c r="A33" s="26"/>
      <c r="B33" s="20" t="s">
        <v>376</v>
      </c>
      <c r="C33" s="21" t="s">
        <v>171</v>
      </c>
      <c r="D33" s="21" t="s">
        <v>174</v>
      </c>
      <c r="E33" s="21" t="s">
        <v>81</v>
      </c>
      <c r="F33" s="21"/>
      <c r="G33" s="101">
        <f>SUM(G34)</f>
        <v>1287.6</v>
      </c>
      <c r="H33" s="28"/>
    </row>
    <row r="34" spans="1:8" s="29" customFormat="1" ht="33" customHeight="1">
      <c r="A34" s="26"/>
      <c r="B34" s="20" t="s">
        <v>224</v>
      </c>
      <c r="C34" s="21" t="s">
        <v>171</v>
      </c>
      <c r="D34" s="21" t="s">
        <v>174</v>
      </c>
      <c r="E34" s="21" t="s">
        <v>81</v>
      </c>
      <c r="F34" s="21" t="s">
        <v>225</v>
      </c>
      <c r="G34" s="101">
        <v>1287.6</v>
      </c>
      <c r="H34" s="28"/>
    </row>
    <row r="35" spans="1:8" s="29" customFormat="1" ht="36" customHeight="1">
      <c r="A35" s="26"/>
      <c r="B35" s="20" t="s">
        <v>388</v>
      </c>
      <c r="C35" s="21" t="s">
        <v>171</v>
      </c>
      <c r="D35" s="21" t="s">
        <v>174</v>
      </c>
      <c r="E35" s="21" t="s">
        <v>391</v>
      </c>
      <c r="F35" s="21"/>
      <c r="G35" s="101">
        <f>SUM(G36)</f>
        <v>30</v>
      </c>
      <c r="H35" s="28"/>
    </row>
    <row r="36" spans="1:7" s="28" customFormat="1" ht="77.25" customHeight="1">
      <c r="A36" s="32"/>
      <c r="B36" s="20" t="s">
        <v>389</v>
      </c>
      <c r="C36" s="21" t="s">
        <v>171</v>
      </c>
      <c r="D36" s="21" t="s">
        <v>174</v>
      </c>
      <c r="E36" s="21" t="s">
        <v>392</v>
      </c>
      <c r="F36" s="21"/>
      <c r="G36" s="101">
        <f>SUM(G37)</f>
        <v>30</v>
      </c>
    </row>
    <row r="37" spans="1:8" s="29" customFormat="1" ht="132" customHeight="1">
      <c r="A37" s="26"/>
      <c r="B37" s="20" t="s">
        <v>390</v>
      </c>
      <c r="C37" s="21" t="s">
        <v>171</v>
      </c>
      <c r="D37" s="21" t="s">
        <v>174</v>
      </c>
      <c r="E37" s="21" t="s">
        <v>393</v>
      </c>
      <c r="F37" s="21"/>
      <c r="G37" s="101">
        <f>SUM(G38)</f>
        <v>30</v>
      </c>
      <c r="H37" s="28"/>
    </row>
    <row r="38" spans="1:8" s="29" customFormat="1" ht="37.5" customHeight="1">
      <c r="A38" s="26"/>
      <c r="B38" s="20" t="s">
        <v>224</v>
      </c>
      <c r="C38" s="21" t="s">
        <v>171</v>
      </c>
      <c r="D38" s="21" t="s">
        <v>174</v>
      </c>
      <c r="E38" s="21" t="s">
        <v>393</v>
      </c>
      <c r="F38" s="21" t="s">
        <v>225</v>
      </c>
      <c r="G38" s="101">
        <v>30</v>
      </c>
      <c r="H38" s="28"/>
    </row>
    <row r="39" spans="1:7" s="30" customFormat="1" ht="37.5" customHeight="1">
      <c r="A39" s="24"/>
      <c r="B39" s="20" t="s">
        <v>220</v>
      </c>
      <c r="C39" s="21" t="s">
        <v>171</v>
      </c>
      <c r="D39" s="21" t="s">
        <v>174</v>
      </c>
      <c r="E39" s="21" t="s">
        <v>82</v>
      </c>
      <c r="F39" s="21"/>
      <c r="G39" s="101">
        <f>SUM(G40)</f>
        <v>15356.1</v>
      </c>
    </row>
    <row r="40" spans="1:7" s="29" customFormat="1" ht="47.25" customHeight="1">
      <c r="A40" s="26"/>
      <c r="B40" s="20" t="s">
        <v>232</v>
      </c>
      <c r="C40" s="21" t="s">
        <v>171</v>
      </c>
      <c r="D40" s="21" t="s">
        <v>174</v>
      </c>
      <c r="E40" s="21" t="s">
        <v>83</v>
      </c>
      <c r="F40" s="21"/>
      <c r="G40" s="101">
        <f>SUM(G41+G43+G47)</f>
        <v>15356.1</v>
      </c>
    </row>
    <row r="41" spans="1:7" s="29" customFormat="1" ht="35.25" customHeight="1">
      <c r="A41" s="26"/>
      <c r="B41" s="20" t="s">
        <v>191</v>
      </c>
      <c r="C41" s="21" t="s">
        <v>171</v>
      </c>
      <c r="D41" s="21" t="s">
        <v>174</v>
      </c>
      <c r="E41" s="21" t="s">
        <v>84</v>
      </c>
      <c r="F41" s="21"/>
      <c r="G41" s="101">
        <f>SUM(G42)</f>
        <v>1368.8</v>
      </c>
    </row>
    <row r="42" spans="1:7" s="29" customFormat="1" ht="36.75" customHeight="1">
      <c r="A42" s="26"/>
      <c r="B42" s="20" t="s">
        <v>222</v>
      </c>
      <c r="C42" s="21" t="s">
        <v>171</v>
      </c>
      <c r="D42" s="21" t="s">
        <v>174</v>
      </c>
      <c r="E42" s="21" t="s">
        <v>84</v>
      </c>
      <c r="F42" s="21" t="s">
        <v>223</v>
      </c>
      <c r="G42" s="101">
        <v>1368.8</v>
      </c>
    </row>
    <row r="43" spans="1:7" s="29" customFormat="1" ht="30" customHeight="1">
      <c r="A43" s="26"/>
      <c r="B43" s="20" t="s">
        <v>189</v>
      </c>
      <c r="C43" s="21" t="s">
        <v>171</v>
      </c>
      <c r="D43" s="21" t="s">
        <v>174</v>
      </c>
      <c r="E43" s="21" t="s">
        <v>85</v>
      </c>
      <c r="F43" s="21"/>
      <c r="G43" s="101">
        <f>SUM(G44:G46)</f>
        <v>13857.300000000001</v>
      </c>
    </row>
    <row r="44" spans="1:7" s="29" customFormat="1" ht="29.25" customHeight="1">
      <c r="A44" s="26"/>
      <c r="B44" s="20" t="s">
        <v>222</v>
      </c>
      <c r="C44" s="21" t="s">
        <v>171</v>
      </c>
      <c r="D44" s="21" t="s">
        <v>174</v>
      </c>
      <c r="E44" s="21" t="s">
        <v>85</v>
      </c>
      <c r="F44" s="21" t="s">
        <v>223</v>
      </c>
      <c r="G44" s="101">
        <v>10874.7</v>
      </c>
    </row>
    <row r="45" spans="1:7" s="29" customFormat="1" ht="36" customHeight="1">
      <c r="A45" s="26"/>
      <c r="B45" s="20" t="s">
        <v>224</v>
      </c>
      <c r="C45" s="21" t="s">
        <v>171</v>
      </c>
      <c r="D45" s="21" t="s">
        <v>174</v>
      </c>
      <c r="E45" s="21" t="s">
        <v>85</v>
      </c>
      <c r="F45" s="21" t="s">
        <v>225</v>
      </c>
      <c r="G45" s="101">
        <v>2917.1</v>
      </c>
    </row>
    <row r="46" spans="1:7" s="29" customFormat="1" ht="26.25" customHeight="1">
      <c r="A46" s="26"/>
      <c r="B46" s="20" t="s">
        <v>226</v>
      </c>
      <c r="C46" s="21" t="s">
        <v>171</v>
      </c>
      <c r="D46" s="21" t="s">
        <v>174</v>
      </c>
      <c r="E46" s="21" t="s">
        <v>85</v>
      </c>
      <c r="F46" s="21" t="s">
        <v>227</v>
      </c>
      <c r="G46" s="101">
        <v>65.5</v>
      </c>
    </row>
    <row r="47" spans="1:7" s="29" customFormat="1" ht="115.5" customHeight="1">
      <c r="A47" s="26"/>
      <c r="B47" s="22" t="s">
        <v>149</v>
      </c>
      <c r="C47" s="21" t="s">
        <v>171</v>
      </c>
      <c r="D47" s="21" t="s">
        <v>174</v>
      </c>
      <c r="E47" s="21" t="s">
        <v>89</v>
      </c>
      <c r="F47" s="23"/>
      <c r="G47" s="101">
        <f>SUM(G48)</f>
        <v>130</v>
      </c>
    </row>
    <row r="48" spans="1:7" s="29" customFormat="1" ht="49.5" customHeight="1">
      <c r="A48" s="26"/>
      <c r="B48" s="22" t="s">
        <v>186</v>
      </c>
      <c r="C48" s="23" t="s">
        <v>171</v>
      </c>
      <c r="D48" s="23" t="s">
        <v>174</v>
      </c>
      <c r="E48" s="23" t="s">
        <v>90</v>
      </c>
      <c r="F48" s="23"/>
      <c r="G48" s="101">
        <f>SUM(G49)</f>
        <v>130</v>
      </c>
    </row>
    <row r="49" spans="1:7" s="29" customFormat="1" ht="19.5" customHeight="1">
      <c r="A49" s="26"/>
      <c r="B49" s="22" t="s">
        <v>148</v>
      </c>
      <c r="C49" s="21" t="s">
        <v>171</v>
      </c>
      <c r="D49" s="21" t="s">
        <v>174</v>
      </c>
      <c r="E49" s="23" t="s">
        <v>90</v>
      </c>
      <c r="F49" s="21" t="s">
        <v>168</v>
      </c>
      <c r="G49" s="101">
        <v>130</v>
      </c>
    </row>
    <row r="50" spans="1:7" s="29" customFormat="1" ht="28.5" customHeight="1" hidden="1">
      <c r="A50" s="26"/>
      <c r="B50" s="20" t="s">
        <v>204</v>
      </c>
      <c r="C50" s="17" t="s">
        <v>171</v>
      </c>
      <c r="D50" s="17" t="s">
        <v>183</v>
      </c>
      <c r="E50" s="17"/>
      <c r="F50" s="17"/>
      <c r="G50" s="99">
        <f>SUM(G51)</f>
        <v>0</v>
      </c>
    </row>
    <row r="51" spans="1:7" s="29" customFormat="1" ht="33.75" customHeight="1" hidden="1">
      <c r="A51" s="26"/>
      <c r="B51" s="20" t="s">
        <v>220</v>
      </c>
      <c r="C51" s="21" t="s">
        <v>171</v>
      </c>
      <c r="D51" s="21" t="s">
        <v>183</v>
      </c>
      <c r="E51" s="21" t="s">
        <v>82</v>
      </c>
      <c r="F51" s="21"/>
      <c r="G51" s="101">
        <f>SUM(G52)</f>
        <v>0</v>
      </c>
    </row>
    <row r="52" spans="1:7" s="29" customFormat="1" ht="47.25" customHeight="1" hidden="1">
      <c r="A52" s="26"/>
      <c r="B52" s="20" t="s">
        <v>232</v>
      </c>
      <c r="C52" s="21" t="s">
        <v>171</v>
      </c>
      <c r="D52" s="21" t="s">
        <v>183</v>
      </c>
      <c r="E52" s="21" t="s">
        <v>83</v>
      </c>
      <c r="F52" s="21"/>
      <c r="G52" s="101">
        <f>SUM(G53)</f>
        <v>0</v>
      </c>
    </row>
    <row r="53" spans="1:7" s="29" customFormat="1" ht="34.5" customHeight="1" hidden="1">
      <c r="A53" s="26"/>
      <c r="B53" s="20" t="s">
        <v>228</v>
      </c>
      <c r="C53" s="21" t="s">
        <v>171</v>
      </c>
      <c r="D53" s="21" t="s">
        <v>183</v>
      </c>
      <c r="E53" s="21" t="s">
        <v>87</v>
      </c>
      <c r="F53" s="17"/>
      <c r="G53" s="101">
        <f>SUM(G54)</f>
        <v>0</v>
      </c>
    </row>
    <row r="54" spans="1:7" s="29" customFormat="1" ht="27.75" customHeight="1" hidden="1">
      <c r="A54" s="26"/>
      <c r="B54" s="20" t="s">
        <v>190</v>
      </c>
      <c r="C54" s="21" t="s">
        <v>171</v>
      </c>
      <c r="D54" s="21" t="s">
        <v>183</v>
      </c>
      <c r="E54" s="21" t="s">
        <v>87</v>
      </c>
      <c r="F54" s="21" t="s">
        <v>225</v>
      </c>
      <c r="G54" s="101"/>
    </row>
    <row r="55" spans="1:7" s="29" customFormat="1" ht="19.5" customHeight="1">
      <c r="A55" s="26"/>
      <c r="B55" s="104" t="s">
        <v>197</v>
      </c>
      <c r="C55" s="17" t="s">
        <v>171</v>
      </c>
      <c r="D55" s="17" t="s">
        <v>175</v>
      </c>
      <c r="E55" s="17"/>
      <c r="F55" s="17"/>
      <c r="G55" s="99">
        <f>SUM(G56)</f>
        <v>100</v>
      </c>
    </row>
    <row r="56" spans="1:7" s="29" customFormat="1" ht="36" customHeight="1">
      <c r="A56" s="26"/>
      <c r="B56" s="20" t="s">
        <v>220</v>
      </c>
      <c r="C56" s="21" t="s">
        <v>171</v>
      </c>
      <c r="D56" s="21" t="s">
        <v>175</v>
      </c>
      <c r="E56" s="21" t="s">
        <v>82</v>
      </c>
      <c r="F56" s="21"/>
      <c r="G56" s="101">
        <f>SUM(G57)</f>
        <v>100</v>
      </c>
    </row>
    <row r="57" spans="1:7" s="29" customFormat="1" ht="50.25" customHeight="1">
      <c r="A57" s="26"/>
      <c r="B57" s="20" t="s">
        <v>232</v>
      </c>
      <c r="C57" s="21" t="s">
        <v>171</v>
      </c>
      <c r="D57" s="21" t="s">
        <v>175</v>
      </c>
      <c r="E57" s="21" t="s">
        <v>83</v>
      </c>
      <c r="F57" s="21"/>
      <c r="G57" s="101">
        <f>SUM(G58)</f>
        <v>100</v>
      </c>
    </row>
    <row r="58" spans="1:7" s="29" customFormat="1" ht="36" customHeight="1">
      <c r="A58" s="26"/>
      <c r="B58" s="20" t="s">
        <v>228</v>
      </c>
      <c r="C58" s="21" t="s">
        <v>171</v>
      </c>
      <c r="D58" s="21" t="s">
        <v>175</v>
      </c>
      <c r="E58" s="21" t="s">
        <v>87</v>
      </c>
      <c r="F58" s="17"/>
      <c r="G58" s="101">
        <f>SUM(G59)</f>
        <v>100</v>
      </c>
    </row>
    <row r="59" spans="1:7" s="29" customFormat="1" ht="19.5" customHeight="1">
      <c r="A59" s="26"/>
      <c r="B59" s="20" t="s">
        <v>198</v>
      </c>
      <c r="C59" s="21" t="s">
        <v>171</v>
      </c>
      <c r="D59" s="21" t="s">
        <v>175</v>
      </c>
      <c r="E59" s="21" t="s">
        <v>87</v>
      </c>
      <c r="F59" s="21" t="s">
        <v>199</v>
      </c>
      <c r="G59" s="101">
        <v>100</v>
      </c>
    </row>
    <row r="60" spans="1:7" s="29" customFormat="1" ht="19.5" customHeight="1">
      <c r="A60" s="26"/>
      <c r="B60" s="104" t="s">
        <v>193</v>
      </c>
      <c r="C60" s="17" t="s">
        <v>171</v>
      </c>
      <c r="D60" s="17" t="s">
        <v>177</v>
      </c>
      <c r="E60" s="17"/>
      <c r="F60" s="17"/>
      <c r="G60" s="99">
        <f>SUM(G61+G65+G69+G73+G77+G81+G85+G91)</f>
        <v>6297.900000000001</v>
      </c>
    </row>
    <row r="61" spans="1:7" s="28" customFormat="1" ht="28.5" customHeight="1">
      <c r="A61" s="32"/>
      <c r="B61" s="80" t="s">
        <v>295</v>
      </c>
      <c r="C61" s="21" t="s">
        <v>171</v>
      </c>
      <c r="D61" s="21" t="s">
        <v>177</v>
      </c>
      <c r="E61" s="21" t="s">
        <v>45</v>
      </c>
      <c r="F61" s="21"/>
      <c r="G61" s="101">
        <f>SUM(G62)</f>
        <v>15</v>
      </c>
    </row>
    <row r="62" spans="1:7" s="29" customFormat="1" ht="45" customHeight="1">
      <c r="A62" s="26"/>
      <c r="B62" s="69" t="s">
        <v>489</v>
      </c>
      <c r="C62" s="21" t="s">
        <v>171</v>
      </c>
      <c r="D62" s="21" t="s">
        <v>177</v>
      </c>
      <c r="E62" s="21" t="s">
        <v>491</v>
      </c>
      <c r="F62" s="17"/>
      <c r="G62" s="101">
        <f>SUM(G63)</f>
        <v>15</v>
      </c>
    </row>
    <row r="63" spans="1:7" s="29" customFormat="1" ht="42" customHeight="1">
      <c r="A63" s="26"/>
      <c r="B63" s="69" t="s">
        <v>490</v>
      </c>
      <c r="C63" s="21" t="s">
        <v>171</v>
      </c>
      <c r="D63" s="21" t="s">
        <v>177</v>
      </c>
      <c r="E63" s="21" t="s">
        <v>492</v>
      </c>
      <c r="F63" s="17"/>
      <c r="G63" s="101">
        <f>SUM(G64)</f>
        <v>15</v>
      </c>
    </row>
    <row r="64" spans="1:7" s="29" customFormat="1" ht="36" customHeight="1">
      <c r="A64" s="26"/>
      <c r="B64" s="20" t="s">
        <v>224</v>
      </c>
      <c r="C64" s="21" t="s">
        <v>171</v>
      </c>
      <c r="D64" s="21" t="s">
        <v>177</v>
      </c>
      <c r="E64" s="21" t="s">
        <v>492</v>
      </c>
      <c r="F64" s="21" t="s">
        <v>225</v>
      </c>
      <c r="G64" s="101">
        <v>15</v>
      </c>
    </row>
    <row r="65" spans="1:7" s="28" customFormat="1" ht="39" customHeight="1">
      <c r="A65" s="32"/>
      <c r="B65" s="20" t="s">
        <v>388</v>
      </c>
      <c r="C65" s="21" t="s">
        <v>171</v>
      </c>
      <c r="D65" s="21" t="s">
        <v>177</v>
      </c>
      <c r="E65" s="21" t="s">
        <v>391</v>
      </c>
      <c r="F65" s="21"/>
      <c r="G65" s="101">
        <f>SUM(G66)</f>
        <v>20</v>
      </c>
    </row>
    <row r="66" spans="1:7" s="28" customFormat="1" ht="69" customHeight="1">
      <c r="A66" s="32"/>
      <c r="B66" s="20" t="s">
        <v>389</v>
      </c>
      <c r="C66" s="21" t="s">
        <v>171</v>
      </c>
      <c r="D66" s="21" t="s">
        <v>177</v>
      </c>
      <c r="E66" s="21" t="s">
        <v>392</v>
      </c>
      <c r="F66" s="21"/>
      <c r="G66" s="101">
        <f>SUM(G67)</f>
        <v>20</v>
      </c>
    </row>
    <row r="67" spans="1:8" s="29" customFormat="1" ht="115.5" customHeight="1">
      <c r="A67" s="26"/>
      <c r="B67" s="20" t="s">
        <v>390</v>
      </c>
      <c r="C67" s="21" t="s">
        <v>171</v>
      </c>
      <c r="D67" s="21" t="s">
        <v>177</v>
      </c>
      <c r="E67" s="21" t="s">
        <v>393</v>
      </c>
      <c r="F67" s="21"/>
      <c r="G67" s="101">
        <f>SUM(G68)</f>
        <v>20</v>
      </c>
      <c r="H67" s="28"/>
    </row>
    <row r="68" spans="1:8" s="29" customFormat="1" ht="37.5" customHeight="1">
      <c r="A68" s="26"/>
      <c r="B68" s="20" t="s">
        <v>224</v>
      </c>
      <c r="C68" s="21" t="s">
        <v>171</v>
      </c>
      <c r="D68" s="21" t="s">
        <v>177</v>
      </c>
      <c r="E68" s="21" t="s">
        <v>393</v>
      </c>
      <c r="F68" s="21" t="s">
        <v>225</v>
      </c>
      <c r="G68" s="101">
        <v>20</v>
      </c>
      <c r="H68" s="28"/>
    </row>
    <row r="69" spans="1:7" s="28" customFormat="1" ht="51.75" customHeight="1">
      <c r="A69" s="32"/>
      <c r="B69" s="20" t="s">
        <v>464</v>
      </c>
      <c r="C69" s="21" t="s">
        <v>171</v>
      </c>
      <c r="D69" s="21" t="s">
        <v>177</v>
      </c>
      <c r="E69" s="21" t="s">
        <v>291</v>
      </c>
      <c r="F69" s="21"/>
      <c r="G69" s="101">
        <f>SUM(G70)</f>
        <v>615.4</v>
      </c>
    </row>
    <row r="70" spans="1:7" s="28" customFormat="1" ht="92.25" customHeight="1">
      <c r="A70" s="32"/>
      <c r="B70" s="20" t="s">
        <v>462</v>
      </c>
      <c r="C70" s="21" t="s">
        <v>171</v>
      </c>
      <c r="D70" s="21" t="s">
        <v>177</v>
      </c>
      <c r="E70" s="21" t="s">
        <v>435</v>
      </c>
      <c r="F70" s="21"/>
      <c r="G70" s="101">
        <f>SUM(G71)</f>
        <v>615.4</v>
      </c>
    </row>
    <row r="71" spans="1:8" s="29" customFormat="1" ht="116.25" customHeight="1">
      <c r="A71" s="26"/>
      <c r="B71" s="20" t="s">
        <v>463</v>
      </c>
      <c r="C71" s="21" t="s">
        <v>171</v>
      </c>
      <c r="D71" s="21" t="s">
        <v>177</v>
      </c>
      <c r="E71" s="21" t="s">
        <v>292</v>
      </c>
      <c r="F71" s="21"/>
      <c r="G71" s="101">
        <f>SUM(G72)</f>
        <v>615.4</v>
      </c>
      <c r="H71" s="28"/>
    </row>
    <row r="72" spans="1:8" s="29" customFormat="1" ht="37.5" customHeight="1">
      <c r="A72" s="26"/>
      <c r="B72" s="20" t="s">
        <v>224</v>
      </c>
      <c r="C72" s="21" t="s">
        <v>171</v>
      </c>
      <c r="D72" s="21" t="s">
        <v>177</v>
      </c>
      <c r="E72" s="21" t="s">
        <v>292</v>
      </c>
      <c r="F72" s="21" t="s">
        <v>225</v>
      </c>
      <c r="G72" s="101">
        <v>615.4</v>
      </c>
      <c r="H72" s="28"/>
    </row>
    <row r="73" spans="1:7" s="28" customFormat="1" ht="42" customHeight="1">
      <c r="A73" s="32"/>
      <c r="B73" s="20" t="s">
        <v>289</v>
      </c>
      <c r="C73" s="21" t="s">
        <v>171</v>
      </c>
      <c r="D73" s="21" t="s">
        <v>177</v>
      </c>
      <c r="E73" s="21" t="s">
        <v>290</v>
      </c>
      <c r="F73" s="21"/>
      <c r="G73" s="101">
        <f>SUM(G74)</f>
        <v>14.7</v>
      </c>
    </row>
    <row r="74" spans="1:8" s="29" customFormat="1" ht="42.75" customHeight="1">
      <c r="A74" s="26"/>
      <c r="B74" s="20" t="s">
        <v>436</v>
      </c>
      <c r="C74" s="21" t="s">
        <v>171</v>
      </c>
      <c r="D74" s="21" t="s">
        <v>177</v>
      </c>
      <c r="E74" s="21" t="s">
        <v>438</v>
      </c>
      <c r="F74" s="21"/>
      <c r="G74" s="101">
        <f>SUM(G75)</f>
        <v>14.7</v>
      </c>
      <c r="H74" s="28"/>
    </row>
    <row r="75" spans="1:8" s="29" customFormat="1" ht="70.5" customHeight="1">
      <c r="A75" s="26"/>
      <c r="B75" s="20" t="s">
        <v>437</v>
      </c>
      <c r="C75" s="21" t="s">
        <v>171</v>
      </c>
      <c r="D75" s="21" t="s">
        <v>177</v>
      </c>
      <c r="E75" s="21" t="s">
        <v>439</v>
      </c>
      <c r="F75" s="21"/>
      <c r="G75" s="101">
        <f>SUM(G76)</f>
        <v>14.7</v>
      </c>
      <c r="H75" s="28"/>
    </row>
    <row r="76" spans="1:8" s="29" customFormat="1" ht="37.5" customHeight="1">
      <c r="A76" s="26"/>
      <c r="B76" s="20" t="s">
        <v>224</v>
      </c>
      <c r="C76" s="21" t="s">
        <v>171</v>
      </c>
      <c r="D76" s="21" t="s">
        <v>177</v>
      </c>
      <c r="E76" s="21" t="s">
        <v>439</v>
      </c>
      <c r="F76" s="21" t="s">
        <v>225</v>
      </c>
      <c r="G76" s="101">
        <v>14.7</v>
      </c>
      <c r="H76" s="28"/>
    </row>
    <row r="77" spans="1:7" s="28" customFormat="1" ht="73.5" customHeight="1">
      <c r="A77" s="32"/>
      <c r="B77" s="20" t="s">
        <v>440</v>
      </c>
      <c r="C77" s="21" t="s">
        <v>171</v>
      </c>
      <c r="D77" s="21" t="s">
        <v>177</v>
      </c>
      <c r="E77" s="21" t="s">
        <v>288</v>
      </c>
      <c r="F77" s="21"/>
      <c r="G77" s="101">
        <f>SUM(G78)</f>
        <v>50</v>
      </c>
    </row>
    <row r="78" spans="1:8" s="29" customFormat="1" ht="57" customHeight="1">
      <c r="A78" s="26"/>
      <c r="B78" s="20" t="s">
        <v>441</v>
      </c>
      <c r="C78" s="21" t="s">
        <v>171</v>
      </c>
      <c r="D78" s="21" t="s">
        <v>177</v>
      </c>
      <c r="E78" s="21" t="s">
        <v>443</v>
      </c>
      <c r="F78" s="21"/>
      <c r="G78" s="101">
        <f>SUM(G79)</f>
        <v>50</v>
      </c>
      <c r="H78" s="28"/>
    </row>
    <row r="79" spans="1:8" s="29" customFormat="1" ht="120.75" customHeight="1">
      <c r="A79" s="26"/>
      <c r="B79" s="20" t="s">
        <v>442</v>
      </c>
      <c r="C79" s="21" t="s">
        <v>171</v>
      </c>
      <c r="D79" s="21" t="s">
        <v>177</v>
      </c>
      <c r="E79" s="21" t="s">
        <v>444</v>
      </c>
      <c r="F79" s="21"/>
      <c r="G79" s="101">
        <f>SUM(G80)</f>
        <v>50</v>
      </c>
      <c r="H79" s="28"/>
    </row>
    <row r="80" spans="1:8" s="29" customFormat="1" ht="45" customHeight="1">
      <c r="A80" s="26"/>
      <c r="B80" s="20" t="s">
        <v>224</v>
      </c>
      <c r="C80" s="21" t="s">
        <v>171</v>
      </c>
      <c r="D80" s="21" t="s">
        <v>177</v>
      </c>
      <c r="E80" s="21" t="s">
        <v>444</v>
      </c>
      <c r="F80" s="21" t="s">
        <v>225</v>
      </c>
      <c r="G80" s="101">
        <v>50</v>
      </c>
      <c r="H80" s="28"/>
    </row>
    <row r="81" spans="1:7" s="28" customFormat="1" ht="43.5" customHeight="1">
      <c r="A81" s="32"/>
      <c r="B81" s="20" t="s">
        <v>286</v>
      </c>
      <c r="C81" s="21" t="s">
        <v>171</v>
      </c>
      <c r="D81" s="21" t="s">
        <v>177</v>
      </c>
      <c r="E81" s="21" t="s">
        <v>287</v>
      </c>
      <c r="F81" s="21"/>
      <c r="G81" s="101">
        <f>SUM(G82)</f>
        <v>140</v>
      </c>
    </row>
    <row r="82" spans="1:8" s="29" customFormat="1" ht="47.25" customHeight="1">
      <c r="A82" s="26"/>
      <c r="B82" s="20" t="s">
        <v>445</v>
      </c>
      <c r="C82" s="21" t="s">
        <v>171</v>
      </c>
      <c r="D82" s="21" t="s">
        <v>177</v>
      </c>
      <c r="E82" s="21" t="s">
        <v>447</v>
      </c>
      <c r="F82" s="21"/>
      <c r="G82" s="101">
        <f>SUM(G83)</f>
        <v>140</v>
      </c>
      <c r="H82" s="28"/>
    </row>
    <row r="83" spans="1:8" s="29" customFormat="1" ht="75" customHeight="1">
      <c r="A83" s="26"/>
      <c r="B83" s="20" t="s">
        <v>446</v>
      </c>
      <c r="C83" s="21" t="s">
        <v>171</v>
      </c>
      <c r="D83" s="21" t="s">
        <v>177</v>
      </c>
      <c r="E83" s="21" t="s">
        <v>448</v>
      </c>
      <c r="F83" s="21"/>
      <c r="G83" s="101">
        <f>SUM(G84)</f>
        <v>140</v>
      </c>
      <c r="H83" s="28"/>
    </row>
    <row r="84" spans="1:8" s="29" customFormat="1" ht="37.5" customHeight="1">
      <c r="A84" s="26"/>
      <c r="B84" s="20" t="s">
        <v>224</v>
      </c>
      <c r="C84" s="21" t="s">
        <v>171</v>
      </c>
      <c r="D84" s="21" t="s">
        <v>177</v>
      </c>
      <c r="E84" s="21" t="s">
        <v>448</v>
      </c>
      <c r="F84" s="21" t="s">
        <v>225</v>
      </c>
      <c r="G84" s="101">
        <v>140</v>
      </c>
      <c r="H84" s="28"/>
    </row>
    <row r="85" spans="1:7" s="28" customFormat="1" ht="48.75" customHeight="1">
      <c r="A85" s="32"/>
      <c r="B85" s="105" t="s">
        <v>453</v>
      </c>
      <c r="C85" s="21" t="s">
        <v>171</v>
      </c>
      <c r="D85" s="21" t="s">
        <v>177</v>
      </c>
      <c r="E85" s="21" t="s">
        <v>449</v>
      </c>
      <c r="F85" s="21"/>
      <c r="G85" s="101">
        <f>SUM(G86)</f>
        <v>4117.1</v>
      </c>
    </row>
    <row r="86" spans="1:8" s="29" customFormat="1" ht="37.5" customHeight="1">
      <c r="A86" s="26"/>
      <c r="B86" s="105" t="s">
        <v>452</v>
      </c>
      <c r="C86" s="21" t="s">
        <v>171</v>
      </c>
      <c r="D86" s="21" t="s">
        <v>177</v>
      </c>
      <c r="E86" s="21" t="s">
        <v>450</v>
      </c>
      <c r="F86" s="21"/>
      <c r="G86" s="101">
        <f>SUM(G87)</f>
        <v>4117.1</v>
      </c>
      <c r="H86" s="28"/>
    </row>
    <row r="87" spans="1:8" s="29" customFormat="1" ht="54" customHeight="1">
      <c r="A87" s="26"/>
      <c r="B87" s="105" t="s">
        <v>321</v>
      </c>
      <c r="C87" s="21" t="s">
        <v>171</v>
      </c>
      <c r="D87" s="21" t="s">
        <v>177</v>
      </c>
      <c r="E87" s="21" t="s">
        <v>451</v>
      </c>
      <c r="F87" s="21"/>
      <c r="G87" s="101">
        <f>SUM(G88+G89+G90)</f>
        <v>4117.1</v>
      </c>
      <c r="H87" s="28"/>
    </row>
    <row r="88" spans="1:8" s="29" customFormat="1" ht="26.25" customHeight="1">
      <c r="A88" s="26"/>
      <c r="B88" s="105" t="s">
        <v>322</v>
      </c>
      <c r="C88" s="21" t="s">
        <v>171</v>
      </c>
      <c r="D88" s="21" t="s">
        <v>177</v>
      </c>
      <c r="E88" s="21" t="s">
        <v>451</v>
      </c>
      <c r="F88" s="21" t="s">
        <v>323</v>
      </c>
      <c r="G88" s="101">
        <v>3275.6</v>
      </c>
      <c r="H88" s="28"/>
    </row>
    <row r="89" spans="1:8" s="29" customFormat="1" ht="37.5" customHeight="1">
      <c r="A89" s="26"/>
      <c r="B89" s="20" t="s">
        <v>224</v>
      </c>
      <c r="C89" s="21" t="s">
        <v>171</v>
      </c>
      <c r="D89" s="21" t="s">
        <v>177</v>
      </c>
      <c r="E89" s="21" t="s">
        <v>451</v>
      </c>
      <c r="F89" s="21" t="s">
        <v>225</v>
      </c>
      <c r="G89" s="101">
        <v>836.5</v>
      </c>
      <c r="H89" s="28"/>
    </row>
    <row r="90" spans="1:7" s="18" customFormat="1" ht="18" customHeight="1">
      <c r="A90" s="19"/>
      <c r="B90" s="20" t="s">
        <v>226</v>
      </c>
      <c r="C90" s="21" t="s">
        <v>171</v>
      </c>
      <c r="D90" s="21" t="s">
        <v>177</v>
      </c>
      <c r="E90" s="21" t="s">
        <v>451</v>
      </c>
      <c r="F90" s="21" t="s">
        <v>227</v>
      </c>
      <c r="G90" s="101">
        <v>5</v>
      </c>
    </row>
    <row r="91" spans="1:7" s="29" customFormat="1" ht="38.25" customHeight="1">
      <c r="A91" s="26"/>
      <c r="B91" s="20" t="s">
        <v>220</v>
      </c>
      <c r="C91" s="21" t="s">
        <v>171</v>
      </c>
      <c r="D91" s="21" t="s">
        <v>177</v>
      </c>
      <c r="E91" s="21" t="s">
        <v>82</v>
      </c>
      <c r="F91" s="21"/>
      <c r="G91" s="101">
        <f>SUM(G92)</f>
        <v>1325.7</v>
      </c>
    </row>
    <row r="92" spans="1:7" s="29" customFormat="1" ht="48.75" customHeight="1">
      <c r="A92" s="26"/>
      <c r="B92" s="20" t="s">
        <v>232</v>
      </c>
      <c r="C92" s="21" t="s">
        <v>171</v>
      </c>
      <c r="D92" s="21" t="s">
        <v>177</v>
      </c>
      <c r="E92" s="21" t="s">
        <v>83</v>
      </c>
      <c r="F92" s="21"/>
      <c r="G92" s="101">
        <f>SUM(G93+G95)</f>
        <v>1325.7</v>
      </c>
    </row>
    <row r="93" spans="1:7" s="29" customFormat="1" ht="34.5" customHeight="1">
      <c r="A93" s="26"/>
      <c r="B93" s="20" t="s">
        <v>228</v>
      </c>
      <c r="C93" s="21" t="s">
        <v>171</v>
      </c>
      <c r="D93" s="21" t="s">
        <v>177</v>
      </c>
      <c r="E93" s="21" t="s">
        <v>87</v>
      </c>
      <c r="F93" s="21"/>
      <c r="G93" s="101">
        <f>SUM(G94)</f>
        <v>764.9</v>
      </c>
    </row>
    <row r="94" spans="1:7" s="29" customFormat="1" ht="34.5" customHeight="1">
      <c r="A94" s="26"/>
      <c r="B94" s="20" t="s">
        <v>224</v>
      </c>
      <c r="C94" s="21" t="s">
        <v>171</v>
      </c>
      <c r="D94" s="21" t="s">
        <v>177</v>
      </c>
      <c r="E94" s="21" t="s">
        <v>87</v>
      </c>
      <c r="F94" s="23" t="s">
        <v>225</v>
      </c>
      <c r="G94" s="101">
        <v>764.9</v>
      </c>
    </row>
    <row r="95" spans="1:7" s="29" customFormat="1" ht="48.75" customHeight="1">
      <c r="A95" s="26"/>
      <c r="B95" s="20" t="s">
        <v>203</v>
      </c>
      <c r="C95" s="21" t="s">
        <v>171</v>
      </c>
      <c r="D95" s="21" t="s">
        <v>177</v>
      </c>
      <c r="E95" s="21" t="s">
        <v>93</v>
      </c>
      <c r="F95" s="21"/>
      <c r="G95" s="101">
        <f>SUM(G96+G97)</f>
        <v>560.8000000000001</v>
      </c>
    </row>
    <row r="96" spans="1:7" s="29" customFormat="1" ht="34.5" customHeight="1">
      <c r="A96" s="26"/>
      <c r="B96" s="20" t="s">
        <v>222</v>
      </c>
      <c r="C96" s="21" t="s">
        <v>171</v>
      </c>
      <c r="D96" s="21" t="s">
        <v>177</v>
      </c>
      <c r="E96" s="21" t="s">
        <v>93</v>
      </c>
      <c r="F96" s="21" t="s">
        <v>223</v>
      </c>
      <c r="G96" s="101">
        <v>524.6</v>
      </c>
    </row>
    <row r="97" spans="1:7" s="29" customFormat="1" ht="34.5" customHeight="1">
      <c r="A97" s="26"/>
      <c r="B97" s="20" t="s">
        <v>224</v>
      </c>
      <c r="C97" s="21" t="s">
        <v>171</v>
      </c>
      <c r="D97" s="21" t="s">
        <v>177</v>
      </c>
      <c r="E97" s="21" t="s">
        <v>93</v>
      </c>
      <c r="F97" s="23" t="s">
        <v>225</v>
      </c>
      <c r="G97" s="101">
        <v>36.2</v>
      </c>
    </row>
    <row r="98" spans="1:7" s="29" customFormat="1" ht="19.5" customHeight="1">
      <c r="A98" s="26"/>
      <c r="B98" s="104" t="s">
        <v>163</v>
      </c>
      <c r="C98" s="17" t="s">
        <v>176</v>
      </c>
      <c r="D98" s="17" t="s">
        <v>172</v>
      </c>
      <c r="E98" s="17"/>
      <c r="F98" s="14"/>
      <c r="G98" s="99">
        <f>SUM(G99)</f>
        <v>233.7</v>
      </c>
    </row>
    <row r="99" spans="1:7" s="29" customFormat="1" ht="19.5" customHeight="1">
      <c r="A99" s="26"/>
      <c r="B99" s="104" t="s">
        <v>162</v>
      </c>
      <c r="C99" s="17" t="s">
        <v>176</v>
      </c>
      <c r="D99" s="17" t="s">
        <v>173</v>
      </c>
      <c r="E99" s="14"/>
      <c r="F99" s="14"/>
      <c r="G99" s="99">
        <f>SUM(G100)</f>
        <v>233.7</v>
      </c>
    </row>
    <row r="100" spans="1:7" s="29" customFormat="1" ht="32.25" customHeight="1">
      <c r="A100" s="26"/>
      <c r="B100" s="20" t="s">
        <v>220</v>
      </c>
      <c r="C100" s="21" t="s">
        <v>176</v>
      </c>
      <c r="D100" s="21" t="s">
        <v>173</v>
      </c>
      <c r="E100" s="23" t="s">
        <v>82</v>
      </c>
      <c r="F100" s="23"/>
      <c r="G100" s="101">
        <f>SUM(G101)</f>
        <v>233.7</v>
      </c>
    </row>
    <row r="101" spans="1:7" s="29" customFormat="1" ht="48.75" customHeight="1">
      <c r="A101" s="26"/>
      <c r="B101" s="20" t="s">
        <v>232</v>
      </c>
      <c r="C101" s="21" t="s">
        <v>176</v>
      </c>
      <c r="D101" s="21" t="s">
        <v>173</v>
      </c>
      <c r="E101" s="23" t="s">
        <v>83</v>
      </c>
      <c r="F101" s="23"/>
      <c r="G101" s="101">
        <f>SUM(G102)</f>
        <v>233.7</v>
      </c>
    </row>
    <row r="102" spans="1:7" s="29" customFormat="1" ht="35.25" customHeight="1">
      <c r="A102" s="26"/>
      <c r="B102" s="20" t="s">
        <v>164</v>
      </c>
      <c r="C102" s="21" t="s">
        <v>176</v>
      </c>
      <c r="D102" s="21" t="s">
        <v>173</v>
      </c>
      <c r="E102" s="23" t="s">
        <v>92</v>
      </c>
      <c r="F102" s="23"/>
      <c r="G102" s="101">
        <f>SUM(G103:G104)</f>
        <v>233.7</v>
      </c>
    </row>
    <row r="103" spans="1:7" s="29" customFormat="1" ht="39" customHeight="1">
      <c r="A103" s="26"/>
      <c r="B103" s="20" t="s">
        <v>222</v>
      </c>
      <c r="C103" s="21" t="s">
        <v>176</v>
      </c>
      <c r="D103" s="21" t="s">
        <v>173</v>
      </c>
      <c r="E103" s="23" t="s">
        <v>92</v>
      </c>
      <c r="F103" s="23" t="s">
        <v>223</v>
      </c>
      <c r="G103" s="101">
        <v>233.7</v>
      </c>
    </row>
    <row r="104" spans="1:7" s="29" customFormat="1" ht="37.5" customHeight="1" hidden="1">
      <c r="A104" s="26"/>
      <c r="B104" s="20" t="s">
        <v>224</v>
      </c>
      <c r="C104" s="21" t="s">
        <v>176</v>
      </c>
      <c r="D104" s="21" t="s">
        <v>173</v>
      </c>
      <c r="E104" s="23" t="s">
        <v>92</v>
      </c>
      <c r="F104" s="23" t="s">
        <v>225</v>
      </c>
      <c r="G104" s="101"/>
    </row>
    <row r="105" spans="1:7" s="29" customFormat="1" ht="36.75" customHeight="1">
      <c r="A105" s="26"/>
      <c r="B105" s="104" t="s">
        <v>146</v>
      </c>
      <c r="C105" s="17" t="s">
        <v>173</v>
      </c>
      <c r="D105" s="17" t="s">
        <v>172</v>
      </c>
      <c r="E105" s="17"/>
      <c r="F105" s="17"/>
      <c r="G105" s="99">
        <f>SUM(G106+G129)</f>
        <v>2331</v>
      </c>
    </row>
    <row r="106" spans="1:7" s="18" customFormat="1" ht="55.5" customHeight="1">
      <c r="A106" s="26"/>
      <c r="B106" s="104" t="s">
        <v>161</v>
      </c>
      <c r="C106" s="17" t="s">
        <v>173</v>
      </c>
      <c r="D106" s="17" t="s">
        <v>178</v>
      </c>
      <c r="E106" s="17"/>
      <c r="F106" s="17"/>
      <c r="G106" s="99">
        <f>SUM(G107+G117+G124)</f>
        <v>2307.9</v>
      </c>
    </row>
    <row r="107" spans="1:7" s="30" customFormat="1" ht="19.5" customHeight="1">
      <c r="A107" s="31"/>
      <c r="B107" s="108" t="s">
        <v>229</v>
      </c>
      <c r="C107" s="21" t="s">
        <v>173</v>
      </c>
      <c r="D107" s="21" t="s">
        <v>178</v>
      </c>
      <c r="E107" s="21" t="s">
        <v>29</v>
      </c>
      <c r="F107" s="21"/>
      <c r="G107" s="101">
        <f>SUM(G108+G111+G114)</f>
        <v>1404.5</v>
      </c>
    </row>
    <row r="108" spans="1:7" ht="69.75" customHeight="1">
      <c r="A108" s="32"/>
      <c r="B108" s="27" t="s">
        <v>329</v>
      </c>
      <c r="C108" s="21" t="s">
        <v>173</v>
      </c>
      <c r="D108" s="21" t="s">
        <v>178</v>
      </c>
      <c r="E108" s="21" t="s">
        <v>30</v>
      </c>
      <c r="F108" s="21"/>
      <c r="G108" s="101">
        <f>SUM(G109)</f>
        <v>488.5</v>
      </c>
    </row>
    <row r="109" spans="1:7" ht="98.25" customHeight="1">
      <c r="A109" s="28"/>
      <c r="B109" s="20" t="s">
        <v>330</v>
      </c>
      <c r="C109" s="21" t="s">
        <v>173</v>
      </c>
      <c r="D109" s="21" t="s">
        <v>178</v>
      </c>
      <c r="E109" s="21" t="s">
        <v>31</v>
      </c>
      <c r="F109" s="21"/>
      <c r="G109" s="101">
        <f>SUM(G110)</f>
        <v>488.5</v>
      </c>
    </row>
    <row r="110" spans="1:7" ht="39" customHeight="1">
      <c r="A110" s="28"/>
      <c r="B110" s="20" t="s">
        <v>224</v>
      </c>
      <c r="C110" s="21" t="s">
        <v>173</v>
      </c>
      <c r="D110" s="21" t="s">
        <v>178</v>
      </c>
      <c r="E110" s="21" t="s">
        <v>31</v>
      </c>
      <c r="F110" s="21" t="s">
        <v>225</v>
      </c>
      <c r="G110" s="101">
        <v>488.5</v>
      </c>
    </row>
    <row r="111" spans="1:7" ht="55.5" customHeight="1">
      <c r="A111" s="28"/>
      <c r="B111" s="27" t="s">
        <v>324</v>
      </c>
      <c r="C111" s="21" t="s">
        <v>173</v>
      </c>
      <c r="D111" s="21" t="s">
        <v>178</v>
      </c>
      <c r="E111" s="21" t="s">
        <v>34</v>
      </c>
      <c r="F111" s="21"/>
      <c r="G111" s="101">
        <f>SUM(G112)</f>
        <v>607</v>
      </c>
    </row>
    <row r="112" spans="1:7" ht="69" customHeight="1">
      <c r="A112" s="28"/>
      <c r="B112" s="20" t="s">
        <v>325</v>
      </c>
      <c r="C112" s="21" t="s">
        <v>173</v>
      </c>
      <c r="D112" s="21" t="s">
        <v>178</v>
      </c>
      <c r="E112" s="21" t="s">
        <v>35</v>
      </c>
      <c r="F112" s="21"/>
      <c r="G112" s="101">
        <f>SUM(G113)</f>
        <v>607</v>
      </c>
    </row>
    <row r="113" spans="1:7" ht="34.5" customHeight="1">
      <c r="A113" s="28"/>
      <c r="B113" s="20" t="s">
        <v>224</v>
      </c>
      <c r="C113" s="21" t="s">
        <v>173</v>
      </c>
      <c r="D113" s="21" t="s">
        <v>178</v>
      </c>
      <c r="E113" s="21" t="s">
        <v>35</v>
      </c>
      <c r="F113" s="21" t="s">
        <v>225</v>
      </c>
      <c r="G113" s="101">
        <v>607</v>
      </c>
    </row>
    <row r="114" spans="1:7" ht="85.5" customHeight="1">
      <c r="A114" s="28"/>
      <c r="B114" s="27" t="s">
        <v>331</v>
      </c>
      <c r="C114" s="21" t="s">
        <v>173</v>
      </c>
      <c r="D114" s="21" t="s">
        <v>178</v>
      </c>
      <c r="E114" s="21" t="s">
        <v>36</v>
      </c>
      <c r="F114" s="21"/>
      <c r="G114" s="101">
        <f>SUM(G115)</f>
        <v>309</v>
      </c>
    </row>
    <row r="115" spans="1:7" ht="111" customHeight="1">
      <c r="A115" s="28"/>
      <c r="B115" s="20" t="s">
        <v>332</v>
      </c>
      <c r="C115" s="21" t="s">
        <v>173</v>
      </c>
      <c r="D115" s="21" t="s">
        <v>178</v>
      </c>
      <c r="E115" s="21" t="s">
        <v>37</v>
      </c>
      <c r="F115" s="21"/>
      <c r="G115" s="101">
        <f>SUM(G116)</f>
        <v>309</v>
      </c>
    </row>
    <row r="116" spans="1:7" ht="34.5" customHeight="1">
      <c r="A116" s="28"/>
      <c r="B116" s="20" t="s">
        <v>224</v>
      </c>
      <c r="C116" s="21" t="s">
        <v>173</v>
      </c>
      <c r="D116" s="21" t="s">
        <v>178</v>
      </c>
      <c r="E116" s="21" t="s">
        <v>37</v>
      </c>
      <c r="F116" s="21" t="s">
        <v>225</v>
      </c>
      <c r="G116" s="101">
        <v>309</v>
      </c>
    </row>
    <row r="117" spans="1:7" ht="47.25" customHeight="1">
      <c r="A117" s="28"/>
      <c r="B117" s="27" t="s">
        <v>355</v>
      </c>
      <c r="C117" s="21" t="s">
        <v>173</v>
      </c>
      <c r="D117" s="21" t="s">
        <v>178</v>
      </c>
      <c r="E117" s="21" t="s">
        <v>38</v>
      </c>
      <c r="F117" s="21"/>
      <c r="G117" s="101">
        <f>SUM(G118)</f>
        <v>162.70000000000002</v>
      </c>
    </row>
    <row r="118" spans="1:7" ht="33" customHeight="1">
      <c r="A118" s="28"/>
      <c r="B118" s="20" t="s">
        <v>274</v>
      </c>
      <c r="C118" s="21" t="s">
        <v>173</v>
      </c>
      <c r="D118" s="21" t="s">
        <v>178</v>
      </c>
      <c r="E118" s="21" t="s">
        <v>275</v>
      </c>
      <c r="F118" s="21"/>
      <c r="G118" s="101">
        <f>SUM(G119+G121)</f>
        <v>162.70000000000002</v>
      </c>
    </row>
    <row r="119" spans="1:7" ht="63" customHeight="1">
      <c r="A119" s="28"/>
      <c r="B119" s="85" t="s">
        <v>487</v>
      </c>
      <c r="C119" s="21" t="s">
        <v>173</v>
      </c>
      <c r="D119" s="21" t="s">
        <v>178</v>
      </c>
      <c r="E119" s="21" t="s">
        <v>276</v>
      </c>
      <c r="F119" s="21"/>
      <c r="G119" s="101">
        <f>SUM(G120)</f>
        <v>147.9</v>
      </c>
    </row>
    <row r="120" spans="1:7" ht="40.5" customHeight="1">
      <c r="A120" s="28"/>
      <c r="B120" s="20" t="s">
        <v>224</v>
      </c>
      <c r="C120" s="21" t="s">
        <v>173</v>
      </c>
      <c r="D120" s="21" t="s">
        <v>178</v>
      </c>
      <c r="E120" s="21" t="s">
        <v>276</v>
      </c>
      <c r="F120" s="21" t="s">
        <v>225</v>
      </c>
      <c r="G120" s="101">
        <v>147.9</v>
      </c>
    </row>
    <row r="121" spans="1:7" ht="52.5" customHeight="1">
      <c r="A121" s="28"/>
      <c r="B121" s="20" t="s">
        <v>101</v>
      </c>
      <c r="C121" s="21" t="s">
        <v>173</v>
      </c>
      <c r="D121" s="21" t="s">
        <v>178</v>
      </c>
      <c r="E121" s="21" t="s">
        <v>277</v>
      </c>
      <c r="F121" s="21"/>
      <c r="G121" s="101">
        <f>SUM(G122)</f>
        <v>14.8</v>
      </c>
    </row>
    <row r="122" spans="1:7" ht="90" customHeight="1">
      <c r="A122" s="28"/>
      <c r="B122" s="33" t="s">
        <v>360</v>
      </c>
      <c r="C122" s="21" t="s">
        <v>173</v>
      </c>
      <c r="D122" s="21" t="s">
        <v>178</v>
      </c>
      <c r="E122" s="21" t="s">
        <v>278</v>
      </c>
      <c r="F122" s="21"/>
      <c r="G122" s="101">
        <f>SUM(G123)</f>
        <v>14.8</v>
      </c>
    </row>
    <row r="123" spans="1:7" ht="37.5" customHeight="1">
      <c r="A123" s="28"/>
      <c r="B123" s="20" t="s">
        <v>224</v>
      </c>
      <c r="C123" s="21" t="s">
        <v>173</v>
      </c>
      <c r="D123" s="21" t="s">
        <v>178</v>
      </c>
      <c r="E123" s="21" t="s">
        <v>278</v>
      </c>
      <c r="F123" s="21" t="s">
        <v>225</v>
      </c>
      <c r="G123" s="101">
        <v>14.8</v>
      </c>
    </row>
    <row r="124" spans="1:7" ht="37.5" customHeight="1">
      <c r="A124" s="28"/>
      <c r="B124" s="105" t="s">
        <v>453</v>
      </c>
      <c r="C124" s="21" t="s">
        <v>173</v>
      </c>
      <c r="D124" s="21" t="s">
        <v>178</v>
      </c>
      <c r="E124" s="21" t="s">
        <v>449</v>
      </c>
      <c r="F124" s="21"/>
      <c r="G124" s="101">
        <f>SUM(G125)</f>
        <v>740.7</v>
      </c>
    </row>
    <row r="125" spans="1:7" ht="37.5" customHeight="1">
      <c r="A125" s="28"/>
      <c r="B125" s="105" t="s">
        <v>452</v>
      </c>
      <c r="C125" s="21" t="s">
        <v>173</v>
      </c>
      <c r="D125" s="21" t="s">
        <v>178</v>
      </c>
      <c r="E125" s="21" t="s">
        <v>450</v>
      </c>
      <c r="F125" s="21"/>
      <c r="G125" s="101">
        <f>SUM(G126)</f>
        <v>740.7</v>
      </c>
    </row>
    <row r="126" spans="1:7" ht="51.75" customHeight="1">
      <c r="A126" s="28"/>
      <c r="B126" s="105" t="s">
        <v>321</v>
      </c>
      <c r="C126" s="21" t="s">
        <v>173</v>
      </c>
      <c r="D126" s="21" t="s">
        <v>178</v>
      </c>
      <c r="E126" s="21" t="s">
        <v>451</v>
      </c>
      <c r="F126" s="21"/>
      <c r="G126" s="101">
        <f>SUM(G127+G128)</f>
        <v>740.7</v>
      </c>
    </row>
    <row r="127" spans="1:7" ht="30" customHeight="1">
      <c r="A127" s="28"/>
      <c r="B127" s="105" t="s">
        <v>322</v>
      </c>
      <c r="C127" s="21" t="s">
        <v>173</v>
      </c>
      <c r="D127" s="21" t="s">
        <v>178</v>
      </c>
      <c r="E127" s="21" t="s">
        <v>451</v>
      </c>
      <c r="F127" s="21" t="s">
        <v>323</v>
      </c>
      <c r="G127" s="101">
        <v>682</v>
      </c>
    </row>
    <row r="128" spans="1:7" ht="37.5" customHeight="1">
      <c r="A128" s="28"/>
      <c r="B128" s="20" t="s">
        <v>224</v>
      </c>
      <c r="C128" s="21" t="s">
        <v>173</v>
      </c>
      <c r="D128" s="21" t="s">
        <v>178</v>
      </c>
      <c r="E128" s="21" t="s">
        <v>451</v>
      </c>
      <c r="F128" s="21" t="s">
        <v>225</v>
      </c>
      <c r="G128" s="101">
        <v>58.7</v>
      </c>
    </row>
    <row r="129" spans="1:7" s="18" customFormat="1" ht="34.5" customHeight="1">
      <c r="A129" s="26"/>
      <c r="B129" s="104" t="s">
        <v>159</v>
      </c>
      <c r="C129" s="17" t="s">
        <v>173</v>
      </c>
      <c r="D129" s="17" t="s">
        <v>180</v>
      </c>
      <c r="E129" s="17"/>
      <c r="F129" s="34"/>
      <c r="G129" s="99">
        <f>SUM(G130)</f>
        <v>23.1</v>
      </c>
    </row>
    <row r="130" spans="1:7" s="18" customFormat="1" ht="34.5" customHeight="1">
      <c r="A130" s="26"/>
      <c r="B130" s="20" t="s">
        <v>220</v>
      </c>
      <c r="C130" s="21" t="s">
        <v>173</v>
      </c>
      <c r="D130" s="21" t="s">
        <v>180</v>
      </c>
      <c r="E130" s="21" t="s">
        <v>82</v>
      </c>
      <c r="F130" s="34"/>
      <c r="G130" s="101">
        <f>SUM(G131)</f>
        <v>23.1</v>
      </c>
    </row>
    <row r="131" spans="1:7" ht="48.75" customHeight="1">
      <c r="A131" s="32"/>
      <c r="B131" s="20" t="s">
        <v>232</v>
      </c>
      <c r="C131" s="21" t="s">
        <v>173</v>
      </c>
      <c r="D131" s="21" t="s">
        <v>180</v>
      </c>
      <c r="E131" s="21" t="s">
        <v>83</v>
      </c>
      <c r="F131" s="21"/>
      <c r="G131" s="101">
        <f>SUM(G132)</f>
        <v>23.1</v>
      </c>
    </row>
    <row r="132" spans="1:7" ht="33.75" customHeight="1">
      <c r="A132" s="32"/>
      <c r="B132" s="27" t="s">
        <v>228</v>
      </c>
      <c r="C132" s="21" t="s">
        <v>173</v>
      </c>
      <c r="D132" s="21" t="s">
        <v>180</v>
      </c>
      <c r="E132" s="21" t="s">
        <v>87</v>
      </c>
      <c r="F132" s="21"/>
      <c r="G132" s="101">
        <f>SUM(G133)</f>
        <v>23.1</v>
      </c>
    </row>
    <row r="133" spans="1:7" ht="35.25" customHeight="1">
      <c r="A133" s="32"/>
      <c r="B133" s="20" t="s">
        <v>224</v>
      </c>
      <c r="C133" s="21" t="s">
        <v>173</v>
      </c>
      <c r="D133" s="21" t="s">
        <v>180</v>
      </c>
      <c r="E133" s="21" t="s">
        <v>87</v>
      </c>
      <c r="F133" s="21" t="s">
        <v>225</v>
      </c>
      <c r="G133" s="101">
        <v>23.1</v>
      </c>
    </row>
    <row r="134" spans="1:7" s="29" customFormat="1" ht="19.5" customHeight="1">
      <c r="A134" s="26"/>
      <c r="B134" s="104" t="s">
        <v>147</v>
      </c>
      <c r="C134" s="17" t="s">
        <v>174</v>
      </c>
      <c r="D134" s="17" t="s">
        <v>172</v>
      </c>
      <c r="E134" s="17"/>
      <c r="F134" s="17"/>
      <c r="G134" s="99">
        <f>SUM(G135+G139+G173)</f>
        <v>76387.59999999999</v>
      </c>
    </row>
    <row r="135" spans="1:7" s="29" customFormat="1" ht="19.5" customHeight="1">
      <c r="A135" s="26"/>
      <c r="B135" s="104" t="s">
        <v>265</v>
      </c>
      <c r="C135" s="17" t="s">
        <v>174</v>
      </c>
      <c r="D135" s="17" t="s">
        <v>176</v>
      </c>
      <c r="E135" s="17"/>
      <c r="F135" s="17"/>
      <c r="G135" s="99">
        <f>SUM(G136)</f>
        <v>50</v>
      </c>
    </row>
    <row r="136" spans="1:7" s="29" customFormat="1" ht="24" customHeight="1">
      <c r="A136" s="26"/>
      <c r="B136" s="27" t="s">
        <v>242</v>
      </c>
      <c r="C136" s="21" t="s">
        <v>174</v>
      </c>
      <c r="D136" s="21" t="s">
        <v>176</v>
      </c>
      <c r="E136" s="21" t="s">
        <v>7</v>
      </c>
      <c r="F136" s="21"/>
      <c r="G136" s="101">
        <f>SUM(G137)</f>
        <v>50</v>
      </c>
    </row>
    <row r="137" spans="1:7" s="29" customFormat="1" ht="64.5" customHeight="1">
      <c r="A137" s="26"/>
      <c r="B137" s="27" t="s">
        <v>470</v>
      </c>
      <c r="C137" s="21" t="s">
        <v>174</v>
      </c>
      <c r="D137" s="21" t="s">
        <v>176</v>
      </c>
      <c r="E137" s="21" t="s">
        <v>94</v>
      </c>
      <c r="F137" s="21"/>
      <c r="G137" s="101">
        <f>SUM(G138)</f>
        <v>50</v>
      </c>
    </row>
    <row r="138" spans="1:7" s="29" customFormat="1" ht="39" customHeight="1">
      <c r="A138" s="26"/>
      <c r="B138" s="20" t="s">
        <v>224</v>
      </c>
      <c r="C138" s="21" t="s">
        <v>174</v>
      </c>
      <c r="D138" s="21" t="s">
        <v>176</v>
      </c>
      <c r="E138" s="21" t="s">
        <v>94</v>
      </c>
      <c r="F138" s="21" t="s">
        <v>225</v>
      </c>
      <c r="G138" s="101">
        <v>50</v>
      </c>
    </row>
    <row r="139" spans="1:7" s="35" customFormat="1" ht="19.5" customHeight="1">
      <c r="A139" s="24"/>
      <c r="B139" s="104" t="s">
        <v>205</v>
      </c>
      <c r="C139" s="17" t="s">
        <v>174</v>
      </c>
      <c r="D139" s="17" t="s">
        <v>178</v>
      </c>
      <c r="E139" s="17"/>
      <c r="F139" s="17"/>
      <c r="G139" s="99">
        <f>SUM(G140+G144+G151)</f>
        <v>75029.9</v>
      </c>
    </row>
    <row r="140" spans="1:7" s="30" customFormat="1" ht="19.5" customHeight="1">
      <c r="A140" s="31"/>
      <c r="B140" s="108" t="s">
        <v>229</v>
      </c>
      <c r="C140" s="21" t="s">
        <v>174</v>
      </c>
      <c r="D140" s="21" t="s">
        <v>178</v>
      </c>
      <c r="E140" s="21" t="s">
        <v>29</v>
      </c>
      <c r="F140" s="21"/>
      <c r="G140" s="101">
        <f>SUM(G141)</f>
        <v>1220.4</v>
      </c>
    </row>
    <row r="141" spans="1:7" ht="45" customHeight="1">
      <c r="A141" s="28"/>
      <c r="B141" s="27" t="s">
        <v>284</v>
      </c>
      <c r="C141" s="21" t="s">
        <v>174</v>
      </c>
      <c r="D141" s="21" t="s">
        <v>178</v>
      </c>
      <c r="E141" s="21" t="s">
        <v>32</v>
      </c>
      <c r="F141" s="21"/>
      <c r="G141" s="101">
        <f>SUM(G142)</f>
        <v>1220.4</v>
      </c>
    </row>
    <row r="142" spans="1:7" ht="79.5" customHeight="1">
      <c r="A142" s="28"/>
      <c r="B142" s="20" t="s">
        <v>326</v>
      </c>
      <c r="C142" s="21" t="s">
        <v>174</v>
      </c>
      <c r="D142" s="21" t="s">
        <v>178</v>
      </c>
      <c r="E142" s="21" t="s">
        <v>33</v>
      </c>
      <c r="F142" s="21"/>
      <c r="G142" s="101">
        <f>SUM(G143)</f>
        <v>1220.4</v>
      </c>
    </row>
    <row r="143" spans="1:7" ht="35.25" customHeight="1">
      <c r="A143" s="28"/>
      <c r="B143" s="20" t="s">
        <v>224</v>
      </c>
      <c r="C143" s="21" t="s">
        <v>174</v>
      </c>
      <c r="D143" s="21" t="s">
        <v>178</v>
      </c>
      <c r="E143" s="21" t="s">
        <v>33</v>
      </c>
      <c r="F143" s="21" t="s">
        <v>225</v>
      </c>
      <c r="G143" s="101">
        <v>1220.4</v>
      </c>
    </row>
    <row r="144" spans="1:7" s="29" customFormat="1" ht="51.75" customHeight="1">
      <c r="A144" s="26"/>
      <c r="B144" s="27" t="s">
        <v>355</v>
      </c>
      <c r="C144" s="21" t="s">
        <v>174</v>
      </c>
      <c r="D144" s="21" t="s">
        <v>178</v>
      </c>
      <c r="E144" s="21" t="s">
        <v>38</v>
      </c>
      <c r="F144" s="21"/>
      <c r="G144" s="101">
        <f>SUM(G145)</f>
        <v>926.1</v>
      </c>
    </row>
    <row r="145" spans="1:7" s="29" customFormat="1" ht="51" customHeight="1">
      <c r="A145" s="26"/>
      <c r="B145" s="20" t="s">
        <v>206</v>
      </c>
      <c r="C145" s="21" t="s">
        <v>174</v>
      </c>
      <c r="D145" s="21" t="s">
        <v>178</v>
      </c>
      <c r="E145" s="21" t="s">
        <v>39</v>
      </c>
      <c r="F145" s="21"/>
      <c r="G145" s="101">
        <f>SUM(G146+G148)</f>
        <v>926.1</v>
      </c>
    </row>
    <row r="146" spans="1:7" s="29" customFormat="1" ht="72.75" customHeight="1">
      <c r="A146" s="26"/>
      <c r="B146" s="85" t="s">
        <v>488</v>
      </c>
      <c r="C146" s="21" t="s">
        <v>174</v>
      </c>
      <c r="D146" s="21" t="s">
        <v>178</v>
      </c>
      <c r="E146" s="21" t="s">
        <v>40</v>
      </c>
      <c r="F146" s="21"/>
      <c r="G146" s="101">
        <f>SUM(G147)</f>
        <v>841.9</v>
      </c>
    </row>
    <row r="147" spans="1:7" s="29" customFormat="1" ht="36.75" customHeight="1">
      <c r="A147" s="26"/>
      <c r="B147" s="20" t="s">
        <v>224</v>
      </c>
      <c r="C147" s="21" t="s">
        <v>174</v>
      </c>
      <c r="D147" s="21" t="s">
        <v>178</v>
      </c>
      <c r="E147" s="21" t="s">
        <v>40</v>
      </c>
      <c r="F147" s="21" t="s">
        <v>225</v>
      </c>
      <c r="G147" s="101">
        <v>841.9</v>
      </c>
    </row>
    <row r="148" spans="1:7" s="29" customFormat="1" ht="54" customHeight="1">
      <c r="A148" s="26"/>
      <c r="B148" s="20" t="s">
        <v>101</v>
      </c>
      <c r="C148" s="21" t="s">
        <v>174</v>
      </c>
      <c r="D148" s="21" t="s">
        <v>178</v>
      </c>
      <c r="E148" s="21" t="s">
        <v>126</v>
      </c>
      <c r="F148" s="36"/>
      <c r="G148" s="101">
        <f>SUM(G149)</f>
        <v>84.2</v>
      </c>
    </row>
    <row r="149" spans="1:7" s="29" customFormat="1" ht="98.25" customHeight="1">
      <c r="A149" s="26"/>
      <c r="B149" s="33" t="s">
        <v>356</v>
      </c>
      <c r="C149" s="21" t="s">
        <v>174</v>
      </c>
      <c r="D149" s="21" t="s">
        <v>178</v>
      </c>
      <c r="E149" s="21" t="s">
        <v>127</v>
      </c>
      <c r="F149" s="36"/>
      <c r="G149" s="101">
        <f>SUM(G150)</f>
        <v>84.2</v>
      </c>
    </row>
    <row r="150" spans="1:7" s="29" customFormat="1" ht="39.75" customHeight="1">
      <c r="A150" s="26"/>
      <c r="B150" s="20" t="s">
        <v>224</v>
      </c>
      <c r="C150" s="21" t="s">
        <v>174</v>
      </c>
      <c r="D150" s="21" t="s">
        <v>178</v>
      </c>
      <c r="E150" s="21" t="s">
        <v>127</v>
      </c>
      <c r="F150" s="36">
        <v>240</v>
      </c>
      <c r="G150" s="101">
        <v>84.2</v>
      </c>
    </row>
    <row r="151" spans="1:7" s="35" customFormat="1" ht="45.75" customHeight="1">
      <c r="A151" s="24"/>
      <c r="B151" s="27" t="s">
        <v>333</v>
      </c>
      <c r="C151" s="21" t="s">
        <v>174</v>
      </c>
      <c r="D151" s="21" t="s">
        <v>178</v>
      </c>
      <c r="E151" s="21" t="s">
        <v>48</v>
      </c>
      <c r="F151" s="21"/>
      <c r="G151" s="101">
        <f>SUM(G152+G168)</f>
        <v>72883.4</v>
      </c>
    </row>
    <row r="152" spans="1:7" s="29" customFormat="1" ht="123.75" customHeight="1">
      <c r="A152" s="26"/>
      <c r="B152" s="20" t="s">
        <v>334</v>
      </c>
      <c r="C152" s="21" t="s">
        <v>174</v>
      </c>
      <c r="D152" s="21" t="s">
        <v>178</v>
      </c>
      <c r="E152" s="21" t="s">
        <v>49</v>
      </c>
      <c r="F152" s="21"/>
      <c r="G152" s="101">
        <f>SUM(G153+G155+G157+G159+G162+G164+G166)</f>
        <v>30122.2</v>
      </c>
    </row>
    <row r="153" spans="1:7" s="29" customFormat="1" ht="97.5" customHeight="1">
      <c r="A153" s="26"/>
      <c r="B153" s="27" t="s">
        <v>335</v>
      </c>
      <c r="C153" s="21" t="s">
        <v>174</v>
      </c>
      <c r="D153" s="21" t="s">
        <v>178</v>
      </c>
      <c r="E153" s="21" t="s">
        <v>50</v>
      </c>
      <c r="F153" s="21"/>
      <c r="G153" s="101">
        <f>SUM(G154)</f>
        <v>24512.2</v>
      </c>
    </row>
    <row r="154" spans="1:7" s="29" customFormat="1" ht="38.25" customHeight="1">
      <c r="A154" s="26"/>
      <c r="B154" s="20" t="s">
        <v>224</v>
      </c>
      <c r="C154" s="21" t="s">
        <v>174</v>
      </c>
      <c r="D154" s="21" t="s">
        <v>178</v>
      </c>
      <c r="E154" s="21" t="s">
        <v>50</v>
      </c>
      <c r="F154" s="21" t="s">
        <v>225</v>
      </c>
      <c r="G154" s="101">
        <v>24512.2</v>
      </c>
    </row>
    <row r="155" spans="1:7" s="29" customFormat="1" ht="52.5" customHeight="1">
      <c r="A155" s="26"/>
      <c r="B155" s="20" t="s">
        <v>336</v>
      </c>
      <c r="C155" s="21" t="s">
        <v>174</v>
      </c>
      <c r="D155" s="21" t="s">
        <v>178</v>
      </c>
      <c r="E155" s="21" t="s">
        <v>98</v>
      </c>
      <c r="F155" s="21"/>
      <c r="G155" s="101">
        <f>SUM(G156)</f>
        <v>200</v>
      </c>
    </row>
    <row r="156" spans="1:7" s="29" customFormat="1" ht="38.25" customHeight="1">
      <c r="A156" s="26"/>
      <c r="B156" s="20" t="s">
        <v>224</v>
      </c>
      <c r="C156" s="21" t="s">
        <v>174</v>
      </c>
      <c r="D156" s="21" t="s">
        <v>178</v>
      </c>
      <c r="E156" s="21" t="s">
        <v>98</v>
      </c>
      <c r="F156" s="21" t="s">
        <v>225</v>
      </c>
      <c r="G156" s="101">
        <v>200</v>
      </c>
    </row>
    <row r="157" spans="1:7" s="29" customFormat="1" ht="143.25" customHeight="1" hidden="1">
      <c r="A157" s="26"/>
      <c r="B157" s="33" t="s">
        <v>218</v>
      </c>
      <c r="C157" s="21" t="s">
        <v>174</v>
      </c>
      <c r="D157" s="21" t="s">
        <v>178</v>
      </c>
      <c r="E157" s="21" t="s">
        <v>51</v>
      </c>
      <c r="F157" s="21"/>
      <c r="G157" s="101">
        <f>G158</f>
        <v>0</v>
      </c>
    </row>
    <row r="158" spans="1:7" s="29" customFormat="1" ht="39" customHeight="1" hidden="1">
      <c r="A158" s="26"/>
      <c r="B158" s="20" t="s">
        <v>224</v>
      </c>
      <c r="C158" s="21" t="s">
        <v>174</v>
      </c>
      <c r="D158" s="21" t="s">
        <v>178</v>
      </c>
      <c r="E158" s="21" t="s">
        <v>51</v>
      </c>
      <c r="F158" s="21" t="s">
        <v>225</v>
      </c>
      <c r="G158" s="101"/>
    </row>
    <row r="159" spans="1:7" s="29" customFormat="1" ht="118.5" customHeight="1">
      <c r="A159" s="26"/>
      <c r="B159" s="27" t="s">
        <v>105</v>
      </c>
      <c r="C159" s="21" t="s">
        <v>174</v>
      </c>
      <c r="D159" s="21" t="s">
        <v>178</v>
      </c>
      <c r="E159" s="21" t="s">
        <v>52</v>
      </c>
      <c r="F159" s="21"/>
      <c r="G159" s="101">
        <f>G160</f>
        <v>1035</v>
      </c>
    </row>
    <row r="160" spans="1:7" s="29" customFormat="1" ht="38.25" customHeight="1">
      <c r="A160" s="26"/>
      <c r="B160" s="20" t="s">
        <v>224</v>
      </c>
      <c r="C160" s="21" t="s">
        <v>174</v>
      </c>
      <c r="D160" s="21" t="s">
        <v>178</v>
      </c>
      <c r="E160" s="21" t="s">
        <v>52</v>
      </c>
      <c r="F160" s="21" t="s">
        <v>225</v>
      </c>
      <c r="G160" s="101">
        <v>1035</v>
      </c>
    </row>
    <row r="161" spans="1:7" s="29" customFormat="1" ht="50.25" customHeight="1">
      <c r="A161" s="26"/>
      <c r="B161" s="20" t="s">
        <v>101</v>
      </c>
      <c r="C161" s="21" t="s">
        <v>174</v>
      </c>
      <c r="D161" s="21" t="s">
        <v>178</v>
      </c>
      <c r="E161" s="21" t="s">
        <v>132</v>
      </c>
      <c r="F161" s="21"/>
      <c r="G161" s="101">
        <f>G162+G164</f>
        <v>460</v>
      </c>
    </row>
    <row r="162" spans="1:7" s="29" customFormat="1" ht="148.5" customHeight="1" hidden="1">
      <c r="A162" s="26"/>
      <c r="B162" s="109" t="s">
        <v>1</v>
      </c>
      <c r="C162" s="21" t="s">
        <v>174</v>
      </c>
      <c r="D162" s="21" t="s">
        <v>178</v>
      </c>
      <c r="E162" s="21" t="s">
        <v>134</v>
      </c>
      <c r="F162" s="21"/>
      <c r="G162" s="101">
        <f>G163</f>
        <v>0</v>
      </c>
    </row>
    <row r="163" spans="1:7" s="29" customFormat="1" ht="35.25" customHeight="1" hidden="1">
      <c r="A163" s="26"/>
      <c r="B163" s="20" t="s">
        <v>224</v>
      </c>
      <c r="C163" s="21" t="s">
        <v>174</v>
      </c>
      <c r="D163" s="21" t="s">
        <v>178</v>
      </c>
      <c r="E163" s="21" t="s">
        <v>134</v>
      </c>
      <c r="F163" s="21" t="s">
        <v>225</v>
      </c>
      <c r="G163" s="101"/>
    </row>
    <row r="164" spans="1:7" s="29" customFormat="1" ht="72" customHeight="1">
      <c r="A164" s="26"/>
      <c r="B164" s="27" t="s">
        <v>338</v>
      </c>
      <c r="C164" s="21" t="s">
        <v>174</v>
      </c>
      <c r="D164" s="21" t="s">
        <v>178</v>
      </c>
      <c r="E164" s="21" t="s">
        <v>133</v>
      </c>
      <c r="F164" s="21"/>
      <c r="G164" s="101">
        <f>SUM(G165)</f>
        <v>460</v>
      </c>
    </row>
    <row r="165" spans="1:7" s="29" customFormat="1" ht="32.25" customHeight="1">
      <c r="A165" s="26"/>
      <c r="B165" s="20" t="s">
        <v>224</v>
      </c>
      <c r="C165" s="21" t="s">
        <v>174</v>
      </c>
      <c r="D165" s="21" t="s">
        <v>178</v>
      </c>
      <c r="E165" s="21" t="s">
        <v>133</v>
      </c>
      <c r="F165" s="21" t="s">
        <v>225</v>
      </c>
      <c r="G165" s="101">
        <v>460</v>
      </c>
    </row>
    <row r="166" spans="1:7" s="29" customFormat="1" ht="131.25" customHeight="1">
      <c r="A166" s="26"/>
      <c r="B166" s="20" t="s">
        <v>263</v>
      </c>
      <c r="C166" s="21" t="s">
        <v>174</v>
      </c>
      <c r="D166" s="21" t="s">
        <v>178</v>
      </c>
      <c r="E166" s="21" t="s">
        <v>264</v>
      </c>
      <c r="F166" s="21"/>
      <c r="G166" s="101">
        <f>SUM(G167)</f>
        <v>3915</v>
      </c>
    </row>
    <row r="167" spans="1:7" s="29" customFormat="1" ht="32.25" customHeight="1">
      <c r="A167" s="26"/>
      <c r="B167" s="20" t="s">
        <v>224</v>
      </c>
      <c r="C167" s="21" t="s">
        <v>174</v>
      </c>
      <c r="D167" s="21" t="s">
        <v>178</v>
      </c>
      <c r="E167" s="21" t="s">
        <v>264</v>
      </c>
      <c r="F167" s="21" t="s">
        <v>225</v>
      </c>
      <c r="G167" s="101">
        <v>3915</v>
      </c>
    </row>
    <row r="168" spans="1:7" s="29" customFormat="1" ht="72.75" customHeight="1">
      <c r="A168" s="26"/>
      <c r="B168" s="20" t="s">
        <v>339</v>
      </c>
      <c r="C168" s="21" t="s">
        <v>174</v>
      </c>
      <c r="D168" s="21" t="s">
        <v>178</v>
      </c>
      <c r="E168" s="21" t="s">
        <v>53</v>
      </c>
      <c r="F168" s="21"/>
      <c r="G168" s="101">
        <f>SUM(G169+G171)</f>
        <v>42761.2</v>
      </c>
    </row>
    <row r="169" spans="1:7" s="29" customFormat="1" ht="91.5" customHeight="1">
      <c r="A169" s="26"/>
      <c r="B169" s="37" t="s">
        <v>340</v>
      </c>
      <c r="C169" s="21" t="s">
        <v>174</v>
      </c>
      <c r="D169" s="21" t="s">
        <v>178</v>
      </c>
      <c r="E169" s="21" t="s">
        <v>54</v>
      </c>
      <c r="F169" s="21"/>
      <c r="G169" s="101">
        <f>SUM(G170)</f>
        <v>42761.2</v>
      </c>
    </row>
    <row r="170" spans="1:7" s="29" customFormat="1" ht="24" customHeight="1">
      <c r="A170" s="26"/>
      <c r="B170" s="20" t="s">
        <v>157</v>
      </c>
      <c r="C170" s="21" t="s">
        <v>174</v>
      </c>
      <c r="D170" s="21" t="s">
        <v>178</v>
      </c>
      <c r="E170" s="21" t="s">
        <v>54</v>
      </c>
      <c r="F170" s="21" t="s">
        <v>233</v>
      </c>
      <c r="G170" s="101">
        <v>42761.2</v>
      </c>
    </row>
    <row r="171" spans="1:7" s="29" customFormat="1" ht="132.75" customHeight="1" hidden="1">
      <c r="A171" s="26"/>
      <c r="B171" s="37" t="s">
        <v>2</v>
      </c>
      <c r="C171" s="21" t="s">
        <v>174</v>
      </c>
      <c r="D171" s="21" t="s">
        <v>178</v>
      </c>
      <c r="E171" s="21" t="s">
        <v>55</v>
      </c>
      <c r="F171" s="21"/>
      <c r="G171" s="101">
        <f>SUM(G172)</f>
        <v>0</v>
      </c>
    </row>
    <row r="172" spans="1:7" s="29" customFormat="1" ht="24" customHeight="1" hidden="1">
      <c r="A172" s="26"/>
      <c r="B172" s="20" t="s">
        <v>157</v>
      </c>
      <c r="C172" s="21" t="s">
        <v>174</v>
      </c>
      <c r="D172" s="21" t="s">
        <v>178</v>
      </c>
      <c r="E172" s="21" t="s">
        <v>55</v>
      </c>
      <c r="F172" s="21" t="s">
        <v>233</v>
      </c>
      <c r="G172" s="101"/>
    </row>
    <row r="173" spans="1:7" s="29" customFormat="1" ht="36" customHeight="1">
      <c r="A173" s="26"/>
      <c r="B173" s="104" t="s">
        <v>195</v>
      </c>
      <c r="C173" s="17" t="s">
        <v>174</v>
      </c>
      <c r="D173" s="17" t="s">
        <v>181</v>
      </c>
      <c r="E173" s="17"/>
      <c r="F173" s="17"/>
      <c r="G173" s="99">
        <f>SUM(G174+G181+G185+G190)</f>
        <v>1307.7</v>
      </c>
    </row>
    <row r="174" spans="1:7" s="28" customFormat="1" ht="39" customHeight="1">
      <c r="A174" s="32"/>
      <c r="B174" s="20" t="s">
        <v>409</v>
      </c>
      <c r="C174" s="21" t="s">
        <v>174</v>
      </c>
      <c r="D174" s="21" t="s">
        <v>181</v>
      </c>
      <c r="E174" s="21" t="s">
        <v>296</v>
      </c>
      <c r="F174" s="21"/>
      <c r="G174" s="101">
        <f>SUM(G175+G178)</f>
        <v>400</v>
      </c>
    </row>
    <row r="175" spans="1:7" s="28" customFormat="1" ht="72" customHeight="1">
      <c r="A175" s="32"/>
      <c r="B175" s="20" t="s">
        <v>410</v>
      </c>
      <c r="C175" s="21" t="s">
        <v>174</v>
      </c>
      <c r="D175" s="21" t="s">
        <v>181</v>
      </c>
      <c r="E175" s="21" t="s">
        <v>411</v>
      </c>
      <c r="F175" s="21"/>
      <c r="G175" s="101">
        <f>SUM(G176)</f>
        <v>250</v>
      </c>
    </row>
    <row r="176" spans="1:7" s="29" customFormat="1" ht="111.75" customHeight="1">
      <c r="A176" s="26"/>
      <c r="B176" s="20" t="s">
        <v>412</v>
      </c>
      <c r="C176" s="21" t="s">
        <v>174</v>
      </c>
      <c r="D176" s="21" t="s">
        <v>181</v>
      </c>
      <c r="E176" s="21" t="s">
        <v>297</v>
      </c>
      <c r="F176" s="21"/>
      <c r="G176" s="101">
        <f>SUM(G177)</f>
        <v>250</v>
      </c>
    </row>
    <row r="177" spans="1:7" s="29" customFormat="1" ht="39" customHeight="1">
      <c r="A177" s="26"/>
      <c r="B177" s="20" t="s">
        <v>224</v>
      </c>
      <c r="C177" s="21" t="s">
        <v>174</v>
      </c>
      <c r="D177" s="21" t="s">
        <v>181</v>
      </c>
      <c r="E177" s="21" t="s">
        <v>297</v>
      </c>
      <c r="F177" s="21" t="s">
        <v>225</v>
      </c>
      <c r="G177" s="101">
        <v>250</v>
      </c>
    </row>
    <row r="178" spans="1:7" s="28" customFormat="1" ht="69" customHeight="1">
      <c r="A178" s="32"/>
      <c r="B178" s="20" t="s">
        <v>426</v>
      </c>
      <c r="C178" s="21" t="s">
        <v>174</v>
      </c>
      <c r="D178" s="21" t="s">
        <v>181</v>
      </c>
      <c r="E178" s="21" t="s">
        <v>428</v>
      </c>
      <c r="F178" s="21"/>
      <c r="G178" s="101">
        <f>SUM(G179)</f>
        <v>150</v>
      </c>
    </row>
    <row r="179" spans="1:7" s="29" customFormat="1" ht="105" customHeight="1">
      <c r="A179" s="26"/>
      <c r="B179" s="20" t="s">
        <v>427</v>
      </c>
      <c r="C179" s="21" t="s">
        <v>174</v>
      </c>
      <c r="D179" s="21" t="s">
        <v>181</v>
      </c>
      <c r="E179" s="21" t="s">
        <v>429</v>
      </c>
      <c r="F179" s="21"/>
      <c r="G179" s="101">
        <f>SUM(G180)</f>
        <v>150</v>
      </c>
    </row>
    <row r="180" spans="1:7" s="29" customFormat="1" ht="39" customHeight="1">
      <c r="A180" s="26"/>
      <c r="B180" s="20" t="s">
        <v>224</v>
      </c>
      <c r="C180" s="21" t="s">
        <v>174</v>
      </c>
      <c r="D180" s="21" t="s">
        <v>181</v>
      </c>
      <c r="E180" s="21" t="s">
        <v>429</v>
      </c>
      <c r="F180" s="21" t="s">
        <v>225</v>
      </c>
      <c r="G180" s="101">
        <v>150</v>
      </c>
    </row>
    <row r="181" spans="1:7" s="29" customFormat="1" ht="94.5" customHeight="1">
      <c r="A181" s="26"/>
      <c r="B181" s="20" t="s">
        <v>466</v>
      </c>
      <c r="C181" s="21" t="s">
        <v>174</v>
      </c>
      <c r="D181" s="21" t="s">
        <v>181</v>
      </c>
      <c r="E181" s="21" t="s">
        <v>430</v>
      </c>
      <c r="F181" s="17"/>
      <c r="G181" s="101">
        <f>SUM(G182)</f>
        <v>250</v>
      </c>
    </row>
    <row r="182" spans="1:7" s="29" customFormat="1" ht="89.25" customHeight="1">
      <c r="A182" s="26"/>
      <c r="B182" s="20" t="s">
        <v>468</v>
      </c>
      <c r="C182" s="21" t="s">
        <v>174</v>
      </c>
      <c r="D182" s="21" t="s">
        <v>181</v>
      </c>
      <c r="E182" s="21" t="s">
        <v>431</v>
      </c>
      <c r="F182" s="21"/>
      <c r="G182" s="101">
        <f>SUM(G183)</f>
        <v>250</v>
      </c>
    </row>
    <row r="183" spans="1:7" s="29" customFormat="1" ht="108" customHeight="1">
      <c r="A183" s="26"/>
      <c r="B183" s="20" t="s">
        <v>467</v>
      </c>
      <c r="C183" s="21" t="s">
        <v>174</v>
      </c>
      <c r="D183" s="21" t="s">
        <v>181</v>
      </c>
      <c r="E183" s="21" t="s">
        <v>432</v>
      </c>
      <c r="F183" s="21"/>
      <c r="G183" s="101">
        <f>SUM(G184)</f>
        <v>250</v>
      </c>
    </row>
    <row r="184" spans="1:7" s="29" customFormat="1" ht="39" customHeight="1">
      <c r="A184" s="26"/>
      <c r="B184" s="20" t="s">
        <v>224</v>
      </c>
      <c r="C184" s="21" t="s">
        <v>174</v>
      </c>
      <c r="D184" s="21" t="s">
        <v>181</v>
      </c>
      <c r="E184" s="21" t="s">
        <v>432</v>
      </c>
      <c r="F184" s="21" t="s">
        <v>225</v>
      </c>
      <c r="G184" s="101">
        <v>250</v>
      </c>
    </row>
    <row r="185" spans="1:7" s="28" customFormat="1" ht="39" customHeight="1">
      <c r="A185" s="32"/>
      <c r="B185" s="105" t="s">
        <v>453</v>
      </c>
      <c r="C185" s="21" t="s">
        <v>174</v>
      </c>
      <c r="D185" s="21" t="s">
        <v>181</v>
      </c>
      <c r="E185" s="21" t="s">
        <v>449</v>
      </c>
      <c r="F185" s="21"/>
      <c r="G185" s="101">
        <f>SUM(G186)</f>
        <v>557.4000000000001</v>
      </c>
    </row>
    <row r="186" spans="1:7" s="29" customFormat="1" ht="39" customHeight="1">
      <c r="A186" s="26"/>
      <c r="B186" s="105" t="s">
        <v>452</v>
      </c>
      <c r="C186" s="21" t="s">
        <v>174</v>
      </c>
      <c r="D186" s="21" t="s">
        <v>181</v>
      </c>
      <c r="E186" s="21" t="s">
        <v>450</v>
      </c>
      <c r="F186" s="21"/>
      <c r="G186" s="101">
        <f>SUM(G187)</f>
        <v>557.4000000000001</v>
      </c>
    </row>
    <row r="187" spans="1:7" s="29" customFormat="1" ht="52.5" customHeight="1">
      <c r="A187" s="26"/>
      <c r="B187" s="105" t="s">
        <v>321</v>
      </c>
      <c r="C187" s="21" t="s">
        <v>174</v>
      </c>
      <c r="D187" s="21" t="s">
        <v>181</v>
      </c>
      <c r="E187" s="21" t="s">
        <v>451</v>
      </c>
      <c r="F187" s="21"/>
      <c r="G187" s="101">
        <f>SUM(G188+G189)</f>
        <v>557.4000000000001</v>
      </c>
    </row>
    <row r="188" spans="1:7" s="29" customFormat="1" ht="25.5" customHeight="1">
      <c r="A188" s="26"/>
      <c r="B188" s="105" t="s">
        <v>322</v>
      </c>
      <c r="C188" s="21" t="s">
        <v>174</v>
      </c>
      <c r="D188" s="21" t="s">
        <v>181</v>
      </c>
      <c r="E188" s="21" t="s">
        <v>451</v>
      </c>
      <c r="F188" s="21" t="s">
        <v>323</v>
      </c>
      <c r="G188" s="101">
        <v>310.1</v>
      </c>
    </row>
    <row r="189" spans="1:7" s="29" customFormat="1" ht="39" customHeight="1">
      <c r="A189" s="26"/>
      <c r="B189" s="20" t="s">
        <v>224</v>
      </c>
      <c r="C189" s="21" t="s">
        <v>174</v>
      </c>
      <c r="D189" s="21" t="s">
        <v>181</v>
      </c>
      <c r="E189" s="21" t="s">
        <v>451</v>
      </c>
      <c r="F189" s="21" t="s">
        <v>225</v>
      </c>
      <c r="G189" s="101">
        <v>247.3</v>
      </c>
    </row>
    <row r="190" spans="1:7" s="29" customFormat="1" ht="37.5" customHeight="1">
      <c r="A190" s="26"/>
      <c r="B190" s="20" t="s">
        <v>220</v>
      </c>
      <c r="C190" s="21" t="s">
        <v>174</v>
      </c>
      <c r="D190" s="21" t="s">
        <v>181</v>
      </c>
      <c r="E190" s="21" t="s">
        <v>82</v>
      </c>
      <c r="F190" s="21"/>
      <c r="G190" s="101">
        <f>SUM(G191)</f>
        <v>100.3</v>
      </c>
    </row>
    <row r="191" spans="1:7" s="29" customFormat="1" ht="51.75" customHeight="1">
      <c r="A191" s="26"/>
      <c r="B191" s="20" t="s">
        <v>232</v>
      </c>
      <c r="C191" s="21" t="s">
        <v>174</v>
      </c>
      <c r="D191" s="21" t="s">
        <v>181</v>
      </c>
      <c r="E191" s="21" t="s">
        <v>83</v>
      </c>
      <c r="F191" s="21"/>
      <c r="G191" s="101">
        <f>SUM(G192)</f>
        <v>100.3</v>
      </c>
    </row>
    <row r="192" spans="1:7" s="29" customFormat="1" ht="36.75" customHeight="1">
      <c r="A192" s="26"/>
      <c r="B192" s="27" t="s">
        <v>228</v>
      </c>
      <c r="C192" s="21" t="s">
        <v>174</v>
      </c>
      <c r="D192" s="21" t="s">
        <v>181</v>
      </c>
      <c r="E192" s="21" t="s">
        <v>87</v>
      </c>
      <c r="F192" s="21"/>
      <c r="G192" s="101">
        <f>SUM(G193)</f>
        <v>100.3</v>
      </c>
    </row>
    <row r="193" spans="1:7" s="29" customFormat="1" ht="39" customHeight="1">
      <c r="A193" s="26"/>
      <c r="B193" s="20" t="s">
        <v>224</v>
      </c>
      <c r="C193" s="21" t="s">
        <v>174</v>
      </c>
      <c r="D193" s="21" t="s">
        <v>181</v>
      </c>
      <c r="E193" s="21" t="s">
        <v>87</v>
      </c>
      <c r="F193" s="21" t="s">
        <v>225</v>
      </c>
      <c r="G193" s="101">
        <v>100.3</v>
      </c>
    </row>
    <row r="194" spans="1:7" s="29" customFormat="1" ht="19.5" customHeight="1">
      <c r="A194" s="26"/>
      <c r="B194" s="112" t="s">
        <v>142</v>
      </c>
      <c r="C194" s="17" t="s">
        <v>182</v>
      </c>
      <c r="D194" s="17" t="s">
        <v>172</v>
      </c>
      <c r="E194" s="17"/>
      <c r="F194" s="17"/>
      <c r="G194" s="99">
        <f>SUM(G195+G235+G258)</f>
        <v>44980.8</v>
      </c>
    </row>
    <row r="195" spans="1:7" s="29" customFormat="1" ht="19.5" customHeight="1">
      <c r="A195" s="26"/>
      <c r="B195" s="112" t="s">
        <v>151</v>
      </c>
      <c r="C195" s="17" t="s">
        <v>182</v>
      </c>
      <c r="D195" s="17" t="s">
        <v>171</v>
      </c>
      <c r="E195" s="17"/>
      <c r="F195" s="17"/>
      <c r="G195" s="99">
        <f>SUM(G215+G224+G231)</f>
        <v>4721.2</v>
      </c>
    </row>
    <row r="196" spans="1:8" s="29" customFormat="1" ht="85.5" customHeight="1" hidden="1">
      <c r="A196" s="26"/>
      <c r="B196" s="27" t="s">
        <v>103</v>
      </c>
      <c r="C196" s="21" t="s">
        <v>182</v>
      </c>
      <c r="D196" s="21" t="s">
        <v>171</v>
      </c>
      <c r="E196" s="21" t="s">
        <v>13</v>
      </c>
      <c r="F196" s="21"/>
      <c r="G196" s="101">
        <f>SUM(G197+G203)</f>
        <v>0</v>
      </c>
      <c r="H196" s="28"/>
    </row>
    <row r="197" spans="1:8" s="29" customFormat="1" ht="117" customHeight="1" hidden="1">
      <c r="A197" s="26"/>
      <c r="B197" s="27" t="s">
        <v>104</v>
      </c>
      <c r="C197" s="21" t="s">
        <v>182</v>
      </c>
      <c r="D197" s="21" t="s">
        <v>171</v>
      </c>
      <c r="E197" s="21" t="s">
        <v>25</v>
      </c>
      <c r="F197" s="21"/>
      <c r="G197" s="101">
        <f>SUM(G198+G200)</f>
        <v>0</v>
      </c>
      <c r="H197" s="28"/>
    </row>
    <row r="198" spans="1:7" s="28" customFormat="1" ht="134.25" customHeight="1" hidden="1">
      <c r="A198" s="32"/>
      <c r="B198" s="27" t="s">
        <v>135</v>
      </c>
      <c r="C198" s="21" t="s">
        <v>182</v>
      </c>
      <c r="D198" s="21" t="s">
        <v>171</v>
      </c>
      <c r="E198" s="21" t="s">
        <v>136</v>
      </c>
      <c r="F198" s="21"/>
      <c r="G198" s="101">
        <f>SUM(G199)</f>
        <v>0</v>
      </c>
    </row>
    <row r="199" spans="1:8" s="29" customFormat="1" ht="24.75" customHeight="1" hidden="1">
      <c r="A199" s="26"/>
      <c r="B199" s="20" t="s">
        <v>244</v>
      </c>
      <c r="C199" s="21" t="s">
        <v>182</v>
      </c>
      <c r="D199" s="21" t="s">
        <v>171</v>
      </c>
      <c r="E199" s="21" t="s">
        <v>136</v>
      </c>
      <c r="F199" s="21" t="s">
        <v>233</v>
      </c>
      <c r="G199" s="101"/>
      <c r="H199" s="28"/>
    </row>
    <row r="200" spans="1:8" s="29" customFormat="1" ht="50.25" customHeight="1" hidden="1">
      <c r="A200" s="26"/>
      <c r="B200" s="20" t="s">
        <v>101</v>
      </c>
      <c r="C200" s="21" t="s">
        <v>182</v>
      </c>
      <c r="D200" s="21" t="s">
        <v>171</v>
      </c>
      <c r="E200" s="21" t="s">
        <v>124</v>
      </c>
      <c r="F200" s="21"/>
      <c r="G200" s="101">
        <f>G201</f>
        <v>0</v>
      </c>
      <c r="H200" s="28"/>
    </row>
    <row r="201" spans="1:8" s="29" customFormat="1" ht="171" customHeight="1" hidden="1">
      <c r="A201" s="26"/>
      <c r="B201" s="20" t="s">
        <v>268</v>
      </c>
      <c r="C201" s="21" t="s">
        <v>182</v>
      </c>
      <c r="D201" s="21" t="s">
        <v>171</v>
      </c>
      <c r="E201" s="21" t="s">
        <v>125</v>
      </c>
      <c r="F201" s="21"/>
      <c r="G201" s="101">
        <f>G202</f>
        <v>0</v>
      </c>
      <c r="H201" s="28"/>
    </row>
    <row r="202" spans="1:8" s="29" customFormat="1" ht="24.75" customHeight="1" hidden="1">
      <c r="A202" s="26"/>
      <c r="B202" s="20" t="s">
        <v>244</v>
      </c>
      <c r="C202" s="21" t="s">
        <v>182</v>
      </c>
      <c r="D202" s="21" t="s">
        <v>171</v>
      </c>
      <c r="E202" s="21" t="s">
        <v>125</v>
      </c>
      <c r="F202" s="21" t="s">
        <v>233</v>
      </c>
      <c r="G202" s="101"/>
      <c r="H202" s="28"/>
    </row>
    <row r="203" spans="1:8" s="29" customFormat="1" ht="141.75" customHeight="1" hidden="1">
      <c r="A203" s="26"/>
      <c r="B203" s="27" t="s">
        <v>251</v>
      </c>
      <c r="C203" s="21" t="s">
        <v>182</v>
      </c>
      <c r="D203" s="21" t="s">
        <v>171</v>
      </c>
      <c r="E203" s="21" t="s">
        <v>16</v>
      </c>
      <c r="F203" s="21"/>
      <c r="G203" s="101">
        <f>SUM(G204+G206+G208+G210)</f>
        <v>0</v>
      </c>
      <c r="H203" s="28"/>
    </row>
    <row r="204" spans="1:8" s="29" customFormat="1" ht="115.5" customHeight="1" hidden="1">
      <c r="A204" s="26"/>
      <c r="B204" s="102" t="s">
        <v>259</v>
      </c>
      <c r="C204" s="21" t="s">
        <v>182</v>
      </c>
      <c r="D204" s="21" t="s">
        <v>171</v>
      </c>
      <c r="E204" s="21" t="s">
        <v>17</v>
      </c>
      <c r="F204" s="21"/>
      <c r="G204" s="101">
        <f>SUM(G205)</f>
        <v>0</v>
      </c>
      <c r="H204" s="28"/>
    </row>
    <row r="205" spans="1:8" s="29" customFormat="1" ht="27" customHeight="1" hidden="1">
      <c r="A205" s="26"/>
      <c r="B205" s="20" t="s">
        <v>244</v>
      </c>
      <c r="C205" s="21" t="s">
        <v>182</v>
      </c>
      <c r="D205" s="21" t="s">
        <v>171</v>
      </c>
      <c r="E205" s="21" t="s">
        <v>17</v>
      </c>
      <c r="F205" s="21" t="s">
        <v>233</v>
      </c>
      <c r="G205" s="101"/>
      <c r="H205" s="28"/>
    </row>
    <row r="206" spans="1:8" s="29" customFormat="1" ht="131.25" customHeight="1" hidden="1">
      <c r="A206" s="26"/>
      <c r="B206" s="111" t="s">
        <v>256</v>
      </c>
      <c r="C206" s="21" t="s">
        <v>182</v>
      </c>
      <c r="D206" s="21" t="s">
        <v>171</v>
      </c>
      <c r="E206" s="21" t="s">
        <v>18</v>
      </c>
      <c r="F206" s="21"/>
      <c r="G206" s="101">
        <f>PRODUCT(G207)</f>
        <v>0</v>
      </c>
      <c r="H206" s="28"/>
    </row>
    <row r="207" spans="1:8" s="29" customFormat="1" ht="23.25" customHeight="1" hidden="1">
      <c r="A207" s="26"/>
      <c r="B207" s="20" t="s">
        <v>244</v>
      </c>
      <c r="C207" s="21" t="s">
        <v>182</v>
      </c>
      <c r="D207" s="21" t="s">
        <v>171</v>
      </c>
      <c r="E207" s="21" t="s">
        <v>18</v>
      </c>
      <c r="F207" s="21" t="s">
        <v>233</v>
      </c>
      <c r="G207" s="101"/>
      <c r="H207" s="28"/>
    </row>
    <row r="208" spans="1:8" s="29" customFormat="1" ht="124.5" customHeight="1" hidden="1">
      <c r="A208" s="26"/>
      <c r="B208" s="111" t="s">
        <v>255</v>
      </c>
      <c r="C208" s="21" t="s">
        <v>182</v>
      </c>
      <c r="D208" s="21" t="s">
        <v>171</v>
      </c>
      <c r="E208" s="21" t="s">
        <v>19</v>
      </c>
      <c r="F208" s="21"/>
      <c r="G208" s="101">
        <f>PRODUCT(G209)</f>
        <v>0</v>
      </c>
      <c r="H208" s="28"/>
    </row>
    <row r="209" spans="1:8" s="29" customFormat="1" ht="19.5" customHeight="1" hidden="1">
      <c r="A209" s="26"/>
      <c r="B209" s="20" t="s">
        <v>244</v>
      </c>
      <c r="C209" s="21" t="s">
        <v>182</v>
      </c>
      <c r="D209" s="21" t="s">
        <v>171</v>
      </c>
      <c r="E209" s="21" t="s">
        <v>19</v>
      </c>
      <c r="F209" s="21" t="s">
        <v>233</v>
      </c>
      <c r="G209" s="101"/>
      <c r="H209" s="28"/>
    </row>
    <row r="210" spans="1:8" s="29" customFormat="1" ht="55.5" customHeight="1" hidden="1">
      <c r="A210" s="26"/>
      <c r="B210" s="20" t="s">
        <v>192</v>
      </c>
      <c r="C210" s="21" t="s">
        <v>182</v>
      </c>
      <c r="D210" s="21" t="s">
        <v>171</v>
      </c>
      <c r="E210" s="21" t="s">
        <v>27</v>
      </c>
      <c r="F210" s="21"/>
      <c r="G210" s="101">
        <f>SUM(G211+G213)</f>
        <v>0</v>
      </c>
      <c r="H210" s="28"/>
    </row>
    <row r="211" spans="1:8" s="29" customFormat="1" ht="122.25" customHeight="1" hidden="1">
      <c r="A211" s="26"/>
      <c r="B211" s="33" t="s">
        <v>257</v>
      </c>
      <c r="C211" s="21" t="s">
        <v>182</v>
      </c>
      <c r="D211" s="21" t="s">
        <v>171</v>
      </c>
      <c r="E211" s="21" t="s">
        <v>19</v>
      </c>
      <c r="F211" s="21"/>
      <c r="G211" s="101">
        <f>SUM(G212)</f>
        <v>0</v>
      </c>
      <c r="H211" s="28"/>
    </row>
    <row r="212" spans="1:8" s="29" customFormat="1" ht="19.5" customHeight="1" hidden="1">
      <c r="A212" s="26"/>
      <c r="B212" s="20" t="s">
        <v>244</v>
      </c>
      <c r="C212" s="21" t="s">
        <v>182</v>
      </c>
      <c r="D212" s="21" t="s">
        <v>171</v>
      </c>
      <c r="E212" s="21" t="s">
        <v>19</v>
      </c>
      <c r="F212" s="21" t="s">
        <v>233</v>
      </c>
      <c r="G212" s="101"/>
      <c r="H212" s="28"/>
    </row>
    <row r="213" spans="1:8" s="29" customFormat="1" ht="133.5" customHeight="1" hidden="1">
      <c r="A213" s="26"/>
      <c r="B213" s="33" t="s">
        <v>262</v>
      </c>
      <c r="C213" s="21" t="s">
        <v>182</v>
      </c>
      <c r="D213" s="21" t="s">
        <v>171</v>
      </c>
      <c r="E213" s="21" t="s">
        <v>20</v>
      </c>
      <c r="F213" s="21"/>
      <c r="G213" s="101">
        <f>SUM(G214)</f>
        <v>0</v>
      </c>
      <c r="H213" s="28"/>
    </row>
    <row r="214" spans="1:8" s="29" customFormat="1" ht="19.5" customHeight="1" hidden="1">
      <c r="A214" s="26"/>
      <c r="B214" s="20" t="s">
        <v>244</v>
      </c>
      <c r="C214" s="21" t="s">
        <v>182</v>
      </c>
      <c r="D214" s="21" t="s">
        <v>171</v>
      </c>
      <c r="E214" s="21" t="s">
        <v>20</v>
      </c>
      <c r="F214" s="21" t="s">
        <v>233</v>
      </c>
      <c r="G214" s="101"/>
      <c r="H214" s="28"/>
    </row>
    <row r="215" spans="1:8" s="29" customFormat="1" ht="35.25" customHeight="1">
      <c r="A215" s="26"/>
      <c r="B215" s="27" t="s">
        <v>295</v>
      </c>
      <c r="C215" s="21" t="s">
        <v>182</v>
      </c>
      <c r="D215" s="21" t="s">
        <v>171</v>
      </c>
      <c r="E215" s="21" t="s">
        <v>45</v>
      </c>
      <c r="F215" s="21"/>
      <c r="G215" s="101">
        <f>SUM(G216+G221)</f>
        <v>2344.2</v>
      </c>
      <c r="H215" s="28"/>
    </row>
    <row r="216" spans="1:8" s="29" customFormat="1" ht="72" customHeight="1">
      <c r="A216" s="26"/>
      <c r="B216" s="27" t="s">
        <v>361</v>
      </c>
      <c r="C216" s="21" t="s">
        <v>182</v>
      </c>
      <c r="D216" s="21" t="s">
        <v>171</v>
      </c>
      <c r="E216" s="21" t="s">
        <v>46</v>
      </c>
      <c r="F216" s="21"/>
      <c r="G216" s="101">
        <f>SUM(G217+G219)</f>
        <v>701.7</v>
      </c>
      <c r="H216" s="28"/>
    </row>
    <row r="217" spans="1:8" s="29" customFormat="1" ht="91.5" customHeight="1">
      <c r="A217" s="26"/>
      <c r="B217" s="20" t="s">
        <v>362</v>
      </c>
      <c r="C217" s="21" t="s">
        <v>182</v>
      </c>
      <c r="D217" s="21" t="s">
        <v>171</v>
      </c>
      <c r="E217" s="21" t="s">
        <v>47</v>
      </c>
      <c r="F217" s="21"/>
      <c r="G217" s="101">
        <f>SUM(G218)</f>
        <v>570</v>
      </c>
      <c r="H217" s="28"/>
    </row>
    <row r="218" spans="1:8" s="29" customFormat="1" ht="37.5" customHeight="1">
      <c r="A218" s="26"/>
      <c r="B218" s="20" t="s">
        <v>224</v>
      </c>
      <c r="C218" s="21" t="s">
        <v>182</v>
      </c>
      <c r="D218" s="21" t="s">
        <v>171</v>
      </c>
      <c r="E218" s="21" t="s">
        <v>47</v>
      </c>
      <c r="F218" s="21" t="s">
        <v>225</v>
      </c>
      <c r="G218" s="101">
        <v>570</v>
      </c>
      <c r="H218" s="28"/>
    </row>
    <row r="219" spans="1:8" s="29" customFormat="1" ht="94.5" customHeight="1">
      <c r="A219" s="26"/>
      <c r="B219" s="20" t="s">
        <v>465</v>
      </c>
      <c r="C219" s="21" t="s">
        <v>182</v>
      </c>
      <c r="D219" s="21" t="s">
        <v>171</v>
      </c>
      <c r="E219" s="21" t="s">
        <v>99</v>
      </c>
      <c r="F219" s="21"/>
      <c r="G219" s="101">
        <f>SUM(G220)</f>
        <v>131.7</v>
      </c>
      <c r="H219" s="28"/>
    </row>
    <row r="220" spans="1:8" s="29" customFormat="1" ht="37.5" customHeight="1">
      <c r="A220" s="26"/>
      <c r="B220" s="20" t="s">
        <v>224</v>
      </c>
      <c r="C220" s="21" t="s">
        <v>182</v>
      </c>
      <c r="D220" s="21" t="s">
        <v>171</v>
      </c>
      <c r="E220" s="21" t="s">
        <v>99</v>
      </c>
      <c r="F220" s="21" t="s">
        <v>225</v>
      </c>
      <c r="G220" s="101">
        <v>131.7</v>
      </c>
      <c r="H220" s="28"/>
    </row>
    <row r="221" spans="1:8" s="29" customFormat="1" ht="54" customHeight="1">
      <c r="A221" s="26"/>
      <c r="B221" s="27" t="s">
        <v>366</v>
      </c>
      <c r="C221" s="21" t="s">
        <v>182</v>
      </c>
      <c r="D221" s="21" t="s">
        <v>171</v>
      </c>
      <c r="E221" s="21" t="s">
        <v>367</v>
      </c>
      <c r="F221" s="21"/>
      <c r="G221" s="101">
        <f>SUM(G222)</f>
        <v>1642.5</v>
      </c>
      <c r="H221" s="28"/>
    </row>
    <row r="222" spans="1:8" s="29" customFormat="1" ht="90.75" customHeight="1">
      <c r="A222" s="26"/>
      <c r="B222" s="27" t="s">
        <v>368</v>
      </c>
      <c r="C222" s="21" t="s">
        <v>182</v>
      </c>
      <c r="D222" s="21" t="s">
        <v>171</v>
      </c>
      <c r="E222" s="21" t="s">
        <v>294</v>
      </c>
      <c r="F222" s="21"/>
      <c r="G222" s="101">
        <f>SUM(G223)</f>
        <v>1642.5</v>
      </c>
      <c r="H222" s="28"/>
    </row>
    <row r="223" spans="1:8" s="29" customFormat="1" ht="34.5" customHeight="1">
      <c r="A223" s="26"/>
      <c r="B223" s="20" t="s">
        <v>224</v>
      </c>
      <c r="C223" s="21" t="s">
        <v>182</v>
      </c>
      <c r="D223" s="21" t="s">
        <v>171</v>
      </c>
      <c r="E223" s="21" t="s">
        <v>294</v>
      </c>
      <c r="F223" s="21" t="s">
        <v>225</v>
      </c>
      <c r="G223" s="101">
        <v>1642.5</v>
      </c>
      <c r="H223" s="28"/>
    </row>
    <row r="224" spans="1:7" s="28" customFormat="1" ht="36" customHeight="1">
      <c r="A224" s="32"/>
      <c r="B224" s="20" t="s">
        <v>402</v>
      </c>
      <c r="C224" s="21" t="s">
        <v>182</v>
      </c>
      <c r="D224" s="21" t="s">
        <v>171</v>
      </c>
      <c r="E224" s="21" t="s">
        <v>407</v>
      </c>
      <c r="F224" s="21"/>
      <c r="G224" s="101">
        <f>SUM(G225+G228)</f>
        <v>2337</v>
      </c>
    </row>
    <row r="225" spans="1:8" s="29" customFormat="1" ht="69.75" customHeight="1">
      <c r="A225" s="26"/>
      <c r="B225" s="20" t="s">
        <v>417</v>
      </c>
      <c r="C225" s="21" t="s">
        <v>182</v>
      </c>
      <c r="D225" s="21" t="s">
        <v>171</v>
      </c>
      <c r="E225" s="21" t="s">
        <v>418</v>
      </c>
      <c r="F225" s="21"/>
      <c r="G225" s="101">
        <f>SUM(G226)</f>
        <v>1137</v>
      </c>
      <c r="H225" s="28"/>
    </row>
    <row r="226" spans="1:8" s="29" customFormat="1" ht="68.25" customHeight="1">
      <c r="A226" s="26"/>
      <c r="B226" s="20" t="s">
        <v>408</v>
      </c>
      <c r="C226" s="21" t="s">
        <v>182</v>
      </c>
      <c r="D226" s="21" t="s">
        <v>171</v>
      </c>
      <c r="E226" s="21" t="s">
        <v>413</v>
      </c>
      <c r="F226" s="21"/>
      <c r="G226" s="101">
        <f>SUM(G227)</f>
        <v>1137</v>
      </c>
      <c r="H226" s="28"/>
    </row>
    <row r="227" spans="1:8" s="29" customFormat="1" ht="45" customHeight="1">
      <c r="A227" s="26"/>
      <c r="B227" s="20" t="s">
        <v>224</v>
      </c>
      <c r="C227" s="21" t="s">
        <v>182</v>
      </c>
      <c r="D227" s="21" t="s">
        <v>171</v>
      </c>
      <c r="E227" s="21" t="s">
        <v>413</v>
      </c>
      <c r="F227" s="21" t="s">
        <v>225</v>
      </c>
      <c r="G227" s="101">
        <v>1137</v>
      </c>
      <c r="H227" s="28"/>
    </row>
    <row r="228" spans="1:8" s="29" customFormat="1" ht="70.5" customHeight="1">
      <c r="A228" s="26"/>
      <c r="B228" s="20" t="s">
        <v>419</v>
      </c>
      <c r="C228" s="21" t="s">
        <v>182</v>
      </c>
      <c r="D228" s="21" t="s">
        <v>171</v>
      </c>
      <c r="E228" s="21" t="s">
        <v>421</v>
      </c>
      <c r="F228" s="21"/>
      <c r="G228" s="101">
        <f>SUM(G229)</f>
        <v>1200</v>
      </c>
      <c r="H228" s="28"/>
    </row>
    <row r="229" spans="1:8" s="29" customFormat="1" ht="81" customHeight="1">
      <c r="A229" s="26"/>
      <c r="B229" s="20" t="s">
        <v>420</v>
      </c>
      <c r="C229" s="21" t="s">
        <v>182</v>
      </c>
      <c r="D229" s="21" t="s">
        <v>171</v>
      </c>
      <c r="E229" s="21" t="s">
        <v>414</v>
      </c>
      <c r="F229" s="21"/>
      <c r="G229" s="101">
        <f>SUM(G230)</f>
        <v>1200</v>
      </c>
      <c r="H229" s="28"/>
    </row>
    <row r="230" spans="1:8" s="29" customFormat="1" ht="69" customHeight="1">
      <c r="A230" s="26"/>
      <c r="B230" s="20" t="s">
        <v>267</v>
      </c>
      <c r="C230" s="21" t="s">
        <v>182</v>
      </c>
      <c r="D230" s="21" t="s">
        <v>171</v>
      </c>
      <c r="E230" s="21" t="s">
        <v>414</v>
      </c>
      <c r="F230" s="21" t="s">
        <v>266</v>
      </c>
      <c r="G230" s="101">
        <v>1200</v>
      </c>
      <c r="H230" s="28"/>
    </row>
    <row r="231" spans="1:7" s="28" customFormat="1" ht="43.5" customHeight="1">
      <c r="A231" s="32"/>
      <c r="B231" s="20" t="s">
        <v>298</v>
      </c>
      <c r="C231" s="21" t="s">
        <v>182</v>
      </c>
      <c r="D231" s="21" t="s">
        <v>171</v>
      </c>
      <c r="E231" s="21" t="s">
        <v>299</v>
      </c>
      <c r="F231" s="21"/>
      <c r="G231" s="101">
        <f>SUM(G232)</f>
        <v>40</v>
      </c>
    </row>
    <row r="232" spans="1:8" s="29" customFormat="1" ht="80.25" customHeight="1">
      <c r="A232" s="26"/>
      <c r="B232" s="20" t="s">
        <v>422</v>
      </c>
      <c r="C232" s="21" t="s">
        <v>182</v>
      </c>
      <c r="D232" s="21" t="s">
        <v>171</v>
      </c>
      <c r="E232" s="21" t="s">
        <v>423</v>
      </c>
      <c r="F232" s="21"/>
      <c r="G232" s="101">
        <f>SUM(G233)</f>
        <v>40</v>
      </c>
      <c r="H232" s="28"/>
    </row>
    <row r="233" spans="1:8" s="29" customFormat="1" ht="78" customHeight="1">
      <c r="A233" s="26"/>
      <c r="B233" s="20" t="s">
        <v>425</v>
      </c>
      <c r="C233" s="21" t="s">
        <v>182</v>
      </c>
      <c r="D233" s="21" t="s">
        <v>171</v>
      </c>
      <c r="E233" s="21" t="s">
        <v>424</v>
      </c>
      <c r="F233" s="21"/>
      <c r="G233" s="101">
        <f>SUM(G234)</f>
        <v>40</v>
      </c>
      <c r="H233" s="28"/>
    </row>
    <row r="234" spans="1:8" s="29" customFormat="1" ht="43.5" customHeight="1">
      <c r="A234" s="26"/>
      <c r="B234" s="20" t="s">
        <v>224</v>
      </c>
      <c r="C234" s="21" t="s">
        <v>182</v>
      </c>
      <c r="D234" s="21" t="s">
        <v>171</v>
      </c>
      <c r="E234" s="21" t="s">
        <v>424</v>
      </c>
      <c r="F234" s="21" t="s">
        <v>225</v>
      </c>
      <c r="G234" s="101">
        <v>40</v>
      </c>
      <c r="H234" s="28"/>
    </row>
    <row r="235" spans="1:7" s="29" customFormat="1" ht="19.5" customHeight="1">
      <c r="A235" s="26"/>
      <c r="B235" s="104" t="s">
        <v>152</v>
      </c>
      <c r="C235" s="17" t="s">
        <v>182</v>
      </c>
      <c r="D235" s="17" t="s">
        <v>176</v>
      </c>
      <c r="E235" s="17"/>
      <c r="F235" s="17"/>
      <c r="G235" s="99">
        <f>SUM(G236+G242)</f>
        <v>9391.7</v>
      </c>
    </row>
    <row r="236" spans="1:7" s="29" customFormat="1" ht="29.25" customHeight="1">
      <c r="A236" s="26"/>
      <c r="B236" s="27" t="s">
        <v>317</v>
      </c>
      <c r="C236" s="21" t="s">
        <v>182</v>
      </c>
      <c r="D236" s="21" t="s">
        <v>176</v>
      </c>
      <c r="E236" s="21" t="s">
        <v>75</v>
      </c>
      <c r="F236" s="21"/>
      <c r="G236" s="101">
        <f>SUM(G237)</f>
        <v>1903</v>
      </c>
    </row>
    <row r="237" spans="1:7" s="28" customFormat="1" ht="45.75" customHeight="1">
      <c r="A237" s="32"/>
      <c r="B237" s="22" t="s">
        <v>318</v>
      </c>
      <c r="C237" s="21" t="s">
        <v>182</v>
      </c>
      <c r="D237" s="21" t="s">
        <v>176</v>
      </c>
      <c r="E237" s="21" t="s">
        <v>76</v>
      </c>
      <c r="F237" s="21"/>
      <c r="G237" s="101">
        <f>SUM(G238+G240)</f>
        <v>1903</v>
      </c>
    </row>
    <row r="238" spans="1:7" s="28" customFormat="1" ht="74.25" customHeight="1">
      <c r="A238" s="32"/>
      <c r="B238" s="37" t="s">
        <v>319</v>
      </c>
      <c r="C238" s="21" t="s">
        <v>182</v>
      </c>
      <c r="D238" s="21" t="s">
        <v>176</v>
      </c>
      <c r="E238" s="21" t="s">
        <v>77</v>
      </c>
      <c r="F238" s="21"/>
      <c r="G238" s="101">
        <f>SUM(G239)</f>
        <v>1853</v>
      </c>
    </row>
    <row r="239" spans="1:7" s="28" customFormat="1" ht="24.75" customHeight="1">
      <c r="A239" s="32"/>
      <c r="B239" s="20" t="s">
        <v>157</v>
      </c>
      <c r="C239" s="21" t="s">
        <v>182</v>
      </c>
      <c r="D239" s="21" t="s">
        <v>176</v>
      </c>
      <c r="E239" s="21" t="s">
        <v>77</v>
      </c>
      <c r="F239" s="21" t="s">
        <v>233</v>
      </c>
      <c r="G239" s="101">
        <v>1853</v>
      </c>
    </row>
    <row r="240" spans="1:7" s="28" customFormat="1" ht="45.75" customHeight="1">
      <c r="A240" s="32"/>
      <c r="B240" s="27" t="s">
        <v>320</v>
      </c>
      <c r="C240" s="21" t="s">
        <v>182</v>
      </c>
      <c r="D240" s="21" t="s">
        <v>176</v>
      </c>
      <c r="E240" s="21" t="s">
        <v>78</v>
      </c>
      <c r="F240" s="21"/>
      <c r="G240" s="101">
        <f>SUM(G241)</f>
        <v>50</v>
      </c>
    </row>
    <row r="241" spans="1:7" s="28" customFormat="1" ht="39.75" customHeight="1">
      <c r="A241" s="32"/>
      <c r="B241" s="20" t="s">
        <v>224</v>
      </c>
      <c r="C241" s="21" t="s">
        <v>182</v>
      </c>
      <c r="D241" s="21" t="s">
        <v>176</v>
      </c>
      <c r="E241" s="21" t="s">
        <v>78</v>
      </c>
      <c r="F241" s="21" t="s">
        <v>225</v>
      </c>
      <c r="G241" s="101">
        <v>50</v>
      </c>
    </row>
    <row r="242" spans="1:7" s="28" customFormat="1" ht="47.25" customHeight="1">
      <c r="A242" s="32"/>
      <c r="B242" s="20" t="s">
        <v>377</v>
      </c>
      <c r="C242" s="21" t="s">
        <v>182</v>
      </c>
      <c r="D242" s="21" t="s">
        <v>176</v>
      </c>
      <c r="E242" s="21" t="s">
        <v>285</v>
      </c>
      <c r="F242" s="21"/>
      <c r="G242" s="101">
        <f>SUM(G243+G246+G249+G252+G255)</f>
        <v>7488.7</v>
      </c>
    </row>
    <row r="243" spans="1:7" s="28" customFormat="1" ht="72" customHeight="1">
      <c r="A243" s="32"/>
      <c r="B243" s="20" t="s">
        <v>378</v>
      </c>
      <c r="C243" s="21" t="s">
        <v>182</v>
      </c>
      <c r="D243" s="21" t="s">
        <v>176</v>
      </c>
      <c r="E243" s="21" t="s">
        <v>380</v>
      </c>
      <c r="F243" s="21"/>
      <c r="G243" s="101">
        <f>SUM(G244)</f>
        <v>2200</v>
      </c>
    </row>
    <row r="244" spans="1:7" s="28" customFormat="1" ht="105.75" customHeight="1">
      <c r="A244" s="32"/>
      <c r="B244" s="20" t="s">
        <v>454</v>
      </c>
      <c r="C244" s="21" t="s">
        <v>182</v>
      </c>
      <c r="D244" s="21" t="s">
        <v>176</v>
      </c>
      <c r="E244" s="21" t="s">
        <v>456</v>
      </c>
      <c r="F244" s="21"/>
      <c r="G244" s="101">
        <f>SUM(G245)</f>
        <v>2200</v>
      </c>
    </row>
    <row r="245" spans="1:7" s="28" customFormat="1" ht="22.5" customHeight="1">
      <c r="A245" s="32"/>
      <c r="B245" s="20" t="s">
        <v>157</v>
      </c>
      <c r="C245" s="21" t="s">
        <v>182</v>
      </c>
      <c r="D245" s="21" t="s">
        <v>176</v>
      </c>
      <c r="E245" s="21" t="s">
        <v>456</v>
      </c>
      <c r="F245" s="21" t="s">
        <v>233</v>
      </c>
      <c r="G245" s="101">
        <v>2200</v>
      </c>
    </row>
    <row r="246" spans="1:7" s="28" customFormat="1" ht="57.75" customHeight="1">
      <c r="A246" s="32"/>
      <c r="B246" s="20" t="s">
        <v>381</v>
      </c>
      <c r="C246" s="21" t="s">
        <v>182</v>
      </c>
      <c r="D246" s="21" t="s">
        <v>176</v>
      </c>
      <c r="E246" s="21" t="s">
        <v>379</v>
      </c>
      <c r="F246" s="21"/>
      <c r="G246" s="101">
        <f>SUM(G247)</f>
        <v>1950</v>
      </c>
    </row>
    <row r="247" spans="1:7" s="28" customFormat="1" ht="90.75" customHeight="1">
      <c r="A247" s="32"/>
      <c r="B247" s="20" t="s">
        <v>382</v>
      </c>
      <c r="C247" s="21" t="s">
        <v>182</v>
      </c>
      <c r="D247" s="21" t="s">
        <v>176</v>
      </c>
      <c r="E247" s="21" t="s">
        <v>457</v>
      </c>
      <c r="F247" s="21"/>
      <c r="G247" s="101">
        <f>SUM(G248)</f>
        <v>1950</v>
      </c>
    </row>
    <row r="248" spans="1:7" s="29" customFormat="1" ht="45.75" customHeight="1">
      <c r="A248" s="26"/>
      <c r="B248" s="20" t="s">
        <v>224</v>
      </c>
      <c r="C248" s="21" t="s">
        <v>182</v>
      </c>
      <c r="D248" s="21" t="s">
        <v>176</v>
      </c>
      <c r="E248" s="21" t="s">
        <v>457</v>
      </c>
      <c r="F248" s="21" t="s">
        <v>225</v>
      </c>
      <c r="G248" s="101">
        <v>1950</v>
      </c>
    </row>
    <row r="249" spans="1:7" s="29" customFormat="1" ht="57.75" customHeight="1" hidden="1">
      <c r="A249" s="26"/>
      <c r="B249" s="20" t="s">
        <v>384</v>
      </c>
      <c r="C249" s="21" t="s">
        <v>182</v>
      </c>
      <c r="D249" s="21" t="s">
        <v>176</v>
      </c>
      <c r="E249" s="21" t="s">
        <v>383</v>
      </c>
      <c r="F249" s="21"/>
      <c r="G249" s="101">
        <f>SUM(G250)</f>
        <v>0</v>
      </c>
    </row>
    <row r="250" spans="1:7" s="29" customFormat="1" ht="108" customHeight="1" hidden="1">
      <c r="A250" s="26"/>
      <c r="B250" s="20" t="s">
        <v>455</v>
      </c>
      <c r="C250" s="21" t="s">
        <v>182</v>
      </c>
      <c r="D250" s="21" t="s">
        <v>176</v>
      </c>
      <c r="E250" s="21" t="s">
        <v>458</v>
      </c>
      <c r="F250" s="21"/>
      <c r="G250" s="101">
        <f>SUM(G251)</f>
        <v>0</v>
      </c>
    </row>
    <row r="251" spans="1:7" s="29" customFormat="1" ht="21.75" customHeight="1" hidden="1">
      <c r="A251" s="26"/>
      <c r="B251" s="20" t="s">
        <v>157</v>
      </c>
      <c r="C251" s="21" t="s">
        <v>182</v>
      </c>
      <c r="D251" s="21" t="s">
        <v>176</v>
      </c>
      <c r="E251" s="21" t="s">
        <v>458</v>
      </c>
      <c r="F251" s="21" t="s">
        <v>233</v>
      </c>
      <c r="G251" s="101">
        <v>0</v>
      </c>
    </row>
    <row r="252" spans="1:7" s="29" customFormat="1" ht="63" customHeight="1">
      <c r="A252" s="26"/>
      <c r="B252" s="20" t="s">
        <v>386</v>
      </c>
      <c r="C252" s="21" t="s">
        <v>182</v>
      </c>
      <c r="D252" s="21" t="s">
        <v>176</v>
      </c>
      <c r="E252" s="21" t="s">
        <v>385</v>
      </c>
      <c r="F252" s="21"/>
      <c r="G252" s="101">
        <f>SUM(G253)</f>
        <v>3290</v>
      </c>
    </row>
    <row r="253" spans="1:7" s="29" customFormat="1" ht="87" customHeight="1">
      <c r="A253" s="26"/>
      <c r="B253" s="20" t="s">
        <v>387</v>
      </c>
      <c r="C253" s="21" t="s">
        <v>182</v>
      </c>
      <c r="D253" s="21" t="s">
        <v>176</v>
      </c>
      <c r="E253" s="21" t="s">
        <v>459</v>
      </c>
      <c r="F253" s="21"/>
      <c r="G253" s="101">
        <f>SUM(G254)</f>
        <v>3290</v>
      </c>
    </row>
    <row r="254" spans="1:7" s="29" customFormat="1" ht="40.5" customHeight="1">
      <c r="A254" s="26"/>
      <c r="B254" s="20" t="s">
        <v>224</v>
      </c>
      <c r="C254" s="21" t="s">
        <v>182</v>
      </c>
      <c r="D254" s="21" t="s">
        <v>176</v>
      </c>
      <c r="E254" s="21" t="s">
        <v>459</v>
      </c>
      <c r="F254" s="21" t="s">
        <v>225</v>
      </c>
      <c r="G254" s="101">
        <v>3290</v>
      </c>
    </row>
    <row r="255" spans="1:7" s="28" customFormat="1" ht="63" customHeight="1">
      <c r="A255" s="32"/>
      <c r="B255" s="69" t="s">
        <v>478</v>
      </c>
      <c r="C255" s="21" t="s">
        <v>182</v>
      </c>
      <c r="D255" s="21" t="s">
        <v>176</v>
      </c>
      <c r="E255" s="21" t="s">
        <v>480</v>
      </c>
      <c r="F255" s="21"/>
      <c r="G255" s="101">
        <f>SUM(G256)</f>
        <v>48.7</v>
      </c>
    </row>
    <row r="256" spans="1:7" s="29" customFormat="1" ht="71.25" customHeight="1">
      <c r="A256" s="26"/>
      <c r="B256" s="69" t="s">
        <v>479</v>
      </c>
      <c r="C256" s="21" t="s">
        <v>182</v>
      </c>
      <c r="D256" s="21" t="s">
        <v>176</v>
      </c>
      <c r="E256" s="21" t="s">
        <v>481</v>
      </c>
      <c r="F256" s="21"/>
      <c r="G256" s="101">
        <f>SUM(G257)</f>
        <v>48.7</v>
      </c>
    </row>
    <row r="257" spans="1:7" s="29" customFormat="1" ht="40.5" customHeight="1">
      <c r="A257" s="26"/>
      <c r="B257" s="20" t="s">
        <v>224</v>
      </c>
      <c r="C257" s="21" t="s">
        <v>182</v>
      </c>
      <c r="D257" s="21" t="s">
        <v>176</v>
      </c>
      <c r="E257" s="21" t="s">
        <v>481</v>
      </c>
      <c r="F257" s="21" t="s">
        <v>225</v>
      </c>
      <c r="G257" s="101">
        <v>48.7</v>
      </c>
    </row>
    <row r="258" spans="1:7" s="29" customFormat="1" ht="19.5" customHeight="1">
      <c r="A258" s="26"/>
      <c r="B258" s="104" t="s">
        <v>207</v>
      </c>
      <c r="C258" s="17" t="s">
        <v>182</v>
      </c>
      <c r="D258" s="17" t="s">
        <v>173</v>
      </c>
      <c r="E258" s="17"/>
      <c r="F258" s="17"/>
      <c r="G258" s="99">
        <f>SUM(G259+G278+G282+G317+G321)</f>
        <v>30867.9</v>
      </c>
    </row>
    <row r="259" spans="1:7" ht="45" customHeight="1">
      <c r="A259" s="28"/>
      <c r="B259" s="27" t="s">
        <v>355</v>
      </c>
      <c r="C259" s="21" t="s">
        <v>182</v>
      </c>
      <c r="D259" s="21" t="s">
        <v>173</v>
      </c>
      <c r="E259" s="21" t="s">
        <v>38</v>
      </c>
      <c r="F259" s="21"/>
      <c r="G259" s="101">
        <f>SUM(G260+G266+G272)</f>
        <v>257.2</v>
      </c>
    </row>
    <row r="260" spans="1:7" ht="36" customHeight="1">
      <c r="A260" s="28"/>
      <c r="B260" s="20" t="s">
        <v>260</v>
      </c>
      <c r="C260" s="21" t="s">
        <v>182</v>
      </c>
      <c r="D260" s="21" t="s">
        <v>173</v>
      </c>
      <c r="E260" s="21" t="s">
        <v>41</v>
      </c>
      <c r="F260" s="21"/>
      <c r="G260" s="101">
        <f>SUM(G261+G263)</f>
        <v>197.1</v>
      </c>
    </row>
    <row r="261" spans="1:7" ht="66" customHeight="1">
      <c r="A261" s="28"/>
      <c r="B261" s="85" t="s">
        <v>485</v>
      </c>
      <c r="C261" s="21" t="s">
        <v>182</v>
      </c>
      <c r="D261" s="21" t="s">
        <v>173</v>
      </c>
      <c r="E261" s="21" t="s">
        <v>42</v>
      </c>
      <c r="F261" s="21"/>
      <c r="G261" s="101">
        <f>SUM(G262)</f>
        <v>179.1</v>
      </c>
    </row>
    <row r="262" spans="1:7" ht="36" customHeight="1">
      <c r="A262" s="28"/>
      <c r="B262" s="20" t="s">
        <v>224</v>
      </c>
      <c r="C262" s="21" t="s">
        <v>182</v>
      </c>
      <c r="D262" s="21" t="s">
        <v>173</v>
      </c>
      <c r="E262" s="21" t="s">
        <v>42</v>
      </c>
      <c r="F262" s="21" t="s">
        <v>225</v>
      </c>
      <c r="G262" s="101">
        <v>179.1</v>
      </c>
    </row>
    <row r="263" spans="1:7" ht="51.75" customHeight="1">
      <c r="A263" s="28"/>
      <c r="B263" s="20" t="s">
        <v>101</v>
      </c>
      <c r="C263" s="21" t="s">
        <v>182</v>
      </c>
      <c r="D263" s="21" t="s">
        <v>173</v>
      </c>
      <c r="E263" s="21" t="s">
        <v>128</v>
      </c>
      <c r="F263" s="21"/>
      <c r="G263" s="101">
        <f>SUM(G264)</f>
        <v>18</v>
      </c>
    </row>
    <row r="264" spans="1:7" ht="90.75" customHeight="1">
      <c r="A264" s="28"/>
      <c r="B264" s="33" t="s">
        <v>357</v>
      </c>
      <c r="C264" s="21" t="s">
        <v>182</v>
      </c>
      <c r="D264" s="21" t="s">
        <v>173</v>
      </c>
      <c r="E264" s="21" t="s">
        <v>129</v>
      </c>
      <c r="F264" s="21"/>
      <c r="G264" s="101">
        <f>SUM(G265)</f>
        <v>18</v>
      </c>
    </row>
    <row r="265" spans="1:7" ht="33" customHeight="1">
      <c r="A265" s="28"/>
      <c r="B265" s="20" t="s">
        <v>224</v>
      </c>
      <c r="C265" s="21" t="s">
        <v>182</v>
      </c>
      <c r="D265" s="21" t="s">
        <v>173</v>
      </c>
      <c r="E265" s="21" t="s">
        <v>129</v>
      </c>
      <c r="F265" s="21" t="s">
        <v>225</v>
      </c>
      <c r="G265" s="101">
        <v>18</v>
      </c>
    </row>
    <row r="266" spans="1:7" ht="33" customHeight="1" hidden="1">
      <c r="A266" s="28"/>
      <c r="B266" s="20" t="s">
        <v>261</v>
      </c>
      <c r="C266" s="21" t="s">
        <v>182</v>
      </c>
      <c r="D266" s="21" t="s">
        <v>173</v>
      </c>
      <c r="E266" s="21" t="s">
        <v>43</v>
      </c>
      <c r="F266" s="21"/>
      <c r="G266" s="101">
        <f>SUM(G267+G269)</f>
        <v>0</v>
      </c>
    </row>
    <row r="267" spans="1:7" ht="162.75" customHeight="1" hidden="1">
      <c r="A267" s="28"/>
      <c r="B267" s="33" t="s">
        <v>279</v>
      </c>
      <c r="C267" s="21" t="s">
        <v>182</v>
      </c>
      <c r="D267" s="21" t="s">
        <v>173</v>
      </c>
      <c r="E267" s="21" t="s">
        <v>44</v>
      </c>
      <c r="F267" s="21"/>
      <c r="G267" s="101">
        <f>SUM(G268)</f>
        <v>0</v>
      </c>
    </row>
    <row r="268" spans="1:7" ht="36" customHeight="1" hidden="1">
      <c r="A268" s="28"/>
      <c r="B268" s="20" t="s">
        <v>224</v>
      </c>
      <c r="C268" s="21" t="s">
        <v>182</v>
      </c>
      <c r="D268" s="21" t="s">
        <v>173</v>
      </c>
      <c r="E268" s="21" t="s">
        <v>44</v>
      </c>
      <c r="F268" s="21" t="s">
        <v>225</v>
      </c>
      <c r="G268" s="101"/>
    </row>
    <row r="269" spans="1:7" ht="52.5" customHeight="1" hidden="1">
      <c r="A269" s="28"/>
      <c r="B269" s="20" t="s">
        <v>101</v>
      </c>
      <c r="C269" s="21" t="s">
        <v>182</v>
      </c>
      <c r="D269" s="21" t="s">
        <v>173</v>
      </c>
      <c r="E269" s="21" t="s">
        <v>130</v>
      </c>
      <c r="F269" s="21"/>
      <c r="G269" s="101">
        <f>SUM(G270)</f>
        <v>0</v>
      </c>
    </row>
    <row r="270" spans="1:7" ht="147" customHeight="1" hidden="1">
      <c r="A270" s="28"/>
      <c r="B270" s="33" t="s">
        <v>280</v>
      </c>
      <c r="C270" s="21" t="s">
        <v>182</v>
      </c>
      <c r="D270" s="21" t="s">
        <v>173</v>
      </c>
      <c r="E270" s="21" t="s">
        <v>131</v>
      </c>
      <c r="F270" s="21"/>
      <c r="G270" s="101">
        <f>SUM(G271)</f>
        <v>0</v>
      </c>
    </row>
    <row r="271" spans="1:7" ht="37.5" customHeight="1" hidden="1">
      <c r="A271" s="28"/>
      <c r="B271" s="20" t="s">
        <v>224</v>
      </c>
      <c r="C271" s="21" t="s">
        <v>182</v>
      </c>
      <c r="D271" s="21" t="s">
        <v>173</v>
      </c>
      <c r="E271" s="21" t="s">
        <v>131</v>
      </c>
      <c r="F271" s="21" t="s">
        <v>225</v>
      </c>
      <c r="G271" s="101">
        <v>0</v>
      </c>
    </row>
    <row r="272" spans="1:7" ht="33" customHeight="1">
      <c r="A272" s="28"/>
      <c r="B272" s="20" t="s">
        <v>270</v>
      </c>
      <c r="C272" s="21" t="s">
        <v>182</v>
      </c>
      <c r="D272" s="21" t="s">
        <v>173</v>
      </c>
      <c r="E272" s="21" t="s">
        <v>269</v>
      </c>
      <c r="F272" s="21"/>
      <c r="G272" s="101">
        <f>SUM(G273+G275)</f>
        <v>60.1</v>
      </c>
    </row>
    <row r="273" spans="1:7" ht="66" customHeight="1">
      <c r="A273" s="28"/>
      <c r="B273" s="85" t="s">
        <v>486</v>
      </c>
      <c r="C273" s="21" t="s">
        <v>182</v>
      </c>
      <c r="D273" s="21" t="s">
        <v>173</v>
      </c>
      <c r="E273" s="21" t="s">
        <v>273</v>
      </c>
      <c r="F273" s="21"/>
      <c r="G273" s="101">
        <f>SUM(G274)</f>
        <v>54.5</v>
      </c>
    </row>
    <row r="274" spans="1:7" ht="36" customHeight="1">
      <c r="A274" s="28"/>
      <c r="B274" s="20" t="s">
        <v>224</v>
      </c>
      <c r="C274" s="21" t="s">
        <v>182</v>
      </c>
      <c r="D274" s="21" t="s">
        <v>173</v>
      </c>
      <c r="E274" s="21" t="s">
        <v>273</v>
      </c>
      <c r="F274" s="21" t="s">
        <v>225</v>
      </c>
      <c r="G274" s="101">
        <v>54.5</v>
      </c>
    </row>
    <row r="275" spans="1:7" ht="52.5" customHeight="1">
      <c r="A275" s="28"/>
      <c r="B275" s="20" t="s">
        <v>101</v>
      </c>
      <c r="C275" s="21" t="s">
        <v>182</v>
      </c>
      <c r="D275" s="21" t="s">
        <v>173</v>
      </c>
      <c r="E275" s="21" t="s">
        <v>271</v>
      </c>
      <c r="F275" s="21"/>
      <c r="G275" s="101">
        <f>SUM(G276)</f>
        <v>5.6</v>
      </c>
    </row>
    <row r="276" spans="1:7" ht="98.25" customHeight="1">
      <c r="A276" s="28"/>
      <c r="B276" s="33" t="s">
        <v>359</v>
      </c>
      <c r="C276" s="21" t="s">
        <v>182</v>
      </c>
      <c r="D276" s="21" t="s">
        <v>173</v>
      </c>
      <c r="E276" s="21" t="s">
        <v>272</v>
      </c>
      <c r="F276" s="21"/>
      <c r="G276" s="101">
        <f>SUM(G277)</f>
        <v>5.6</v>
      </c>
    </row>
    <row r="277" spans="1:7" ht="37.5" customHeight="1">
      <c r="A277" s="28"/>
      <c r="B277" s="20" t="s">
        <v>224</v>
      </c>
      <c r="C277" s="21" t="s">
        <v>182</v>
      </c>
      <c r="D277" s="21" t="s">
        <v>173</v>
      </c>
      <c r="E277" s="21" t="s">
        <v>272</v>
      </c>
      <c r="F277" s="21" t="s">
        <v>225</v>
      </c>
      <c r="G277" s="101">
        <v>5.6</v>
      </c>
    </row>
    <row r="278" spans="1:7" s="28" customFormat="1" ht="28.5" customHeight="1">
      <c r="A278" s="32"/>
      <c r="B278" s="80" t="s">
        <v>295</v>
      </c>
      <c r="C278" s="21" t="s">
        <v>182</v>
      </c>
      <c r="D278" s="21" t="s">
        <v>173</v>
      </c>
      <c r="E278" s="21" t="s">
        <v>45</v>
      </c>
      <c r="F278" s="21"/>
      <c r="G278" s="101">
        <f>SUM(G279)</f>
        <v>10</v>
      </c>
    </row>
    <row r="279" spans="1:7" s="29" customFormat="1" ht="45" customHeight="1">
      <c r="A279" s="26"/>
      <c r="B279" s="69" t="s">
        <v>489</v>
      </c>
      <c r="C279" s="21" t="s">
        <v>182</v>
      </c>
      <c r="D279" s="21" t="s">
        <v>173</v>
      </c>
      <c r="E279" s="21" t="s">
        <v>491</v>
      </c>
      <c r="F279" s="17"/>
      <c r="G279" s="101">
        <f>SUM(G280)</f>
        <v>10</v>
      </c>
    </row>
    <row r="280" spans="1:7" s="29" customFormat="1" ht="42" customHeight="1">
      <c r="A280" s="26"/>
      <c r="B280" s="69" t="s">
        <v>490</v>
      </c>
      <c r="C280" s="21" t="s">
        <v>182</v>
      </c>
      <c r="D280" s="21" t="s">
        <v>173</v>
      </c>
      <c r="E280" s="21" t="s">
        <v>492</v>
      </c>
      <c r="F280" s="17"/>
      <c r="G280" s="101">
        <f>SUM(G281)</f>
        <v>10</v>
      </c>
    </row>
    <row r="281" spans="1:7" s="29" customFormat="1" ht="36" customHeight="1">
      <c r="A281" s="26"/>
      <c r="B281" s="20" t="s">
        <v>224</v>
      </c>
      <c r="C281" s="21" t="s">
        <v>182</v>
      </c>
      <c r="D281" s="21" t="s">
        <v>173</v>
      </c>
      <c r="E281" s="21" t="s">
        <v>492</v>
      </c>
      <c r="F281" s="21" t="s">
        <v>225</v>
      </c>
      <c r="G281" s="101">
        <v>10</v>
      </c>
    </row>
    <row r="282" spans="1:7" s="29" customFormat="1" ht="41.25" customHeight="1">
      <c r="A282" s="26"/>
      <c r="B282" s="108" t="s">
        <v>306</v>
      </c>
      <c r="C282" s="21" t="s">
        <v>182</v>
      </c>
      <c r="D282" s="21" t="s">
        <v>173</v>
      </c>
      <c r="E282" s="21" t="s">
        <v>56</v>
      </c>
      <c r="F282" s="21"/>
      <c r="G282" s="101">
        <f>SUM(G283+G286+G289+G292+G298+G302+G305+G308+G311+G314)</f>
        <v>29114.5</v>
      </c>
    </row>
    <row r="283" spans="1:7" s="29" customFormat="1" ht="39" customHeight="1">
      <c r="A283" s="26"/>
      <c r="B283" s="27" t="s">
        <v>369</v>
      </c>
      <c r="C283" s="21" t="s">
        <v>182</v>
      </c>
      <c r="D283" s="21" t="s">
        <v>173</v>
      </c>
      <c r="E283" s="21" t="s">
        <v>57</v>
      </c>
      <c r="F283" s="21"/>
      <c r="G283" s="101">
        <f>SUM(G284)</f>
        <v>2704.4</v>
      </c>
    </row>
    <row r="284" spans="1:7" s="29" customFormat="1" ht="62.25" customHeight="1">
      <c r="A284" s="26"/>
      <c r="B284" s="27" t="s">
        <v>370</v>
      </c>
      <c r="C284" s="21" t="s">
        <v>182</v>
      </c>
      <c r="D284" s="21" t="s">
        <v>173</v>
      </c>
      <c r="E284" s="21" t="s">
        <v>58</v>
      </c>
      <c r="F284" s="21"/>
      <c r="G284" s="101">
        <f>SUM(G285)</f>
        <v>2704.4</v>
      </c>
    </row>
    <row r="285" spans="1:7" s="29" customFormat="1" ht="36" customHeight="1">
      <c r="A285" s="26"/>
      <c r="B285" s="20" t="s">
        <v>224</v>
      </c>
      <c r="C285" s="21" t="s">
        <v>182</v>
      </c>
      <c r="D285" s="21" t="s">
        <v>173</v>
      </c>
      <c r="E285" s="21" t="s">
        <v>58</v>
      </c>
      <c r="F285" s="21" t="s">
        <v>225</v>
      </c>
      <c r="G285" s="101">
        <v>2704.4</v>
      </c>
    </row>
    <row r="286" spans="1:7" s="29" customFormat="1" ht="66" customHeight="1">
      <c r="A286" s="26"/>
      <c r="B286" s="27" t="s">
        <v>300</v>
      </c>
      <c r="C286" s="21" t="s">
        <v>182</v>
      </c>
      <c r="D286" s="21" t="s">
        <v>173</v>
      </c>
      <c r="E286" s="21" t="s">
        <v>59</v>
      </c>
      <c r="F286" s="21"/>
      <c r="G286" s="101">
        <f>SUM(G287)</f>
        <v>12259.2</v>
      </c>
    </row>
    <row r="287" spans="1:7" s="29" customFormat="1" ht="60.75" customHeight="1">
      <c r="A287" s="26"/>
      <c r="B287" s="20" t="s">
        <v>307</v>
      </c>
      <c r="C287" s="21" t="s">
        <v>182</v>
      </c>
      <c r="D287" s="21" t="s">
        <v>173</v>
      </c>
      <c r="E287" s="21" t="s">
        <v>60</v>
      </c>
      <c r="F287" s="21"/>
      <c r="G287" s="101">
        <f>SUM(G288)</f>
        <v>12259.2</v>
      </c>
    </row>
    <row r="288" spans="1:7" s="29" customFormat="1" ht="33.75" customHeight="1">
      <c r="A288" s="26"/>
      <c r="B288" s="20" t="s">
        <v>224</v>
      </c>
      <c r="C288" s="21" t="s">
        <v>182</v>
      </c>
      <c r="D288" s="21" t="s">
        <v>173</v>
      </c>
      <c r="E288" s="21" t="s">
        <v>60</v>
      </c>
      <c r="F288" s="21" t="s">
        <v>225</v>
      </c>
      <c r="G288" s="101">
        <v>12259.2</v>
      </c>
    </row>
    <row r="289" spans="1:7" s="29" customFormat="1" ht="48" customHeight="1">
      <c r="A289" s="26"/>
      <c r="B289" s="27" t="s">
        <v>308</v>
      </c>
      <c r="C289" s="21" t="s">
        <v>182</v>
      </c>
      <c r="D289" s="21" t="s">
        <v>173</v>
      </c>
      <c r="E289" s="21" t="s">
        <v>61</v>
      </c>
      <c r="F289" s="21"/>
      <c r="G289" s="101">
        <f>SUM(G290)</f>
        <v>1020</v>
      </c>
    </row>
    <row r="290" spans="1:7" s="29" customFormat="1" ht="60.75" customHeight="1">
      <c r="A290" s="26"/>
      <c r="B290" s="27" t="s">
        <v>371</v>
      </c>
      <c r="C290" s="21" t="s">
        <v>182</v>
      </c>
      <c r="D290" s="21" t="s">
        <v>173</v>
      </c>
      <c r="E290" s="21" t="s">
        <v>62</v>
      </c>
      <c r="F290" s="21"/>
      <c r="G290" s="101">
        <f>SUM(G291)</f>
        <v>1020</v>
      </c>
    </row>
    <row r="291" spans="1:7" s="29" customFormat="1" ht="33.75" customHeight="1">
      <c r="A291" s="26"/>
      <c r="B291" s="20" t="s">
        <v>224</v>
      </c>
      <c r="C291" s="21" t="s">
        <v>182</v>
      </c>
      <c r="D291" s="21" t="s">
        <v>173</v>
      </c>
      <c r="E291" s="21" t="s">
        <v>62</v>
      </c>
      <c r="F291" s="21" t="s">
        <v>225</v>
      </c>
      <c r="G291" s="101">
        <v>1020</v>
      </c>
    </row>
    <row r="292" spans="1:7" s="29" customFormat="1" ht="61.5" customHeight="1">
      <c r="A292" s="26"/>
      <c r="B292" s="27" t="s">
        <v>403</v>
      </c>
      <c r="C292" s="21" t="s">
        <v>182</v>
      </c>
      <c r="D292" s="21" t="s">
        <v>173</v>
      </c>
      <c r="E292" s="21" t="s">
        <v>63</v>
      </c>
      <c r="F292" s="21"/>
      <c r="G292" s="101">
        <f>SUM(G293+G296)</f>
        <v>4559.5</v>
      </c>
    </row>
    <row r="293" spans="1:7" s="29" customFormat="1" ht="97.5" customHeight="1">
      <c r="A293" s="26"/>
      <c r="B293" s="20" t="s">
        <v>404</v>
      </c>
      <c r="C293" s="21" t="s">
        <v>182</v>
      </c>
      <c r="D293" s="21" t="s">
        <v>173</v>
      </c>
      <c r="E293" s="21" t="s">
        <v>64</v>
      </c>
      <c r="F293" s="21"/>
      <c r="G293" s="101">
        <f>SUM(G294+G295)</f>
        <v>4559.5</v>
      </c>
    </row>
    <row r="294" spans="1:7" s="29" customFormat="1" ht="33.75" customHeight="1">
      <c r="A294" s="26"/>
      <c r="B294" s="20" t="s">
        <v>224</v>
      </c>
      <c r="C294" s="21" t="s">
        <v>182</v>
      </c>
      <c r="D294" s="21" t="s">
        <v>173</v>
      </c>
      <c r="E294" s="21" t="s">
        <v>64</v>
      </c>
      <c r="F294" s="21" t="s">
        <v>225</v>
      </c>
      <c r="G294" s="101">
        <v>4557.4</v>
      </c>
    </row>
    <row r="295" spans="1:7" s="29" customFormat="1" ht="18" customHeight="1">
      <c r="A295" s="26"/>
      <c r="B295" s="27" t="s">
        <v>226</v>
      </c>
      <c r="C295" s="21" t="s">
        <v>182</v>
      </c>
      <c r="D295" s="21" t="s">
        <v>173</v>
      </c>
      <c r="E295" s="21" t="s">
        <v>64</v>
      </c>
      <c r="F295" s="21" t="s">
        <v>227</v>
      </c>
      <c r="G295" s="101">
        <v>2.1</v>
      </c>
    </row>
    <row r="296" spans="1:7" s="29" customFormat="1" ht="105" customHeight="1" hidden="1">
      <c r="A296" s="26"/>
      <c r="B296" s="20" t="s">
        <v>281</v>
      </c>
      <c r="C296" s="21" t="s">
        <v>182</v>
      </c>
      <c r="D296" s="21" t="s">
        <v>173</v>
      </c>
      <c r="E296" s="21" t="s">
        <v>100</v>
      </c>
      <c r="F296" s="21"/>
      <c r="G296" s="101">
        <f>SUM(G297)</f>
        <v>0</v>
      </c>
    </row>
    <row r="297" spans="1:7" s="29" customFormat="1" ht="49.5" customHeight="1" hidden="1">
      <c r="A297" s="26"/>
      <c r="B297" s="20" t="s">
        <v>224</v>
      </c>
      <c r="C297" s="21" t="s">
        <v>182</v>
      </c>
      <c r="D297" s="21" t="s">
        <v>173</v>
      </c>
      <c r="E297" s="21" t="s">
        <v>100</v>
      </c>
      <c r="F297" s="21" t="s">
        <v>225</v>
      </c>
      <c r="G297" s="101"/>
    </row>
    <row r="298" spans="1:7" s="29" customFormat="1" ht="44.25" customHeight="1">
      <c r="A298" s="26"/>
      <c r="B298" s="27" t="s">
        <v>405</v>
      </c>
      <c r="C298" s="21" t="s">
        <v>182</v>
      </c>
      <c r="D298" s="21" t="s">
        <v>173</v>
      </c>
      <c r="E298" s="21" t="s">
        <v>65</v>
      </c>
      <c r="F298" s="21"/>
      <c r="G298" s="101">
        <f>SUM(G299)</f>
        <v>6347.4</v>
      </c>
    </row>
    <row r="299" spans="1:7" s="29" customFormat="1" ht="78" customHeight="1">
      <c r="A299" s="26"/>
      <c r="B299" s="27" t="s">
        <v>406</v>
      </c>
      <c r="C299" s="21" t="s">
        <v>182</v>
      </c>
      <c r="D299" s="21" t="s">
        <v>173</v>
      </c>
      <c r="E299" s="21" t="s">
        <v>66</v>
      </c>
      <c r="F299" s="21"/>
      <c r="G299" s="101">
        <f>SUM(G300+G301)</f>
        <v>6347.4</v>
      </c>
    </row>
    <row r="300" spans="1:7" s="29" customFormat="1" ht="38.25" customHeight="1">
      <c r="A300" s="26"/>
      <c r="B300" s="20" t="s">
        <v>224</v>
      </c>
      <c r="C300" s="21" t="s">
        <v>182</v>
      </c>
      <c r="D300" s="21" t="s">
        <v>173</v>
      </c>
      <c r="E300" s="21" t="s">
        <v>66</v>
      </c>
      <c r="F300" s="21" t="s">
        <v>225</v>
      </c>
      <c r="G300" s="101">
        <v>6297.4</v>
      </c>
    </row>
    <row r="301" spans="1:7" s="29" customFormat="1" ht="28.5" customHeight="1">
      <c r="A301" s="26"/>
      <c r="B301" s="27" t="s">
        <v>226</v>
      </c>
      <c r="C301" s="21" t="s">
        <v>182</v>
      </c>
      <c r="D301" s="21" t="s">
        <v>173</v>
      </c>
      <c r="E301" s="21" t="s">
        <v>66</v>
      </c>
      <c r="F301" s="21" t="s">
        <v>227</v>
      </c>
      <c r="G301" s="101">
        <v>50</v>
      </c>
    </row>
    <row r="302" spans="1:7" s="29" customFormat="1" ht="66" customHeight="1">
      <c r="A302" s="26"/>
      <c r="B302" s="27" t="s">
        <v>309</v>
      </c>
      <c r="C302" s="21" t="s">
        <v>182</v>
      </c>
      <c r="D302" s="21" t="s">
        <v>173</v>
      </c>
      <c r="E302" s="21" t="s">
        <v>67</v>
      </c>
      <c r="F302" s="21"/>
      <c r="G302" s="101">
        <f>SUM(G303)</f>
        <v>969</v>
      </c>
    </row>
    <row r="303" spans="1:7" s="29" customFormat="1" ht="84" customHeight="1">
      <c r="A303" s="26"/>
      <c r="B303" s="27" t="s">
        <v>310</v>
      </c>
      <c r="C303" s="21" t="s">
        <v>182</v>
      </c>
      <c r="D303" s="21" t="s">
        <v>173</v>
      </c>
      <c r="E303" s="21" t="s">
        <v>68</v>
      </c>
      <c r="F303" s="21"/>
      <c r="G303" s="101">
        <f>SUM(G304)</f>
        <v>969</v>
      </c>
    </row>
    <row r="304" spans="1:7" s="29" customFormat="1" ht="35.25" customHeight="1">
      <c r="A304" s="26"/>
      <c r="B304" s="20" t="s">
        <v>224</v>
      </c>
      <c r="C304" s="21" t="s">
        <v>182</v>
      </c>
      <c r="D304" s="21" t="s">
        <v>173</v>
      </c>
      <c r="E304" s="21" t="s">
        <v>68</v>
      </c>
      <c r="F304" s="21" t="s">
        <v>225</v>
      </c>
      <c r="G304" s="101">
        <v>969</v>
      </c>
    </row>
    <row r="305" spans="1:7" s="29" customFormat="1" ht="64.5" customHeight="1" hidden="1">
      <c r="A305" s="26"/>
      <c r="B305" s="27" t="s">
        <v>282</v>
      </c>
      <c r="C305" s="21" t="s">
        <v>182</v>
      </c>
      <c r="D305" s="21" t="s">
        <v>173</v>
      </c>
      <c r="E305" s="21" t="s">
        <v>69</v>
      </c>
      <c r="F305" s="23"/>
      <c r="G305" s="101">
        <f>SUM(G306)</f>
        <v>0</v>
      </c>
    </row>
    <row r="306" spans="1:7" s="29" customFormat="1" ht="60" customHeight="1" hidden="1">
      <c r="A306" s="26"/>
      <c r="B306" s="27" t="s">
        <v>283</v>
      </c>
      <c r="C306" s="21" t="s">
        <v>182</v>
      </c>
      <c r="D306" s="21" t="s">
        <v>173</v>
      </c>
      <c r="E306" s="21" t="s">
        <v>70</v>
      </c>
      <c r="F306" s="21"/>
      <c r="G306" s="101">
        <f>SUM(G307)</f>
        <v>0</v>
      </c>
    </row>
    <row r="307" spans="1:7" s="29" customFormat="1" ht="35.25" customHeight="1" hidden="1">
      <c r="A307" s="26"/>
      <c r="B307" s="20" t="s">
        <v>224</v>
      </c>
      <c r="C307" s="21" t="s">
        <v>182</v>
      </c>
      <c r="D307" s="21" t="s">
        <v>173</v>
      </c>
      <c r="E307" s="21" t="s">
        <v>70</v>
      </c>
      <c r="F307" s="21" t="s">
        <v>225</v>
      </c>
      <c r="G307" s="101">
        <v>0</v>
      </c>
    </row>
    <row r="308" spans="1:7" s="29" customFormat="1" ht="66.75" customHeight="1">
      <c r="A308" s="26"/>
      <c r="B308" s="27" t="s">
        <v>313</v>
      </c>
      <c r="C308" s="21" t="s">
        <v>182</v>
      </c>
      <c r="D308" s="21" t="s">
        <v>173</v>
      </c>
      <c r="E308" s="21" t="s">
        <v>71</v>
      </c>
      <c r="F308" s="17"/>
      <c r="G308" s="101">
        <f>SUM(G309)</f>
        <v>255</v>
      </c>
    </row>
    <row r="309" spans="1:7" s="29" customFormat="1" ht="81.75" customHeight="1">
      <c r="A309" s="26"/>
      <c r="B309" s="27" t="s">
        <v>314</v>
      </c>
      <c r="C309" s="21" t="s">
        <v>182</v>
      </c>
      <c r="D309" s="21" t="s">
        <v>173</v>
      </c>
      <c r="E309" s="21" t="s">
        <v>72</v>
      </c>
      <c r="F309" s="21"/>
      <c r="G309" s="101">
        <f>SUM(G310)</f>
        <v>255</v>
      </c>
    </row>
    <row r="310" spans="1:7" s="29" customFormat="1" ht="38.25" customHeight="1">
      <c r="A310" s="26"/>
      <c r="B310" s="20" t="s">
        <v>224</v>
      </c>
      <c r="C310" s="21" t="s">
        <v>182</v>
      </c>
      <c r="D310" s="21" t="s">
        <v>173</v>
      </c>
      <c r="E310" s="21" t="s">
        <v>72</v>
      </c>
      <c r="F310" s="21" t="s">
        <v>225</v>
      </c>
      <c r="G310" s="101">
        <v>255</v>
      </c>
    </row>
    <row r="311" spans="1:7" s="29" customFormat="1" ht="53.25" customHeight="1">
      <c r="A311" s="26"/>
      <c r="B311" s="27" t="s">
        <v>315</v>
      </c>
      <c r="C311" s="21" t="s">
        <v>182</v>
      </c>
      <c r="D311" s="21" t="s">
        <v>173</v>
      </c>
      <c r="E311" s="21" t="s">
        <v>73</v>
      </c>
      <c r="F311" s="21"/>
      <c r="G311" s="101">
        <f>SUM(G312)</f>
        <v>50</v>
      </c>
    </row>
    <row r="312" spans="1:7" s="29" customFormat="1" ht="78" customHeight="1">
      <c r="A312" s="26"/>
      <c r="B312" s="27" t="s">
        <v>316</v>
      </c>
      <c r="C312" s="21" t="s">
        <v>182</v>
      </c>
      <c r="D312" s="21" t="s">
        <v>173</v>
      </c>
      <c r="E312" s="21" t="s">
        <v>74</v>
      </c>
      <c r="F312" s="21"/>
      <c r="G312" s="101">
        <f>SUM(G313)</f>
        <v>50</v>
      </c>
    </row>
    <row r="313" spans="1:7" s="29" customFormat="1" ht="34.5" customHeight="1">
      <c r="A313" s="26"/>
      <c r="B313" s="20" t="s">
        <v>224</v>
      </c>
      <c r="C313" s="21" t="s">
        <v>182</v>
      </c>
      <c r="D313" s="21" t="s">
        <v>173</v>
      </c>
      <c r="E313" s="21" t="s">
        <v>74</v>
      </c>
      <c r="F313" s="21" t="s">
        <v>225</v>
      </c>
      <c r="G313" s="101">
        <v>50</v>
      </c>
    </row>
    <row r="314" spans="1:7" s="28" customFormat="1" ht="59.25" customHeight="1">
      <c r="A314" s="32"/>
      <c r="B314" s="27" t="s">
        <v>372</v>
      </c>
      <c r="C314" s="21" t="s">
        <v>182</v>
      </c>
      <c r="D314" s="21" t="s">
        <v>173</v>
      </c>
      <c r="E314" s="21" t="s">
        <v>415</v>
      </c>
      <c r="F314" s="65"/>
      <c r="G314" s="101">
        <f>SUM(G315)</f>
        <v>950</v>
      </c>
    </row>
    <row r="315" spans="1:7" s="29" customFormat="1" ht="91.5" customHeight="1">
      <c r="A315" s="26"/>
      <c r="B315" s="20" t="s">
        <v>373</v>
      </c>
      <c r="C315" s="21" t="s">
        <v>182</v>
      </c>
      <c r="D315" s="21" t="s">
        <v>173</v>
      </c>
      <c r="E315" s="21" t="s">
        <v>416</v>
      </c>
      <c r="F315" s="21"/>
      <c r="G315" s="101">
        <f>G316</f>
        <v>950</v>
      </c>
    </row>
    <row r="316" spans="1:7" s="29" customFormat="1" ht="39" customHeight="1">
      <c r="A316" s="26"/>
      <c r="B316" s="20" t="s">
        <v>224</v>
      </c>
      <c r="C316" s="21" t="s">
        <v>182</v>
      </c>
      <c r="D316" s="21" t="s">
        <v>173</v>
      </c>
      <c r="E316" s="21" t="s">
        <v>416</v>
      </c>
      <c r="F316" s="21" t="s">
        <v>225</v>
      </c>
      <c r="G316" s="101">
        <v>950</v>
      </c>
    </row>
    <row r="317" spans="1:7" s="28" customFormat="1" ht="42" customHeight="1">
      <c r="A317" s="32"/>
      <c r="B317" s="20" t="s">
        <v>289</v>
      </c>
      <c r="C317" s="21" t="s">
        <v>182</v>
      </c>
      <c r="D317" s="21" t="s">
        <v>173</v>
      </c>
      <c r="E317" s="21" t="s">
        <v>290</v>
      </c>
      <c r="F317" s="21"/>
      <c r="G317" s="101">
        <f>SUM(G318)</f>
        <v>85.3</v>
      </c>
    </row>
    <row r="318" spans="1:8" s="29" customFormat="1" ht="42.75" customHeight="1">
      <c r="A318" s="26"/>
      <c r="B318" s="20" t="s">
        <v>436</v>
      </c>
      <c r="C318" s="21" t="s">
        <v>182</v>
      </c>
      <c r="D318" s="21" t="s">
        <v>173</v>
      </c>
      <c r="E318" s="21" t="s">
        <v>438</v>
      </c>
      <c r="F318" s="21"/>
      <c r="G318" s="101">
        <f>SUM(G319)</f>
        <v>85.3</v>
      </c>
      <c r="H318" s="28"/>
    </row>
    <row r="319" spans="1:8" s="29" customFormat="1" ht="73.5" customHeight="1">
      <c r="A319" s="26"/>
      <c r="B319" s="20" t="s">
        <v>437</v>
      </c>
      <c r="C319" s="21" t="s">
        <v>182</v>
      </c>
      <c r="D319" s="21" t="s">
        <v>173</v>
      </c>
      <c r="E319" s="21" t="s">
        <v>439</v>
      </c>
      <c r="F319" s="21"/>
      <c r="G319" s="101">
        <f>SUM(G320)</f>
        <v>85.3</v>
      </c>
      <c r="H319" s="28"/>
    </row>
    <row r="320" spans="1:8" s="29" customFormat="1" ht="37.5" customHeight="1">
      <c r="A320" s="26"/>
      <c r="B320" s="20" t="s">
        <v>224</v>
      </c>
      <c r="C320" s="21" t="s">
        <v>182</v>
      </c>
      <c r="D320" s="21" t="s">
        <v>173</v>
      </c>
      <c r="E320" s="21" t="s">
        <v>439</v>
      </c>
      <c r="F320" s="21" t="s">
        <v>225</v>
      </c>
      <c r="G320" s="101">
        <v>85.3</v>
      </c>
      <c r="H320" s="28"/>
    </row>
    <row r="321" spans="1:7" s="28" customFormat="1" ht="39.75" customHeight="1">
      <c r="A321" s="32"/>
      <c r="B321" s="105" t="s">
        <v>453</v>
      </c>
      <c r="C321" s="21" t="s">
        <v>182</v>
      </c>
      <c r="D321" s="21" t="s">
        <v>173</v>
      </c>
      <c r="E321" s="21" t="s">
        <v>449</v>
      </c>
      <c r="F321" s="21"/>
      <c r="G321" s="101">
        <f>SUM(G322)</f>
        <v>1400.9</v>
      </c>
    </row>
    <row r="322" spans="1:7" s="29" customFormat="1" ht="39" customHeight="1">
      <c r="A322" s="26"/>
      <c r="B322" s="105" t="s">
        <v>452</v>
      </c>
      <c r="C322" s="21" t="s">
        <v>182</v>
      </c>
      <c r="D322" s="21" t="s">
        <v>173</v>
      </c>
      <c r="E322" s="21" t="s">
        <v>450</v>
      </c>
      <c r="F322" s="21"/>
      <c r="G322" s="101">
        <f>SUM(G323)</f>
        <v>1400.9</v>
      </c>
    </row>
    <row r="323" spans="1:7" s="29" customFormat="1" ht="54.75" customHeight="1">
      <c r="A323" s="26"/>
      <c r="B323" s="105" t="s">
        <v>321</v>
      </c>
      <c r="C323" s="21" t="s">
        <v>182</v>
      </c>
      <c r="D323" s="21" t="s">
        <v>173</v>
      </c>
      <c r="E323" s="21" t="s">
        <v>451</v>
      </c>
      <c r="F323" s="21"/>
      <c r="G323" s="101">
        <f>SUM(G324+G325)</f>
        <v>1400.9</v>
      </c>
    </row>
    <row r="324" spans="1:7" s="29" customFormat="1" ht="33" customHeight="1">
      <c r="A324" s="26"/>
      <c r="B324" s="105" t="s">
        <v>322</v>
      </c>
      <c r="C324" s="21" t="s">
        <v>182</v>
      </c>
      <c r="D324" s="21" t="s">
        <v>173</v>
      </c>
      <c r="E324" s="21" t="s">
        <v>451</v>
      </c>
      <c r="F324" s="21" t="s">
        <v>323</v>
      </c>
      <c r="G324" s="101">
        <v>832.4</v>
      </c>
    </row>
    <row r="325" spans="1:7" s="29" customFormat="1" ht="33" customHeight="1">
      <c r="A325" s="26"/>
      <c r="B325" s="20" t="s">
        <v>224</v>
      </c>
      <c r="C325" s="21" t="s">
        <v>182</v>
      </c>
      <c r="D325" s="21" t="s">
        <v>173</v>
      </c>
      <c r="E325" s="21" t="s">
        <v>451</v>
      </c>
      <c r="F325" s="21" t="s">
        <v>225</v>
      </c>
      <c r="G325" s="101">
        <v>568.5</v>
      </c>
    </row>
    <row r="326" spans="1:7" s="29" customFormat="1" ht="33" customHeight="1">
      <c r="A326" s="26"/>
      <c r="B326" s="103" t="s">
        <v>165</v>
      </c>
      <c r="C326" s="17" t="s">
        <v>183</v>
      </c>
      <c r="D326" s="17" t="s">
        <v>172</v>
      </c>
      <c r="E326" s="17"/>
      <c r="F326" s="17"/>
      <c r="G326" s="99">
        <f>SUM(G327)</f>
        <v>595</v>
      </c>
    </row>
    <row r="327" spans="1:7" s="29" customFormat="1" ht="33" customHeight="1">
      <c r="A327" s="26"/>
      <c r="B327" s="103" t="s">
        <v>166</v>
      </c>
      <c r="C327" s="17" t="s">
        <v>183</v>
      </c>
      <c r="D327" s="17" t="s">
        <v>183</v>
      </c>
      <c r="E327" s="17"/>
      <c r="F327" s="17"/>
      <c r="G327" s="99">
        <f>SUM(G328)</f>
        <v>595</v>
      </c>
    </row>
    <row r="328" spans="1:7" s="29" customFormat="1" ht="52.5" customHeight="1">
      <c r="A328" s="26"/>
      <c r="B328" s="27" t="s">
        <v>346</v>
      </c>
      <c r="C328" s="21" t="s">
        <v>183</v>
      </c>
      <c r="D328" s="21" t="s">
        <v>183</v>
      </c>
      <c r="E328" s="21" t="s">
        <v>21</v>
      </c>
      <c r="F328" s="21"/>
      <c r="G328" s="101">
        <f>SUM(G329)</f>
        <v>595</v>
      </c>
    </row>
    <row r="329" spans="1:7" s="29" customFormat="1" ht="72" customHeight="1">
      <c r="A329" s="26"/>
      <c r="B329" s="27" t="s">
        <v>353</v>
      </c>
      <c r="C329" s="21" t="s">
        <v>183</v>
      </c>
      <c r="D329" s="21" t="s">
        <v>183</v>
      </c>
      <c r="E329" s="21" t="s">
        <v>6</v>
      </c>
      <c r="F329" s="21"/>
      <c r="G329" s="101">
        <f>SUM(G330)</f>
        <v>595</v>
      </c>
    </row>
    <row r="330" spans="1:7" s="29" customFormat="1" ht="116.25" customHeight="1">
      <c r="A330" s="26"/>
      <c r="B330" s="27" t="s">
        <v>354</v>
      </c>
      <c r="C330" s="21" t="s">
        <v>183</v>
      </c>
      <c r="D330" s="21" t="s">
        <v>183</v>
      </c>
      <c r="E330" s="21" t="s">
        <v>23</v>
      </c>
      <c r="F330" s="21"/>
      <c r="G330" s="101">
        <f>SUM(G331)</f>
        <v>595</v>
      </c>
    </row>
    <row r="331" spans="1:7" s="29" customFormat="1" ht="31.5" customHeight="1">
      <c r="A331" s="26"/>
      <c r="B331" s="20" t="s">
        <v>224</v>
      </c>
      <c r="C331" s="21" t="s">
        <v>183</v>
      </c>
      <c r="D331" s="21" t="s">
        <v>183</v>
      </c>
      <c r="E331" s="21" t="s">
        <v>23</v>
      </c>
      <c r="F331" s="21" t="s">
        <v>225</v>
      </c>
      <c r="G331" s="101">
        <v>595</v>
      </c>
    </row>
    <row r="332" spans="1:7" s="29" customFormat="1" ht="19.5" customHeight="1">
      <c r="A332" s="26"/>
      <c r="B332" s="104" t="s">
        <v>208</v>
      </c>
      <c r="C332" s="17" t="s">
        <v>184</v>
      </c>
      <c r="D332" s="17" t="s">
        <v>172</v>
      </c>
      <c r="E332" s="17"/>
      <c r="F332" s="17"/>
      <c r="G332" s="99">
        <f>SUM(G333)</f>
        <v>75117.8</v>
      </c>
    </row>
    <row r="333" spans="1:7" s="29" customFormat="1" ht="19.5" customHeight="1">
      <c r="A333" s="26"/>
      <c r="B333" s="104" t="s">
        <v>145</v>
      </c>
      <c r="C333" s="17" t="s">
        <v>184</v>
      </c>
      <c r="D333" s="17" t="s">
        <v>171</v>
      </c>
      <c r="E333" s="17"/>
      <c r="F333" s="17"/>
      <c r="G333" s="99">
        <f>SUM(G334+G341)</f>
        <v>75117.8</v>
      </c>
    </row>
    <row r="334" spans="1:7" s="28" customFormat="1" ht="39.75" customHeight="1">
      <c r="A334" s="32"/>
      <c r="B334" s="27" t="s">
        <v>469</v>
      </c>
      <c r="C334" s="21" t="s">
        <v>184</v>
      </c>
      <c r="D334" s="21" t="s">
        <v>171</v>
      </c>
      <c r="E334" s="21" t="s">
        <v>8</v>
      </c>
      <c r="F334" s="21"/>
      <c r="G334" s="101">
        <f>SUM(G335)</f>
        <v>54275</v>
      </c>
    </row>
    <row r="335" spans="1:7" s="28" customFormat="1" ht="60" customHeight="1">
      <c r="A335" s="32"/>
      <c r="B335" s="22" t="s">
        <v>304</v>
      </c>
      <c r="C335" s="21" t="s">
        <v>184</v>
      </c>
      <c r="D335" s="21" t="s">
        <v>171</v>
      </c>
      <c r="E335" s="21" t="s">
        <v>11</v>
      </c>
      <c r="F335" s="21"/>
      <c r="G335" s="101">
        <f>SUM(G336+G338)</f>
        <v>54275</v>
      </c>
    </row>
    <row r="336" spans="1:7" s="28" customFormat="1" ht="51" customHeight="1">
      <c r="A336" s="32"/>
      <c r="B336" s="128" t="s">
        <v>483</v>
      </c>
      <c r="C336" s="21" t="s">
        <v>184</v>
      </c>
      <c r="D336" s="21" t="s">
        <v>171</v>
      </c>
      <c r="E336" s="21" t="s">
        <v>12</v>
      </c>
      <c r="F336" s="21"/>
      <c r="G336" s="101">
        <f>SUM(G337)</f>
        <v>49235</v>
      </c>
    </row>
    <row r="337" spans="1:7" s="28" customFormat="1" ht="27" customHeight="1">
      <c r="A337" s="32"/>
      <c r="B337" s="20" t="s">
        <v>157</v>
      </c>
      <c r="C337" s="21" t="s">
        <v>184</v>
      </c>
      <c r="D337" s="21" t="s">
        <v>171</v>
      </c>
      <c r="E337" s="21" t="s">
        <v>12</v>
      </c>
      <c r="F337" s="21" t="s">
        <v>233</v>
      </c>
      <c r="G337" s="101">
        <v>49235</v>
      </c>
    </row>
    <row r="338" spans="1:7" s="28" customFormat="1" ht="54" customHeight="1">
      <c r="A338" s="32"/>
      <c r="B338" s="20" t="s">
        <v>101</v>
      </c>
      <c r="C338" s="21" t="s">
        <v>184</v>
      </c>
      <c r="D338" s="21" t="s">
        <v>171</v>
      </c>
      <c r="E338" s="23" t="s">
        <v>118</v>
      </c>
      <c r="F338" s="21"/>
      <c r="G338" s="101">
        <f>SUM(G339)</f>
        <v>5040</v>
      </c>
    </row>
    <row r="339" spans="1:7" s="28" customFormat="1" ht="57" customHeight="1">
      <c r="A339" s="32"/>
      <c r="B339" s="38" t="s">
        <v>305</v>
      </c>
      <c r="C339" s="21" t="s">
        <v>184</v>
      </c>
      <c r="D339" s="21" t="s">
        <v>171</v>
      </c>
      <c r="E339" s="21" t="s">
        <v>119</v>
      </c>
      <c r="F339" s="21"/>
      <c r="G339" s="101">
        <f>SUM(G340)</f>
        <v>5040</v>
      </c>
    </row>
    <row r="340" spans="1:7" s="28" customFormat="1" ht="19.5" customHeight="1">
      <c r="A340" s="32"/>
      <c r="B340" s="20" t="s">
        <v>157</v>
      </c>
      <c r="C340" s="21" t="s">
        <v>184</v>
      </c>
      <c r="D340" s="21" t="s">
        <v>171</v>
      </c>
      <c r="E340" s="21" t="s">
        <v>119</v>
      </c>
      <c r="F340" s="21" t="s">
        <v>233</v>
      </c>
      <c r="G340" s="101">
        <v>5040</v>
      </c>
    </row>
    <row r="341" spans="1:7" s="29" customFormat="1" ht="52.5" customHeight="1">
      <c r="A341" s="26"/>
      <c r="B341" s="27" t="s">
        <v>346</v>
      </c>
      <c r="C341" s="21" t="s">
        <v>184</v>
      </c>
      <c r="D341" s="21" t="s">
        <v>171</v>
      </c>
      <c r="E341" s="21" t="s">
        <v>21</v>
      </c>
      <c r="F341" s="17"/>
      <c r="G341" s="101">
        <f>SUM(G342)</f>
        <v>20842.8</v>
      </c>
    </row>
    <row r="342" spans="1:7" s="29" customFormat="1" ht="60.75" customHeight="1">
      <c r="A342" s="26"/>
      <c r="B342" s="27" t="s">
        <v>347</v>
      </c>
      <c r="C342" s="21" t="s">
        <v>184</v>
      </c>
      <c r="D342" s="21" t="s">
        <v>171</v>
      </c>
      <c r="E342" s="21" t="s">
        <v>4</v>
      </c>
      <c r="F342" s="21"/>
      <c r="G342" s="101">
        <f>SUM(G343+G348+G353+G356+G358+G360)</f>
        <v>20842.8</v>
      </c>
    </row>
    <row r="343" spans="1:7" s="29" customFormat="1" ht="36" customHeight="1">
      <c r="A343" s="26"/>
      <c r="B343" s="22" t="s">
        <v>107</v>
      </c>
      <c r="C343" s="21" t="s">
        <v>184</v>
      </c>
      <c r="D343" s="21" t="s">
        <v>171</v>
      </c>
      <c r="E343" s="23" t="s">
        <v>110</v>
      </c>
      <c r="F343" s="23" t="s">
        <v>170</v>
      </c>
      <c r="G343" s="101">
        <f>SUM(G344+G346)</f>
        <v>1255.8</v>
      </c>
    </row>
    <row r="344" spans="1:7" s="29" customFormat="1" ht="120" customHeight="1">
      <c r="A344" s="26"/>
      <c r="B344" s="22" t="s">
        <v>348</v>
      </c>
      <c r="C344" s="21" t="s">
        <v>184</v>
      </c>
      <c r="D344" s="21" t="s">
        <v>171</v>
      </c>
      <c r="E344" s="23" t="s">
        <v>111</v>
      </c>
      <c r="F344" s="23"/>
      <c r="G344" s="101">
        <f>SUM(G345)</f>
        <v>1255.8</v>
      </c>
    </row>
    <row r="345" spans="1:7" s="29" customFormat="1" ht="21.75" customHeight="1">
      <c r="A345" s="26"/>
      <c r="B345" s="22" t="s">
        <v>234</v>
      </c>
      <c r="C345" s="21" t="s">
        <v>184</v>
      </c>
      <c r="D345" s="21" t="s">
        <v>171</v>
      </c>
      <c r="E345" s="23" t="s">
        <v>111</v>
      </c>
      <c r="F345" s="23" t="s">
        <v>235</v>
      </c>
      <c r="G345" s="101">
        <v>1255.8</v>
      </c>
    </row>
    <row r="346" spans="1:7" s="29" customFormat="1" ht="84.75" customHeight="1" hidden="1">
      <c r="A346" s="26"/>
      <c r="B346" s="22" t="s">
        <v>139</v>
      </c>
      <c r="C346" s="21" t="s">
        <v>184</v>
      </c>
      <c r="D346" s="21" t="s">
        <v>171</v>
      </c>
      <c r="E346" s="23" t="s">
        <v>138</v>
      </c>
      <c r="F346" s="23"/>
      <c r="G346" s="101">
        <f>SUM(G347)</f>
        <v>0</v>
      </c>
    </row>
    <row r="347" spans="1:7" s="29" customFormat="1" ht="17.25" customHeight="1" hidden="1">
      <c r="A347" s="26"/>
      <c r="B347" s="22" t="s">
        <v>234</v>
      </c>
      <c r="C347" s="21" t="s">
        <v>184</v>
      </c>
      <c r="D347" s="21" t="s">
        <v>171</v>
      </c>
      <c r="E347" s="23" t="s">
        <v>138</v>
      </c>
      <c r="F347" s="23" t="s">
        <v>235</v>
      </c>
      <c r="G347" s="101">
        <v>0</v>
      </c>
    </row>
    <row r="348" spans="1:7" s="29" customFormat="1" ht="36" customHeight="1">
      <c r="A348" s="26"/>
      <c r="B348" s="20" t="s">
        <v>108</v>
      </c>
      <c r="C348" s="21" t="s">
        <v>184</v>
      </c>
      <c r="D348" s="21" t="s">
        <v>171</v>
      </c>
      <c r="E348" s="23" t="s">
        <v>112</v>
      </c>
      <c r="F348" s="23"/>
      <c r="G348" s="101">
        <f>SUM(G349+G351)</f>
        <v>16025.5</v>
      </c>
    </row>
    <row r="349" spans="1:7" s="29" customFormat="1" ht="111" customHeight="1">
      <c r="A349" s="26"/>
      <c r="B349" s="22" t="s">
        <v>349</v>
      </c>
      <c r="C349" s="21" t="s">
        <v>184</v>
      </c>
      <c r="D349" s="21" t="s">
        <v>171</v>
      </c>
      <c r="E349" s="23" t="s">
        <v>113</v>
      </c>
      <c r="F349" s="23"/>
      <c r="G349" s="101">
        <f>SUM(G350)</f>
        <v>15625.5</v>
      </c>
    </row>
    <row r="350" spans="1:7" s="29" customFormat="1" ht="24" customHeight="1">
      <c r="A350" s="26"/>
      <c r="B350" s="22" t="s">
        <v>234</v>
      </c>
      <c r="C350" s="21" t="s">
        <v>184</v>
      </c>
      <c r="D350" s="21" t="s">
        <v>171</v>
      </c>
      <c r="E350" s="23" t="s">
        <v>113</v>
      </c>
      <c r="F350" s="23" t="s">
        <v>235</v>
      </c>
      <c r="G350" s="101">
        <v>15625.5</v>
      </c>
    </row>
    <row r="351" spans="1:7" s="29" customFormat="1" ht="84.75" customHeight="1">
      <c r="A351" s="26"/>
      <c r="B351" s="22" t="s">
        <v>216</v>
      </c>
      <c r="C351" s="21" t="s">
        <v>184</v>
      </c>
      <c r="D351" s="21" t="s">
        <v>171</v>
      </c>
      <c r="E351" s="23" t="s">
        <v>137</v>
      </c>
      <c r="F351" s="23"/>
      <c r="G351" s="101">
        <f>SUM(G352)</f>
        <v>400</v>
      </c>
    </row>
    <row r="352" spans="1:7" s="29" customFormat="1" ht="17.25" customHeight="1">
      <c r="A352" s="26"/>
      <c r="B352" s="22" t="s">
        <v>234</v>
      </c>
      <c r="C352" s="21" t="s">
        <v>184</v>
      </c>
      <c r="D352" s="21" t="s">
        <v>171</v>
      </c>
      <c r="E352" s="23" t="s">
        <v>137</v>
      </c>
      <c r="F352" s="23" t="s">
        <v>235</v>
      </c>
      <c r="G352" s="101">
        <v>400</v>
      </c>
    </row>
    <row r="353" spans="1:7" s="29" customFormat="1" ht="36.75" customHeight="1" hidden="1">
      <c r="A353" s="26"/>
      <c r="B353" s="20" t="s">
        <v>109</v>
      </c>
      <c r="C353" s="21" t="s">
        <v>184</v>
      </c>
      <c r="D353" s="21" t="s">
        <v>171</v>
      </c>
      <c r="E353" s="23" t="s">
        <v>115</v>
      </c>
      <c r="F353" s="23"/>
      <c r="G353" s="101">
        <f>SUM(G354)</f>
        <v>0</v>
      </c>
    </row>
    <row r="354" spans="1:7" s="29" customFormat="1" ht="60" customHeight="1" hidden="1">
      <c r="A354" s="26"/>
      <c r="B354" s="22" t="s">
        <v>258</v>
      </c>
      <c r="C354" s="21" t="s">
        <v>184</v>
      </c>
      <c r="D354" s="21" t="s">
        <v>171</v>
      </c>
      <c r="E354" s="23" t="s">
        <v>114</v>
      </c>
      <c r="F354" s="23"/>
      <c r="G354" s="101">
        <f>SUM(G355)</f>
        <v>0</v>
      </c>
    </row>
    <row r="355" spans="1:7" s="29" customFormat="1" ht="29.25" customHeight="1" hidden="1">
      <c r="A355" s="26"/>
      <c r="B355" s="22" t="s">
        <v>234</v>
      </c>
      <c r="C355" s="21" t="s">
        <v>184</v>
      </c>
      <c r="D355" s="21" t="s">
        <v>171</v>
      </c>
      <c r="E355" s="23" t="s">
        <v>114</v>
      </c>
      <c r="F355" s="23" t="s">
        <v>235</v>
      </c>
      <c r="G355" s="101">
        <v>0</v>
      </c>
    </row>
    <row r="356" spans="1:7" s="28" customFormat="1" ht="122.25" customHeight="1" hidden="1">
      <c r="A356" s="32"/>
      <c r="B356" s="39" t="s">
        <v>3</v>
      </c>
      <c r="C356" s="21" t="s">
        <v>184</v>
      </c>
      <c r="D356" s="21" t="s">
        <v>171</v>
      </c>
      <c r="E356" s="23" t="s">
        <v>10</v>
      </c>
      <c r="F356" s="23"/>
      <c r="G356" s="101">
        <f>G357</f>
        <v>0</v>
      </c>
    </row>
    <row r="357" spans="1:7" s="28" customFormat="1" ht="29.25" customHeight="1" hidden="1">
      <c r="A357" s="32"/>
      <c r="B357" s="22" t="s">
        <v>234</v>
      </c>
      <c r="C357" s="21" t="s">
        <v>184</v>
      </c>
      <c r="D357" s="21" t="s">
        <v>171</v>
      </c>
      <c r="E357" s="23" t="s">
        <v>10</v>
      </c>
      <c r="F357" s="23" t="s">
        <v>235</v>
      </c>
      <c r="G357" s="101"/>
    </row>
    <row r="358" spans="1:7" s="28" customFormat="1" ht="69" customHeight="1">
      <c r="A358" s="32"/>
      <c r="B358" s="68" t="s">
        <v>484</v>
      </c>
      <c r="C358" s="21" t="s">
        <v>184</v>
      </c>
      <c r="D358" s="21" t="s">
        <v>171</v>
      </c>
      <c r="E358" s="23" t="s">
        <v>10</v>
      </c>
      <c r="F358" s="23"/>
      <c r="G358" s="101">
        <f>G359</f>
        <v>2300</v>
      </c>
    </row>
    <row r="359" spans="1:7" s="28" customFormat="1" ht="29.25" customHeight="1">
      <c r="A359" s="32"/>
      <c r="B359" s="22" t="s">
        <v>234</v>
      </c>
      <c r="C359" s="21" t="s">
        <v>184</v>
      </c>
      <c r="D359" s="21" t="s">
        <v>171</v>
      </c>
      <c r="E359" s="23" t="s">
        <v>10</v>
      </c>
      <c r="F359" s="23" t="s">
        <v>235</v>
      </c>
      <c r="G359" s="101">
        <v>2300</v>
      </c>
    </row>
    <row r="360" spans="1:7" s="28" customFormat="1" ht="54" customHeight="1">
      <c r="A360" s="32"/>
      <c r="B360" s="20" t="s">
        <v>101</v>
      </c>
      <c r="C360" s="21" t="s">
        <v>184</v>
      </c>
      <c r="D360" s="21" t="s">
        <v>171</v>
      </c>
      <c r="E360" s="23" t="s">
        <v>495</v>
      </c>
      <c r="F360" s="21"/>
      <c r="G360" s="101">
        <f>SUM(G361)</f>
        <v>1261.5</v>
      </c>
    </row>
    <row r="361" spans="1:7" s="28" customFormat="1" ht="57.75" customHeight="1">
      <c r="A361" s="32"/>
      <c r="B361" s="68" t="s">
        <v>493</v>
      </c>
      <c r="C361" s="21" t="s">
        <v>184</v>
      </c>
      <c r="D361" s="21" t="s">
        <v>171</v>
      </c>
      <c r="E361" s="23" t="s">
        <v>494</v>
      </c>
      <c r="F361" s="23"/>
      <c r="G361" s="101">
        <f>SUM(G362)</f>
        <v>1261.5</v>
      </c>
    </row>
    <row r="362" spans="1:7" s="28" customFormat="1" ht="22.5" customHeight="1">
      <c r="A362" s="32"/>
      <c r="B362" s="22" t="s">
        <v>234</v>
      </c>
      <c r="C362" s="21" t="s">
        <v>184</v>
      </c>
      <c r="D362" s="21" t="s">
        <v>171</v>
      </c>
      <c r="E362" s="23" t="s">
        <v>494</v>
      </c>
      <c r="F362" s="23" t="s">
        <v>235</v>
      </c>
      <c r="G362" s="101">
        <v>1261.5</v>
      </c>
    </row>
    <row r="363" spans="1:7" s="18" customFormat="1" ht="45.75" customHeight="1">
      <c r="A363" s="26"/>
      <c r="B363" s="104" t="s">
        <v>196</v>
      </c>
      <c r="C363" s="17" t="s">
        <v>179</v>
      </c>
      <c r="D363" s="17" t="s">
        <v>172</v>
      </c>
      <c r="E363" s="17"/>
      <c r="F363" s="17"/>
      <c r="G363" s="99">
        <f>SUM(G364+G369)</f>
        <v>1497.1</v>
      </c>
    </row>
    <row r="364" spans="1:7" s="18" customFormat="1" ht="19.5" customHeight="1">
      <c r="A364" s="26"/>
      <c r="B364" s="104" t="s">
        <v>143</v>
      </c>
      <c r="C364" s="17" t="s">
        <v>179</v>
      </c>
      <c r="D364" s="17" t="s">
        <v>171</v>
      </c>
      <c r="E364" s="17"/>
      <c r="F364" s="17"/>
      <c r="G364" s="99">
        <f>SUM(G365)</f>
        <v>749.5</v>
      </c>
    </row>
    <row r="365" spans="1:7" ht="37.5" customHeight="1">
      <c r="A365" s="32"/>
      <c r="B365" s="20" t="s">
        <v>220</v>
      </c>
      <c r="C365" s="21" t="s">
        <v>179</v>
      </c>
      <c r="D365" s="21" t="s">
        <v>171</v>
      </c>
      <c r="E365" s="21" t="s">
        <v>82</v>
      </c>
      <c r="F365" s="21"/>
      <c r="G365" s="101">
        <f>SUM(G366)</f>
        <v>749.5</v>
      </c>
    </row>
    <row r="366" spans="1:7" ht="48.75" customHeight="1">
      <c r="A366" s="32"/>
      <c r="B366" s="20" t="s">
        <v>232</v>
      </c>
      <c r="C366" s="23" t="s">
        <v>179</v>
      </c>
      <c r="D366" s="23" t="s">
        <v>171</v>
      </c>
      <c r="E366" s="23" t="s">
        <v>83</v>
      </c>
      <c r="F366" s="23"/>
      <c r="G366" s="101">
        <f>SUM(G367)</f>
        <v>749.5</v>
      </c>
    </row>
    <row r="367" spans="1:7" ht="19.5" customHeight="1">
      <c r="A367" s="32"/>
      <c r="B367" s="20" t="s">
        <v>238</v>
      </c>
      <c r="C367" s="21" t="s">
        <v>179</v>
      </c>
      <c r="D367" s="21" t="s">
        <v>171</v>
      </c>
      <c r="E367" s="21" t="s">
        <v>88</v>
      </c>
      <c r="F367" s="17"/>
      <c r="G367" s="101">
        <f>SUM(G368)</f>
        <v>749.5</v>
      </c>
    </row>
    <row r="368" spans="1:7" ht="30" customHeight="1">
      <c r="A368" s="32"/>
      <c r="B368" s="20" t="s">
        <v>236</v>
      </c>
      <c r="C368" s="21" t="s">
        <v>179</v>
      </c>
      <c r="D368" s="21" t="s">
        <v>171</v>
      </c>
      <c r="E368" s="21" t="s">
        <v>88</v>
      </c>
      <c r="F368" s="21" t="s">
        <v>237</v>
      </c>
      <c r="G368" s="101">
        <v>749.5</v>
      </c>
    </row>
    <row r="369" spans="1:7" s="18" customFormat="1" ht="19.5" customHeight="1">
      <c r="A369" s="26"/>
      <c r="B369" s="104" t="s">
        <v>141</v>
      </c>
      <c r="C369" s="17" t="s">
        <v>179</v>
      </c>
      <c r="D369" s="17" t="s">
        <v>173</v>
      </c>
      <c r="E369" s="17"/>
      <c r="F369" s="17"/>
      <c r="G369" s="99">
        <f>SUM(G370+G377+G388)</f>
        <v>747.6</v>
      </c>
    </row>
    <row r="370" spans="1:7" ht="47.25" customHeight="1">
      <c r="A370" s="32"/>
      <c r="B370" s="27" t="s">
        <v>301</v>
      </c>
      <c r="C370" s="21" t="s">
        <v>179</v>
      </c>
      <c r="D370" s="21" t="s">
        <v>173</v>
      </c>
      <c r="E370" s="21" t="s">
        <v>8</v>
      </c>
      <c r="F370" s="21"/>
      <c r="G370" s="101">
        <f>SUM(G371)</f>
        <v>157.6</v>
      </c>
    </row>
    <row r="371" spans="1:7" ht="87.75" customHeight="1">
      <c r="A371" s="32"/>
      <c r="B371" s="102" t="s">
        <v>302</v>
      </c>
      <c r="C371" s="21" t="s">
        <v>179</v>
      </c>
      <c r="D371" s="21" t="s">
        <v>173</v>
      </c>
      <c r="E371" s="21" t="s">
        <v>9</v>
      </c>
      <c r="F371" s="21"/>
      <c r="G371" s="101">
        <f>SUM(G372+G374)</f>
        <v>157.6</v>
      </c>
    </row>
    <row r="372" spans="1:7" ht="96" customHeight="1" hidden="1">
      <c r="A372" s="32"/>
      <c r="B372" s="39" t="s">
        <v>241</v>
      </c>
      <c r="C372" s="23" t="s">
        <v>179</v>
      </c>
      <c r="D372" s="23" t="s">
        <v>173</v>
      </c>
      <c r="E372" s="23" t="s">
        <v>26</v>
      </c>
      <c r="F372" s="23"/>
      <c r="G372" s="101">
        <f>SUM(G373)</f>
        <v>0</v>
      </c>
    </row>
    <row r="373" spans="1:7" ht="45.75" customHeight="1" hidden="1">
      <c r="A373" s="32"/>
      <c r="B373" s="20" t="s">
        <v>239</v>
      </c>
      <c r="C373" s="23" t="s">
        <v>179</v>
      </c>
      <c r="D373" s="23" t="s">
        <v>173</v>
      </c>
      <c r="E373" s="23" t="s">
        <v>26</v>
      </c>
      <c r="F373" s="23" t="s">
        <v>240</v>
      </c>
      <c r="G373" s="101"/>
    </row>
    <row r="374" spans="1:7" ht="49.5" customHeight="1">
      <c r="A374" s="32"/>
      <c r="B374" s="20" t="s">
        <v>101</v>
      </c>
      <c r="C374" s="23" t="s">
        <v>179</v>
      </c>
      <c r="D374" s="23" t="s">
        <v>173</v>
      </c>
      <c r="E374" s="23" t="s">
        <v>116</v>
      </c>
      <c r="F374" s="23"/>
      <c r="G374" s="101">
        <f>SUM(G375)</f>
        <v>157.6</v>
      </c>
    </row>
    <row r="375" spans="1:7" ht="64.5" customHeight="1">
      <c r="A375" s="32"/>
      <c r="B375" s="40" t="s">
        <v>303</v>
      </c>
      <c r="C375" s="23" t="s">
        <v>179</v>
      </c>
      <c r="D375" s="23" t="s">
        <v>173</v>
      </c>
      <c r="E375" s="23" t="s">
        <v>117</v>
      </c>
      <c r="F375" s="23"/>
      <c r="G375" s="101">
        <f>SUM(G376)</f>
        <v>157.6</v>
      </c>
    </row>
    <row r="376" spans="1:7" ht="31.5" customHeight="1">
      <c r="A376" s="32"/>
      <c r="B376" s="20" t="s">
        <v>239</v>
      </c>
      <c r="C376" s="23" t="s">
        <v>179</v>
      </c>
      <c r="D376" s="23" t="s">
        <v>173</v>
      </c>
      <c r="E376" s="23" t="s">
        <v>117</v>
      </c>
      <c r="F376" s="23" t="s">
        <v>240</v>
      </c>
      <c r="G376" s="101">
        <v>157.6</v>
      </c>
    </row>
    <row r="377" spans="1:7" ht="40.5" customHeight="1" hidden="1">
      <c r="A377" s="32"/>
      <c r="B377" s="27" t="s">
        <v>341</v>
      </c>
      <c r="C377" s="23" t="s">
        <v>179</v>
      </c>
      <c r="D377" s="23" t="s">
        <v>173</v>
      </c>
      <c r="E377" s="23" t="s">
        <v>13</v>
      </c>
      <c r="F377" s="23"/>
      <c r="G377" s="101">
        <f>SUM(G378+G384)</f>
        <v>0</v>
      </c>
    </row>
    <row r="378" spans="1:7" ht="51" customHeight="1" hidden="1">
      <c r="A378" s="32"/>
      <c r="B378" s="27" t="s">
        <v>342</v>
      </c>
      <c r="C378" s="23" t="s">
        <v>179</v>
      </c>
      <c r="D378" s="23" t="s">
        <v>173</v>
      </c>
      <c r="E378" s="23" t="s">
        <v>14</v>
      </c>
      <c r="F378" s="23"/>
      <c r="G378" s="101">
        <f>SUM(G379+G381)</f>
        <v>0</v>
      </c>
    </row>
    <row r="379" spans="1:7" ht="69" customHeight="1" hidden="1">
      <c r="A379" s="32"/>
      <c r="B379" s="27" t="s">
        <v>102</v>
      </c>
      <c r="C379" s="23" t="s">
        <v>179</v>
      </c>
      <c r="D379" s="23" t="s">
        <v>173</v>
      </c>
      <c r="E379" s="23" t="s">
        <v>15</v>
      </c>
      <c r="F379" s="23"/>
      <c r="G379" s="101">
        <f>SUM(G380)</f>
        <v>0</v>
      </c>
    </row>
    <row r="380" spans="1:7" ht="43.5" customHeight="1" hidden="1">
      <c r="A380" s="32"/>
      <c r="B380" s="20" t="s">
        <v>239</v>
      </c>
      <c r="C380" s="23" t="s">
        <v>179</v>
      </c>
      <c r="D380" s="23" t="s">
        <v>173</v>
      </c>
      <c r="E380" s="23" t="s">
        <v>15</v>
      </c>
      <c r="F380" s="23" t="s">
        <v>240</v>
      </c>
      <c r="G380" s="101"/>
    </row>
    <row r="381" spans="1:7" ht="48.75" customHeight="1" hidden="1">
      <c r="A381" s="32"/>
      <c r="B381" s="20" t="s">
        <v>101</v>
      </c>
      <c r="C381" s="23" t="s">
        <v>179</v>
      </c>
      <c r="D381" s="23" t="s">
        <v>173</v>
      </c>
      <c r="E381" s="23" t="s">
        <v>120</v>
      </c>
      <c r="F381" s="23"/>
      <c r="G381" s="101">
        <f>SUM(G382)</f>
        <v>0</v>
      </c>
    </row>
    <row r="382" spans="1:7" ht="78" customHeight="1" hidden="1">
      <c r="A382" s="32"/>
      <c r="B382" s="20" t="s">
        <v>343</v>
      </c>
      <c r="C382" s="21" t="s">
        <v>179</v>
      </c>
      <c r="D382" s="21" t="s">
        <v>173</v>
      </c>
      <c r="E382" s="21" t="s">
        <v>121</v>
      </c>
      <c r="F382" s="21"/>
      <c r="G382" s="101">
        <f>SUM(G383)</f>
        <v>0</v>
      </c>
    </row>
    <row r="383" spans="1:7" ht="40.5" customHeight="1" hidden="1">
      <c r="A383" s="32"/>
      <c r="B383" s="20" t="s">
        <v>239</v>
      </c>
      <c r="C383" s="21" t="s">
        <v>179</v>
      </c>
      <c r="D383" s="21" t="s">
        <v>173</v>
      </c>
      <c r="E383" s="21" t="s">
        <v>121</v>
      </c>
      <c r="F383" s="21" t="s">
        <v>240</v>
      </c>
      <c r="G383" s="101">
        <v>0</v>
      </c>
    </row>
    <row r="384" spans="1:7" ht="56.25" customHeight="1" hidden="1">
      <c r="A384" s="32"/>
      <c r="B384" s="20"/>
      <c r="C384" s="21" t="s">
        <v>179</v>
      </c>
      <c r="D384" s="21" t="s">
        <v>173</v>
      </c>
      <c r="E384" s="21" t="s">
        <v>24</v>
      </c>
      <c r="F384" s="21"/>
      <c r="G384" s="101">
        <f>SUM(G385)</f>
        <v>0</v>
      </c>
    </row>
    <row r="385" spans="1:7" ht="52.5" customHeight="1" hidden="1">
      <c r="A385" s="32"/>
      <c r="B385" s="20" t="s">
        <v>101</v>
      </c>
      <c r="C385" s="21" t="s">
        <v>179</v>
      </c>
      <c r="D385" s="21" t="s">
        <v>173</v>
      </c>
      <c r="E385" s="21" t="s">
        <v>122</v>
      </c>
      <c r="F385" s="21"/>
      <c r="G385" s="101">
        <f>SUM(G386)</f>
        <v>0</v>
      </c>
    </row>
    <row r="386" spans="1:7" ht="45.75" customHeight="1" hidden="1">
      <c r="A386" s="32"/>
      <c r="B386" s="20"/>
      <c r="C386" s="21" t="s">
        <v>179</v>
      </c>
      <c r="D386" s="21" t="s">
        <v>173</v>
      </c>
      <c r="E386" s="21" t="s">
        <v>123</v>
      </c>
      <c r="F386" s="21"/>
      <c r="G386" s="101">
        <f>SUM(G387)</f>
        <v>0</v>
      </c>
    </row>
    <row r="387" spans="1:7" ht="39" customHeight="1" hidden="1">
      <c r="A387" s="32"/>
      <c r="B387" s="20" t="s">
        <v>239</v>
      </c>
      <c r="C387" s="21" t="s">
        <v>179</v>
      </c>
      <c r="D387" s="21" t="s">
        <v>173</v>
      </c>
      <c r="E387" s="21" t="s">
        <v>123</v>
      </c>
      <c r="F387" s="21" t="s">
        <v>240</v>
      </c>
      <c r="G387" s="101"/>
    </row>
    <row r="388" spans="1:7" ht="24" customHeight="1">
      <c r="A388" s="32"/>
      <c r="B388" s="27" t="s">
        <v>242</v>
      </c>
      <c r="C388" s="21" t="s">
        <v>179</v>
      </c>
      <c r="D388" s="21" t="s">
        <v>173</v>
      </c>
      <c r="E388" s="21" t="s">
        <v>7</v>
      </c>
      <c r="F388" s="21"/>
      <c r="G388" s="101">
        <f>SUM(G389+G391+G393)</f>
        <v>590</v>
      </c>
    </row>
    <row r="389" spans="1:7" ht="60" customHeight="1">
      <c r="A389" s="32"/>
      <c r="B389" s="27" t="s">
        <v>470</v>
      </c>
      <c r="C389" s="21" t="s">
        <v>179</v>
      </c>
      <c r="D389" s="21" t="s">
        <v>173</v>
      </c>
      <c r="E389" s="21" t="s">
        <v>94</v>
      </c>
      <c r="F389" s="21"/>
      <c r="G389" s="101">
        <f>SUM(G390)</f>
        <v>250</v>
      </c>
    </row>
    <row r="390" spans="1:7" ht="39" customHeight="1">
      <c r="A390" s="32"/>
      <c r="B390" s="20" t="s">
        <v>224</v>
      </c>
      <c r="C390" s="21" t="s">
        <v>179</v>
      </c>
      <c r="D390" s="21" t="s">
        <v>173</v>
      </c>
      <c r="E390" s="21" t="s">
        <v>94</v>
      </c>
      <c r="F390" s="21" t="s">
        <v>225</v>
      </c>
      <c r="G390" s="101">
        <v>250</v>
      </c>
    </row>
    <row r="391" spans="1:7" ht="75.75" customHeight="1">
      <c r="A391" s="32"/>
      <c r="B391" s="27" t="s">
        <v>471</v>
      </c>
      <c r="C391" s="21" t="s">
        <v>179</v>
      </c>
      <c r="D391" s="21" t="s">
        <v>173</v>
      </c>
      <c r="E391" s="21" t="s">
        <v>95</v>
      </c>
      <c r="F391" s="21"/>
      <c r="G391" s="101">
        <f>SUM(G392)</f>
        <v>200</v>
      </c>
    </row>
    <row r="392" spans="1:7" ht="39" customHeight="1">
      <c r="A392" s="32"/>
      <c r="B392" s="20" t="s">
        <v>224</v>
      </c>
      <c r="C392" s="21" t="s">
        <v>179</v>
      </c>
      <c r="D392" s="21" t="s">
        <v>173</v>
      </c>
      <c r="E392" s="21" t="s">
        <v>95</v>
      </c>
      <c r="F392" s="21" t="s">
        <v>225</v>
      </c>
      <c r="G392" s="101">
        <v>200</v>
      </c>
    </row>
    <row r="393" spans="1:7" ht="48.75" customHeight="1">
      <c r="A393" s="32"/>
      <c r="B393" s="27" t="s">
        <v>252</v>
      </c>
      <c r="C393" s="21" t="s">
        <v>179</v>
      </c>
      <c r="D393" s="21" t="s">
        <v>173</v>
      </c>
      <c r="E393" s="21" t="s">
        <v>96</v>
      </c>
      <c r="F393" s="21"/>
      <c r="G393" s="101">
        <f>SUM(G394)</f>
        <v>140</v>
      </c>
    </row>
    <row r="394" spans="1:7" ht="39" customHeight="1">
      <c r="A394" s="32"/>
      <c r="B394" s="20" t="s">
        <v>224</v>
      </c>
      <c r="C394" s="21" t="s">
        <v>179</v>
      </c>
      <c r="D394" s="21" t="s">
        <v>173</v>
      </c>
      <c r="E394" s="21" t="s">
        <v>96</v>
      </c>
      <c r="F394" s="21" t="s">
        <v>225</v>
      </c>
      <c r="G394" s="101">
        <v>140</v>
      </c>
    </row>
    <row r="395" spans="1:7" ht="19.5" customHeight="1" hidden="1">
      <c r="A395" s="32"/>
      <c r="B395" s="20" t="s">
        <v>153</v>
      </c>
      <c r="C395" s="21" t="s">
        <v>179</v>
      </c>
      <c r="D395" s="21" t="s">
        <v>173</v>
      </c>
      <c r="E395" s="21"/>
      <c r="F395" s="23"/>
      <c r="G395" s="101">
        <f>SUM(G396)</f>
        <v>0</v>
      </c>
    </row>
    <row r="396" spans="1:7" ht="27.75" customHeight="1" hidden="1">
      <c r="A396" s="32"/>
      <c r="B396" s="20" t="s">
        <v>194</v>
      </c>
      <c r="C396" s="21" t="s">
        <v>179</v>
      </c>
      <c r="D396" s="21" t="s">
        <v>173</v>
      </c>
      <c r="E396" s="21"/>
      <c r="F396" s="23"/>
      <c r="G396" s="101">
        <f>SUM(G397)</f>
        <v>0</v>
      </c>
    </row>
    <row r="397" spans="1:7" ht="19.5" customHeight="1" hidden="1">
      <c r="A397" s="32"/>
      <c r="B397" s="110" t="s">
        <v>209</v>
      </c>
      <c r="C397" s="21" t="s">
        <v>179</v>
      </c>
      <c r="D397" s="21" t="s">
        <v>173</v>
      </c>
      <c r="E397" s="21"/>
      <c r="F397" s="23" t="s">
        <v>210</v>
      </c>
      <c r="G397" s="101">
        <v>0</v>
      </c>
    </row>
    <row r="398" spans="1:7" s="18" customFormat="1" ht="19.5" customHeight="1">
      <c r="A398" s="26"/>
      <c r="B398" s="104" t="s">
        <v>144</v>
      </c>
      <c r="C398" s="17" t="s">
        <v>175</v>
      </c>
      <c r="D398" s="17" t="s">
        <v>172</v>
      </c>
      <c r="E398" s="17"/>
      <c r="F398" s="17"/>
      <c r="G398" s="99">
        <f>SUM(G399)</f>
        <v>12729.300000000001</v>
      </c>
    </row>
    <row r="399" spans="1:7" s="18" customFormat="1" ht="19.5" customHeight="1">
      <c r="A399" s="26"/>
      <c r="B399" s="104" t="s">
        <v>211</v>
      </c>
      <c r="C399" s="17" t="s">
        <v>175</v>
      </c>
      <c r="D399" s="17" t="s">
        <v>171</v>
      </c>
      <c r="E399" s="17"/>
      <c r="F399" s="17"/>
      <c r="G399" s="99">
        <f>SUM(G400)</f>
        <v>12729.300000000001</v>
      </c>
    </row>
    <row r="400" spans="1:7" ht="57" customHeight="1">
      <c r="A400" s="32"/>
      <c r="B400" s="27" t="s">
        <v>346</v>
      </c>
      <c r="C400" s="21" t="s">
        <v>175</v>
      </c>
      <c r="D400" s="21" t="s">
        <v>171</v>
      </c>
      <c r="E400" s="21" t="s">
        <v>21</v>
      </c>
      <c r="F400" s="21"/>
      <c r="G400" s="101">
        <f>SUM(G401)</f>
        <v>12729.300000000001</v>
      </c>
    </row>
    <row r="401" spans="1:7" ht="66.75" customHeight="1">
      <c r="A401" s="32"/>
      <c r="B401" s="27" t="s">
        <v>350</v>
      </c>
      <c r="C401" s="21" t="s">
        <v>175</v>
      </c>
      <c r="D401" s="21" t="s">
        <v>171</v>
      </c>
      <c r="E401" s="21" t="s">
        <v>5</v>
      </c>
      <c r="F401" s="21"/>
      <c r="G401" s="101">
        <f>SUM(G402+G404+G406+G408)</f>
        <v>12729.300000000001</v>
      </c>
    </row>
    <row r="402" spans="1:7" ht="111" customHeight="1">
      <c r="A402" s="32"/>
      <c r="B402" s="22" t="s">
        <v>351</v>
      </c>
      <c r="C402" s="21" t="s">
        <v>175</v>
      </c>
      <c r="D402" s="21" t="s">
        <v>171</v>
      </c>
      <c r="E402" s="23" t="s">
        <v>22</v>
      </c>
      <c r="F402" s="23"/>
      <c r="G402" s="101">
        <f>SUM(G403)</f>
        <v>8476.7</v>
      </c>
    </row>
    <row r="403" spans="1:7" ht="24.75" customHeight="1">
      <c r="A403" s="32"/>
      <c r="B403" s="22" t="s">
        <v>234</v>
      </c>
      <c r="C403" s="21" t="s">
        <v>175</v>
      </c>
      <c r="D403" s="21" t="s">
        <v>171</v>
      </c>
      <c r="E403" s="23" t="s">
        <v>22</v>
      </c>
      <c r="F403" s="23" t="s">
        <v>235</v>
      </c>
      <c r="G403" s="101">
        <v>8476.7</v>
      </c>
    </row>
    <row r="404" spans="1:7" s="29" customFormat="1" ht="84.75" customHeight="1">
      <c r="A404" s="26"/>
      <c r="B404" s="22" t="s">
        <v>472</v>
      </c>
      <c r="C404" s="21" t="s">
        <v>175</v>
      </c>
      <c r="D404" s="21" t="s">
        <v>171</v>
      </c>
      <c r="E404" s="23" t="s">
        <v>28</v>
      </c>
      <c r="F404" s="23"/>
      <c r="G404" s="101">
        <f>SUM(G405)</f>
        <v>678.6</v>
      </c>
    </row>
    <row r="405" spans="1:7" s="29" customFormat="1" ht="17.25" customHeight="1">
      <c r="A405" s="26"/>
      <c r="B405" s="22" t="s">
        <v>234</v>
      </c>
      <c r="C405" s="21" t="s">
        <v>175</v>
      </c>
      <c r="D405" s="21" t="s">
        <v>171</v>
      </c>
      <c r="E405" s="23" t="s">
        <v>28</v>
      </c>
      <c r="F405" s="23" t="s">
        <v>235</v>
      </c>
      <c r="G405" s="101">
        <v>678.6</v>
      </c>
    </row>
    <row r="406" spans="1:7" ht="117" customHeight="1">
      <c r="A406" s="32"/>
      <c r="B406" s="22" t="s">
        <v>352</v>
      </c>
      <c r="C406" s="21" t="s">
        <v>175</v>
      </c>
      <c r="D406" s="21" t="s">
        <v>171</v>
      </c>
      <c r="E406" s="23" t="s">
        <v>97</v>
      </c>
      <c r="F406" s="23"/>
      <c r="G406" s="101">
        <f>SUM(G407)</f>
        <v>3574</v>
      </c>
    </row>
    <row r="407" spans="1:7" ht="24.75" customHeight="1">
      <c r="A407" s="32"/>
      <c r="B407" s="20" t="s">
        <v>157</v>
      </c>
      <c r="C407" s="21" t="s">
        <v>175</v>
      </c>
      <c r="D407" s="21" t="s">
        <v>171</v>
      </c>
      <c r="E407" s="23" t="s">
        <v>97</v>
      </c>
      <c r="F407" s="23" t="s">
        <v>233</v>
      </c>
      <c r="G407" s="101">
        <v>3574</v>
      </c>
    </row>
    <row r="408" spans="1:7" ht="96" customHeight="1" hidden="1">
      <c r="A408" s="32"/>
      <c r="B408" s="27" t="s">
        <v>217</v>
      </c>
      <c r="C408" s="21" t="s">
        <v>175</v>
      </c>
      <c r="D408" s="21" t="s">
        <v>171</v>
      </c>
      <c r="E408" s="23" t="s">
        <v>28</v>
      </c>
      <c r="F408" s="23"/>
      <c r="G408" s="101">
        <f>SUM(G409)</f>
        <v>0</v>
      </c>
    </row>
    <row r="409" spans="1:7" ht="19.5" customHeight="1" hidden="1">
      <c r="A409" s="32"/>
      <c r="B409" s="22" t="s">
        <v>234</v>
      </c>
      <c r="C409" s="21" t="s">
        <v>175</v>
      </c>
      <c r="D409" s="21" t="s">
        <v>171</v>
      </c>
      <c r="E409" s="23" t="s">
        <v>28</v>
      </c>
      <c r="F409" s="23" t="s">
        <v>235</v>
      </c>
      <c r="G409" s="101"/>
    </row>
    <row r="410" spans="1:7" s="18" customFormat="1" ht="19.5" customHeight="1">
      <c r="A410" s="26"/>
      <c r="B410" s="104" t="s">
        <v>167</v>
      </c>
      <c r="C410" s="17" t="s">
        <v>181</v>
      </c>
      <c r="D410" s="17" t="s">
        <v>172</v>
      </c>
      <c r="E410" s="17"/>
      <c r="F410" s="17"/>
      <c r="G410" s="99">
        <f>SUM(G411)</f>
        <v>1508.1</v>
      </c>
    </row>
    <row r="411" spans="1:7" s="18" customFormat="1" ht="19.5" customHeight="1">
      <c r="A411" s="26"/>
      <c r="B411" s="113" t="s">
        <v>160</v>
      </c>
      <c r="C411" s="17" t="s">
        <v>181</v>
      </c>
      <c r="D411" s="17" t="s">
        <v>176</v>
      </c>
      <c r="E411" s="17"/>
      <c r="F411" s="17"/>
      <c r="G411" s="99">
        <f>SUM(G412+G416+G421)</f>
        <v>1508.1</v>
      </c>
    </row>
    <row r="412" spans="1:7" s="18" customFormat="1" ht="61.5" customHeight="1">
      <c r="A412" s="26"/>
      <c r="B412" s="20" t="s">
        <v>464</v>
      </c>
      <c r="C412" s="21" t="s">
        <v>181</v>
      </c>
      <c r="D412" s="21" t="s">
        <v>176</v>
      </c>
      <c r="E412" s="21" t="s">
        <v>291</v>
      </c>
      <c r="F412" s="17"/>
      <c r="G412" s="101">
        <f>SUM(G413)</f>
        <v>585.8</v>
      </c>
    </row>
    <row r="413" spans="1:7" s="18" customFormat="1" ht="78" customHeight="1">
      <c r="A413" s="26"/>
      <c r="B413" s="20" t="s">
        <v>460</v>
      </c>
      <c r="C413" s="21" t="s">
        <v>181</v>
      </c>
      <c r="D413" s="21" t="s">
        <v>176</v>
      </c>
      <c r="E413" s="21" t="s">
        <v>433</v>
      </c>
      <c r="F413" s="65"/>
      <c r="G413" s="101">
        <f>SUM(G414)</f>
        <v>585.8</v>
      </c>
    </row>
    <row r="414" spans="1:7" s="18" customFormat="1" ht="99.75" customHeight="1">
      <c r="A414" s="26"/>
      <c r="B414" s="20" t="s">
        <v>461</v>
      </c>
      <c r="C414" s="21" t="s">
        <v>181</v>
      </c>
      <c r="D414" s="21" t="s">
        <v>176</v>
      </c>
      <c r="E414" s="21" t="s">
        <v>434</v>
      </c>
      <c r="F414" s="21"/>
      <c r="G414" s="101">
        <f>SUM(G415)</f>
        <v>585.8</v>
      </c>
    </row>
    <row r="415" spans="1:7" s="18" customFormat="1" ht="39.75" customHeight="1">
      <c r="A415" s="26"/>
      <c r="B415" s="20" t="s">
        <v>224</v>
      </c>
      <c r="C415" s="21" t="s">
        <v>181</v>
      </c>
      <c r="D415" s="21" t="s">
        <v>176</v>
      </c>
      <c r="E415" s="21" t="s">
        <v>434</v>
      </c>
      <c r="F415" s="21" t="s">
        <v>225</v>
      </c>
      <c r="G415" s="101">
        <v>585.8</v>
      </c>
    </row>
    <row r="416" spans="1:7" ht="39.75" customHeight="1">
      <c r="A416" s="32"/>
      <c r="B416" s="105" t="s">
        <v>453</v>
      </c>
      <c r="C416" s="21" t="s">
        <v>181</v>
      </c>
      <c r="D416" s="21" t="s">
        <v>176</v>
      </c>
      <c r="E416" s="21" t="s">
        <v>449</v>
      </c>
      <c r="F416" s="21"/>
      <c r="G416" s="101">
        <f>SUM(G417)</f>
        <v>711.9</v>
      </c>
    </row>
    <row r="417" spans="1:7" s="18" customFormat="1" ht="39.75" customHeight="1">
      <c r="A417" s="26"/>
      <c r="B417" s="105" t="s">
        <v>452</v>
      </c>
      <c r="C417" s="21" t="s">
        <v>181</v>
      </c>
      <c r="D417" s="21" t="s">
        <v>176</v>
      </c>
      <c r="E417" s="21" t="s">
        <v>450</v>
      </c>
      <c r="F417" s="21"/>
      <c r="G417" s="101">
        <f>SUM(G418)</f>
        <v>711.9</v>
      </c>
    </row>
    <row r="418" spans="1:7" s="18" customFormat="1" ht="52.5" customHeight="1">
      <c r="A418" s="26"/>
      <c r="B418" s="105" t="s">
        <v>321</v>
      </c>
      <c r="C418" s="21" t="s">
        <v>181</v>
      </c>
      <c r="D418" s="21" t="s">
        <v>176</v>
      </c>
      <c r="E418" s="21" t="s">
        <v>451</v>
      </c>
      <c r="F418" s="21"/>
      <c r="G418" s="101">
        <f>SUM(G419,G420)</f>
        <v>711.9</v>
      </c>
    </row>
    <row r="419" spans="1:7" s="18" customFormat="1" ht="26.25" customHeight="1">
      <c r="A419" s="26"/>
      <c r="B419" s="105" t="s">
        <v>322</v>
      </c>
      <c r="C419" s="21" t="s">
        <v>181</v>
      </c>
      <c r="D419" s="21" t="s">
        <v>176</v>
      </c>
      <c r="E419" s="21" t="s">
        <v>451</v>
      </c>
      <c r="F419" s="21" t="s">
        <v>323</v>
      </c>
      <c r="G419" s="101">
        <v>589.6</v>
      </c>
    </row>
    <row r="420" spans="1:7" ht="30" customHeight="1" thickBot="1">
      <c r="A420" s="42"/>
      <c r="B420" s="20" t="s">
        <v>224</v>
      </c>
      <c r="C420" s="21" t="s">
        <v>181</v>
      </c>
      <c r="D420" s="21" t="s">
        <v>176</v>
      </c>
      <c r="E420" s="21" t="s">
        <v>451</v>
      </c>
      <c r="F420" s="21" t="s">
        <v>225</v>
      </c>
      <c r="G420" s="101">
        <v>122.3</v>
      </c>
    </row>
    <row r="421" spans="1:7" ht="32.25" customHeight="1">
      <c r="A421" s="32"/>
      <c r="B421" s="20" t="s">
        <v>220</v>
      </c>
      <c r="C421" s="21" t="s">
        <v>181</v>
      </c>
      <c r="D421" s="21" t="s">
        <v>176</v>
      </c>
      <c r="E421" s="21" t="s">
        <v>82</v>
      </c>
      <c r="F421" s="21"/>
      <c r="G421" s="101">
        <f>SUM(G422)</f>
        <v>210.4</v>
      </c>
    </row>
    <row r="422" spans="1:7" ht="48" customHeight="1">
      <c r="A422" s="32"/>
      <c r="B422" s="20" t="s">
        <v>232</v>
      </c>
      <c r="C422" s="21" t="s">
        <v>181</v>
      </c>
      <c r="D422" s="21" t="s">
        <v>176</v>
      </c>
      <c r="E422" s="21" t="s">
        <v>83</v>
      </c>
      <c r="F422" s="21"/>
      <c r="G422" s="101">
        <f>SUM(G423)</f>
        <v>210.4</v>
      </c>
    </row>
    <row r="423" spans="1:7" ht="32.25" customHeight="1">
      <c r="A423" s="32"/>
      <c r="B423" s="27" t="s">
        <v>228</v>
      </c>
      <c r="C423" s="21" t="s">
        <v>181</v>
      </c>
      <c r="D423" s="21" t="s">
        <v>176</v>
      </c>
      <c r="E423" s="21" t="s">
        <v>87</v>
      </c>
      <c r="F423" s="41"/>
      <c r="G423" s="101">
        <f>SUM(G424)</f>
        <v>210.4</v>
      </c>
    </row>
    <row r="424" spans="1:7" ht="30" customHeight="1" thickBot="1">
      <c r="A424" s="42"/>
      <c r="B424" s="20" t="s">
        <v>224</v>
      </c>
      <c r="C424" s="21" t="s">
        <v>181</v>
      </c>
      <c r="D424" s="21" t="s">
        <v>176</v>
      </c>
      <c r="E424" s="21" t="s">
        <v>87</v>
      </c>
      <c r="F424" s="21" t="s">
        <v>225</v>
      </c>
      <c r="G424" s="101">
        <v>210.4</v>
      </c>
    </row>
    <row r="425" spans="1:7" s="18" customFormat="1" ht="29.25" customHeight="1">
      <c r="A425" s="29"/>
      <c r="B425" s="104" t="s">
        <v>200</v>
      </c>
      <c r="C425" s="17" t="s">
        <v>177</v>
      </c>
      <c r="D425" s="17" t="s">
        <v>172</v>
      </c>
      <c r="E425" s="17"/>
      <c r="F425" s="17"/>
      <c r="G425" s="99">
        <f>SUM(G426)</f>
        <v>20</v>
      </c>
    </row>
    <row r="426" spans="1:7" s="18" customFormat="1" ht="30.75" customHeight="1">
      <c r="A426" s="29"/>
      <c r="B426" s="104" t="s">
        <v>212</v>
      </c>
      <c r="C426" s="17" t="s">
        <v>177</v>
      </c>
      <c r="D426" s="17" t="s">
        <v>171</v>
      </c>
      <c r="E426" s="17"/>
      <c r="F426" s="17"/>
      <c r="G426" s="99">
        <f>SUM(G427)</f>
        <v>20</v>
      </c>
    </row>
    <row r="427" spans="2:7" s="29" customFormat="1" ht="36.75" customHeight="1">
      <c r="B427" s="20" t="s">
        <v>220</v>
      </c>
      <c r="C427" s="21" t="s">
        <v>177</v>
      </c>
      <c r="D427" s="21" t="s">
        <v>171</v>
      </c>
      <c r="E427" s="21" t="s">
        <v>82</v>
      </c>
      <c r="F427" s="17"/>
      <c r="G427" s="101">
        <f>SUM(G428)</f>
        <v>20</v>
      </c>
    </row>
    <row r="428" spans="1:7" ht="50.25" customHeight="1">
      <c r="A428" s="28"/>
      <c r="B428" s="20" t="s">
        <v>232</v>
      </c>
      <c r="C428" s="21" t="s">
        <v>177</v>
      </c>
      <c r="D428" s="21" t="s">
        <v>171</v>
      </c>
      <c r="E428" s="21" t="s">
        <v>83</v>
      </c>
      <c r="F428" s="17"/>
      <c r="G428" s="101">
        <f>SUM(G429)</f>
        <v>20</v>
      </c>
    </row>
    <row r="429" spans="1:7" ht="39.75" customHeight="1">
      <c r="A429" s="28"/>
      <c r="B429" s="27" t="s">
        <v>228</v>
      </c>
      <c r="C429" s="21" t="s">
        <v>177</v>
      </c>
      <c r="D429" s="21" t="s">
        <v>171</v>
      </c>
      <c r="E429" s="21" t="s">
        <v>87</v>
      </c>
      <c r="F429" s="17"/>
      <c r="G429" s="101">
        <f>SUM(G430)</f>
        <v>20</v>
      </c>
    </row>
    <row r="430" spans="1:7" ht="20.25" customHeight="1">
      <c r="A430" s="28"/>
      <c r="B430" s="20" t="s">
        <v>201</v>
      </c>
      <c r="C430" s="21" t="s">
        <v>177</v>
      </c>
      <c r="D430" s="21" t="s">
        <v>171</v>
      </c>
      <c r="E430" s="21" t="s">
        <v>87</v>
      </c>
      <c r="F430" s="21" t="s">
        <v>202</v>
      </c>
      <c r="G430" s="101">
        <v>20</v>
      </c>
    </row>
    <row r="431" spans="1:6" ht="19.5" customHeight="1">
      <c r="A431" s="28"/>
      <c r="B431" s="43"/>
      <c r="C431" s="44"/>
      <c r="D431" s="44"/>
      <c r="E431" s="44"/>
      <c r="F431" s="44"/>
    </row>
    <row r="432" spans="1:6" ht="19.5" customHeight="1">
      <c r="A432" s="28"/>
      <c r="B432" s="43"/>
      <c r="C432" s="44"/>
      <c r="D432" s="44"/>
      <c r="E432" s="44"/>
      <c r="F432" s="44"/>
    </row>
    <row r="433" spans="1:6" ht="19.5" customHeight="1">
      <c r="A433" s="28"/>
      <c r="B433" s="43"/>
      <c r="C433" s="44"/>
      <c r="D433" s="44"/>
      <c r="E433" s="44"/>
      <c r="F433" s="44"/>
    </row>
    <row r="434" spans="2:6" s="28" customFormat="1" ht="19.5" customHeight="1">
      <c r="B434" s="45"/>
      <c r="C434" s="46"/>
      <c r="D434" s="46"/>
      <c r="E434" s="46"/>
      <c r="F434" s="46"/>
    </row>
    <row r="435" spans="1:6" ht="19.5" customHeight="1">
      <c r="A435" s="28"/>
      <c r="B435" s="43"/>
      <c r="C435" s="46"/>
      <c r="D435" s="46"/>
      <c r="E435" s="46"/>
      <c r="F435" s="46"/>
    </row>
    <row r="436" spans="1:6" ht="19.5" customHeight="1">
      <c r="A436" s="28"/>
      <c r="B436" s="45"/>
      <c r="C436" s="46"/>
      <c r="D436" s="46"/>
      <c r="E436" s="46"/>
      <c r="F436" s="46"/>
    </row>
    <row r="437" spans="1:6" ht="19.5" customHeight="1">
      <c r="A437" s="28"/>
      <c r="B437" s="45"/>
      <c r="C437" s="46"/>
      <c r="D437" s="46"/>
      <c r="E437" s="46"/>
      <c r="F437" s="46"/>
    </row>
    <row r="438" spans="1:6" ht="19.5" customHeight="1">
      <c r="A438" s="28"/>
      <c r="B438" s="45"/>
      <c r="C438" s="46"/>
      <c r="D438" s="46"/>
      <c r="E438" s="46"/>
      <c r="F438" s="46"/>
    </row>
    <row r="439" spans="1:6" ht="19.5" customHeight="1">
      <c r="A439" s="28"/>
      <c r="B439" s="45"/>
      <c r="C439" s="46"/>
      <c r="D439" s="46"/>
      <c r="E439" s="46"/>
      <c r="F439" s="46"/>
    </row>
    <row r="440" spans="1:6" ht="19.5" customHeight="1">
      <c r="A440" s="28"/>
      <c r="B440" s="45"/>
      <c r="C440" s="46"/>
      <c r="D440" s="46"/>
      <c r="E440" s="46"/>
      <c r="F440" s="46"/>
    </row>
    <row r="441" spans="1:213" ht="19.5" customHeight="1">
      <c r="A441" s="28"/>
      <c r="B441" s="43"/>
      <c r="C441" s="47"/>
      <c r="D441" s="47"/>
      <c r="E441" s="47"/>
      <c r="F441" s="47"/>
      <c r="DK441" s="28"/>
      <c r="DL441" s="28"/>
      <c r="DM441" s="28"/>
      <c r="DN441" s="28"/>
      <c r="DO441" s="28"/>
      <c r="DP441" s="28"/>
      <c r="DQ441" s="28"/>
      <c r="DR441" s="28"/>
      <c r="DS441" s="28"/>
      <c r="DT441" s="28"/>
      <c r="DU441" s="28"/>
      <c r="DV441" s="28"/>
      <c r="DW441" s="28"/>
      <c r="DX441" s="28"/>
      <c r="DY441" s="28"/>
      <c r="DZ441" s="28"/>
      <c r="EA441" s="28"/>
      <c r="EB441" s="28"/>
      <c r="EC441" s="28"/>
      <c r="ED441" s="28"/>
      <c r="EE441" s="28"/>
      <c r="EF441" s="28"/>
      <c r="EG441" s="28"/>
      <c r="EH441" s="28"/>
      <c r="EI441" s="28"/>
      <c r="EJ441" s="28"/>
      <c r="EK441" s="28"/>
      <c r="EL441" s="28"/>
      <c r="EM441" s="28"/>
      <c r="EN441" s="28"/>
      <c r="EO441" s="28"/>
      <c r="EP441" s="28"/>
      <c r="EQ441" s="28"/>
      <c r="ER441" s="28"/>
      <c r="ES441" s="28"/>
      <c r="ET441" s="28"/>
      <c r="EU441" s="28"/>
      <c r="EV441" s="28"/>
      <c r="EW441" s="28"/>
      <c r="EX441" s="28"/>
      <c r="EY441" s="28"/>
      <c r="EZ441" s="28"/>
      <c r="FA441" s="28"/>
      <c r="FB441" s="28"/>
      <c r="FC441" s="28"/>
      <c r="FD441" s="28"/>
      <c r="FE441" s="28"/>
      <c r="FF441" s="28"/>
      <c r="FG441" s="28"/>
      <c r="FH441" s="28"/>
      <c r="FI441" s="28"/>
      <c r="FJ441" s="28"/>
      <c r="FK441" s="28"/>
      <c r="FL441" s="28"/>
      <c r="FM441" s="28"/>
      <c r="FN441" s="28"/>
      <c r="FO441" s="28"/>
      <c r="FP441" s="28"/>
      <c r="FQ441" s="28"/>
      <c r="FR441" s="28"/>
      <c r="FS441" s="28"/>
      <c r="FT441" s="28"/>
      <c r="FU441" s="28"/>
      <c r="FV441" s="28"/>
      <c r="FW441" s="28"/>
      <c r="FX441" s="28"/>
      <c r="FY441" s="28"/>
      <c r="FZ441" s="28"/>
      <c r="GA441" s="28"/>
      <c r="GB441" s="28"/>
      <c r="GC441" s="28"/>
      <c r="GD441" s="28"/>
      <c r="GE441" s="28"/>
      <c r="GF441" s="28"/>
      <c r="GG441" s="28"/>
      <c r="GH441" s="28"/>
      <c r="GI441" s="28"/>
      <c r="GJ441" s="28"/>
      <c r="GK441" s="28"/>
      <c r="GL441" s="28"/>
      <c r="GM441" s="28"/>
      <c r="GN441" s="28"/>
      <c r="GO441" s="28"/>
      <c r="GP441" s="28"/>
      <c r="GQ441" s="28"/>
      <c r="GR441" s="28"/>
      <c r="GS441" s="28"/>
      <c r="GT441" s="28"/>
      <c r="GU441" s="28"/>
      <c r="GV441" s="28"/>
      <c r="GW441" s="28"/>
      <c r="GX441" s="28"/>
      <c r="GY441" s="28"/>
      <c r="GZ441" s="28"/>
      <c r="HA441" s="28"/>
      <c r="HB441" s="28"/>
      <c r="HC441" s="28"/>
      <c r="HD441" s="28"/>
      <c r="HE441" s="28"/>
    </row>
    <row r="442" spans="1:213" ht="19.5" customHeight="1">
      <c r="A442" s="28"/>
      <c r="B442" s="43"/>
      <c r="C442" s="47"/>
      <c r="D442" s="47"/>
      <c r="E442" s="47"/>
      <c r="F442" s="47"/>
      <c r="DK442" s="28"/>
      <c r="DL442" s="28"/>
      <c r="DM442" s="28"/>
      <c r="DN442" s="28"/>
      <c r="DO442" s="28"/>
      <c r="DP442" s="28"/>
      <c r="DQ442" s="28"/>
      <c r="DR442" s="28"/>
      <c r="DS442" s="28"/>
      <c r="DT442" s="28"/>
      <c r="DU442" s="28"/>
      <c r="DV442" s="28"/>
      <c r="DW442" s="28"/>
      <c r="DX442" s="28"/>
      <c r="DY442" s="28"/>
      <c r="DZ442" s="28"/>
      <c r="EA442" s="28"/>
      <c r="EB442" s="28"/>
      <c r="EC442" s="28"/>
      <c r="ED442" s="28"/>
      <c r="EE442" s="28"/>
      <c r="EF442" s="28"/>
      <c r="EG442" s="28"/>
      <c r="EH442" s="28"/>
      <c r="EI442" s="28"/>
      <c r="EJ442" s="28"/>
      <c r="EK442" s="28"/>
      <c r="EL442" s="28"/>
      <c r="EM442" s="28"/>
      <c r="EN442" s="28"/>
      <c r="EO442" s="28"/>
      <c r="EP442" s="28"/>
      <c r="EQ442" s="28"/>
      <c r="ER442" s="28"/>
      <c r="ES442" s="28"/>
      <c r="ET442" s="28"/>
      <c r="EU442" s="28"/>
      <c r="EV442" s="28"/>
      <c r="EW442" s="28"/>
      <c r="EX442" s="28"/>
      <c r="EY442" s="28"/>
      <c r="EZ442" s="28"/>
      <c r="FA442" s="28"/>
      <c r="FB442" s="28"/>
      <c r="FC442" s="28"/>
      <c r="FD442" s="28"/>
      <c r="FE442" s="28"/>
      <c r="FF442" s="28"/>
      <c r="FG442" s="28"/>
      <c r="FH442" s="28"/>
      <c r="FI442" s="28"/>
      <c r="FJ442" s="28"/>
      <c r="FK442" s="28"/>
      <c r="FL442" s="28"/>
      <c r="FM442" s="28"/>
      <c r="FN442" s="28"/>
      <c r="FO442" s="28"/>
      <c r="FP442" s="28"/>
      <c r="FQ442" s="28"/>
      <c r="FR442" s="28"/>
      <c r="FS442" s="28"/>
      <c r="FT442" s="28"/>
      <c r="FU442" s="28"/>
      <c r="FV442" s="28"/>
      <c r="FW442" s="28"/>
      <c r="FX442" s="28"/>
      <c r="FY442" s="28"/>
      <c r="FZ442" s="28"/>
      <c r="GA442" s="28"/>
      <c r="GB442" s="28"/>
      <c r="GC442" s="28"/>
      <c r="GD442" s="28"/>
      <c r="GE442" s="28"/>
      <c r="GF442" s="28"/>
      <c r="GG442" s="28"/>
      <c r="GH442" s="28"/>
      <c r="GI442" s="28"/>
      <c r="GJ442" s="28"/>
      <c r="GK442" s="28"/>
      <c r="GL442" s="28"/>
      <c r="GM442" s="28"/>
      <c r="GN442" s="28"/>
      <c r="GO442" s="28"/>
      <c r="GP442" s="28"/>
      <c r="GQ442" s="28"/>
      <c r="GR442" s="28"/>
      <c r="GS442" s="28"/>
      <c r="GT442" s="28"/>
      <c r="GU442" s="28"/>
      <c r="GV442" s="28"/>
      <c r="GW442" s="28"/>
      <c r="GX442" s="28"/>
      <c r="GY442" s="28"/>
      <c r="GZ442" s="28"/>
      <c r="HA442" s="28"/>
      <c r="HB442" s="28"/>
      <c r="HC442" s="28"/>
      <c r="HD442" s="28"/>
      <c r="HE442" s="28"/>
    </row>
    <row r="443" spans="1:213" ht="19.5" customHeight="1">
      <c r="A443" s="28"/>
      <c r="B443" s="43"/>
      <c r="C443" s="44"/>
      <c r="D443" s="44"/>
      <c r="E443" s="44"/>
      <c r="F443" s="44"/>
      <c r="DK443" s="28"/>
      <c r="DL443" s="28"/>
      <c r="DM443" s="28"/>
      <c r="DN443" s="28"/>
      <c r="DO443" s="28"/>
      <c r="DP443" s="28"/>
      <c r="DQ443" s="28"/>
      <c r="DR443" s="28"/>
      <c r="DS443" s="28"/>
      <c r="DT443" s="28"/>
      <c r="DU443" s="28"/>
      <c r="DV443" s="28"/>
      <c r="DW443" s="28"/>
      <c r="DX443" s="28"/>
      <c r="DY443" s="28"/>
      <c r="DZ443" s="28"/>
      <c r="EA443" s="28"/>
      <c r="EB443" s="28"/>
      <c r="EC443" s="28"/>
      <c r="ED443" s="28"/>
      <c r="EE443" s="28"/>
      <c r="EF443" s="28"/>
      <c r="EG443" s="28"/>
      <c r="EH443" s="28"/>
      <c r="EI443" s="28"/>
      <c r="EJ443" s="28"/>
      <c r="EK443" s="28"/>
      <c r="EL443" s="28"/>
      <c r="EM443" s="28"/>
      <c r="EN443" s="28"/>
      <c r="EO443" s="28"/>
      <c r="EP443" s="28"/>
      <c r="EQ443" s="28"/>
      <c r="ER443" s="28"/>
      <c r="ES443" s="28"/>
      <c r="ET443" s="28"/>
      <c r="EU443" s="28"/>
      <c r="EV443" s="28"/>
      <c r="EW443" s="28"/>
      <c r="EX443" s="28"/>
      <c r="EY443" s="28"/>
      <c r="EZ443" s="28"/>
      <c r="FA443" s="28"/>
      <c r="FB443" s="28"/>
      <c r="FC443" s="28"/>
      <c r="FD443" s="28"/>
      <c r="FE443" s="28"/>
      <c r="FF443" s="28"/>
      <c r="FG443" s="28"/>
      <c r="FH443" s="28"/>
      <c r="FI443" s="28"/>
      <c r="FJ443" s="28"/>
      <c r="FK443" s="28"/>
      <c r="FL443" s="28"/>
      <c r="FM443" s="28"/>
      <c r="FN443" s="28"/>
      <c r="FO443" s="28"/>
      <c r="FP443" s="28"/>
      <c r="FQ443" s="28"/>
      <c r="FR443" s="28"/>
      <c r="FS443" s="28"/>
      <c r="FT443" s="28"/>
      <c r="FU443" s="28"/>
      <c r="FV443" s="28"/>
      <c r="FW443" s="28"/>
      <c r="FX443" s="28"/>
      <c r="FY443" s="28"/>
      <c r="FZ443" s="28"/>
      <c r="GA443" s="28"/>
      <c r="GB443" s="28"/>
      <c r="GC443" s="28"/>
      <c r="GD443" s="28"/>
      <c r="GE443" s="28"/>
      <c r="GF443" s="28"/>
      <c r="GG443" s="28"/>
      <c r="GH443" s="28"/>
      <c r="GI443" s="28"/>
      <c r="GJ443" s="28"/>
      <c r="GK443" s="28"/>
      <c r="GL443" s="28"/>
      <c r="GM443" s="28"/>
      <c r="GN443" s="28"/>
      <c r="GO443" s="28"/>
      <c r="GP443" s="28"/>
      <c r="GQ443" s="28"/>
      <c r="GR443" s="28"/>
      <c r="GS443" s="28"/>
      <c r="GT443" s="28"/>
      <c r="GU443" s="28"/>
      <c r="GV443" s="28"/>
      <c r="GW443" s="28"/>
      <c r="GX443" s="28"/>
      <c r="GY443" s="28"/>
      <c r="GZ443" s="28"/>
      <c r="HA443" s="28"/>
      <c r="HB443" s="28"/>
      <c r="HC443" s="28"/>
      <c r="HD443" s="28"/>
      <c r="HE443" s="28"/>
    </row>
    <row r="444" spans="1:213" ht="19.5" customHeight="1">
      <c r="A444" s="28"/>
      <c r="B444" s="43"/>
      <c r="C444" s="44"/>
      <c r="D444" s="44"/>
      <c r="E444" s="44"/>
      <c r="F444" s="44"/>
      <c r="DK444" s="28"/>
      <c r="DL444" s="28"/>
      <c r="DM444" s="28"/>
      <c r="DN444" s="28"/>
      <c r="DO444" s="28"/>
      <c r="DP444" s="28"/>
      <c r="DQ444" s="28"/>
      <c r="DR444" s="28"/>
      <c r="DS444" s="28"/>
      <c r="DT444" s="28"/>
      <c r="DU444" s="28"/>
      <c r="DV444" s="28"/>
      <c r="DW444" s="28"/>
      <c r="DX444" s="28"/>
      <c r="DY444" s="28"/>
      <c r="DZ444" s="28"/>
      <c r="EA444" s="28"/>
      <c r="EB444" s="28"/>
      <c r="EC444" s="28"/>
      <c r="ED444" s="28"/>
      <c r="EE444" s="28"/>
      <c r="EF444" s="28"/>
      <c r="EG444" s="28"/>
      <c r="EH444" s="28"/>
      <c r="EI444" s="28"/>
      <c r="EJ444" s="28"/>
      <c r="EK444" s="28"/>
      <c r="EL444" s="28"/>
      <c r="EM444" s="28"/>
      <c r="EN444" s="28"/>
      <c r="EO444" s="28"/>
      <c r="EP444" s="28"/>
      <c r="EQ444" s="28"/>
      <c r="ER444" s="28"/>
      <c r="ES444" s="28"/>
      <c r="ET444" s="28"/>
      <c r="EU444" s="28"/>
      <c r="EV444" s="28"/>
      <c r="EW444" s="28"/>
      <c r="EX444" s="28"/>
      <c r="EY444" s="28"/>
      <c r="EZ444" s="28"/>
      <c r="FA444" s="28"/>
      <c r="FB444" s="28"/>
      <c r="FC444" s="28"/>
      <c r="FD444" s="28"/>
      <c r="FE444" s="28"/>
      <c r="FF444" s="28"/>
      <c r="FG444" s="28"/>
      <c r="FH444" s="28"/>
      <c r="FI444" s="28"/>
      <c r="FJ444" s="28"/>
      <c r="FK444" s="28"/>
      <c r="FL444" s="28"/>
      <c r="FM444" s="28"/>
      <c r="FN444" s="28"/>
      <c r="FO444" s="28"/>
      <c r="FP444" s="28"/>
      <c r="FQ444" s="28"/>
      <c r="FR444" s="28"/>
      <c r="FS444" s="28"/>
      <c r="FT444" s="28"/>
      <c r="FU444" s="28"/>
      <c r="FV444" s="28"/>
      <c r="FW444" s="28"/>
      <c r="FX444" s="28"/>
      <c r="FY444" s="28"/>
      <c r="FZ444" s="28"/>
      <c r="GA444" s="28"/>
      <c r="GB444" s="28"/>
      <c r="GC444" s="28"/>
      <c r="GD444" s="28"/>
      <c r="GE444" s="28"/>
      <c r="GF444" s="28"/>
      <c r="GG444" s="28"/>
      <c r="GH444" s="28"/>
      <c r="GI444" s="28"/>
      <c r="GJ444" s="28"/>
      <c r="GK444" s="28"/>
      <c r="GL444" s="28"/>
      <c r="GM444" s="28"/>
      <c r="GN444" s="28"/>
      <c r="GO444" s="28"/>
      <c r="GP444" s="28"/>
      <c r="GQ444" s="28"/>
      <c r="GR444" s="28"/>
      <c r="GS444" s="28"/>
      <c r="GT444" s="28"/>
      <c r="GU444" s="28"/>
      <c r="GV444" s="28"/>
      <c r="GW444" s="28"/>
      <c r="GX444" s="28"/>
      <c r="GY444" s="28"/>
      <c r="GZ444" s="28"/>
      <c r="HA444" s="28"/>
      <c r="HB444" s="28"/>
      <c r="HC444" s="28"/>
      <c r="HD444" s="28"/>
      <c r="HE444" s="28"/>
    </row>
    <row r="445" spans="1:213" ht="19.5" customHeight="1">
      <c r="A445" s="28"/>
      <c r="B445" s="43"/>
      <c r="C445" s="44"/>
      <c r="D445" s="44"/>
      <c r="E445" s="44"/>
      <c r="F445" s="44"/>
      <c r="DK445" s="28"/>
      <c r="DL445" s="28"/>
      <c r="DM445" s="28"/>
      <c r="DN445" s="28"/>
      <c r="DO445" s="28"/>
      <c r="DP445" s="28"/>
      <c r="DQ445" s="28"/>
      <c r="DR445" s="28"/>
      <c r="DS445" s="28"/>
      <c r="DT445" s="28"/>
      <c r="DU445" s="28"/>
      <c r="DV445" s="28"/>
      <c r="DW445" s="28"/>
      <c r="DX445" s="28"/>
      <c r="DY445" s="28"/>
      <c r="DZ445" s="28"/>
      <c r="EA445" s="28"/>
      <c r="EB445" s="28"/>
      <c r="EC445" s="28"/>
      <c r="ED445" s="28"/>
      <c r="EE445" s="28"/>
      <c r="EF445" s="28"/>
      <c r="EG445" s="28"/>
      <c r="EH445" s="28"/>
      <c r="EI445" s="28"/>
      <c r="EJ445" s="28"/>
      <c r="EK445" s="28"/>
      <c r="EL445" s="28"/>
      <c r="EM445" s="28"/>
      <c r="EN445" s="28"/>
      <c r="EO445" s="28"/>
      <c r="EP445" s="28"/>
      <c r="EQ445" s="28"/>
      <c r="ER445" s="28"/>
      <c r="ES445" s="28"/>
      <c r="ET445" s="28"/>
      <c r="EU445" s="28"/>
      <c r="EV445" s="28"/>
      <c r="EW445" s="28"/>
      <c r="EX445" s="28"/>
      <c r="EY445" s="28"/>
      <c r="EZ445" s="28"/>
      <c r="FA445" s="28"/>
      <c r="FB445" s="28"/>
      <c r="FC445" s="28"/>
      <c r="FD445" s="28"/>
      <c r="FE445" s="28"/>
      <c r="FF445" s="28"/>
      <c r="FG445" s="28"/>
      <c r="FH445" s="28"/>
      <c r="FI445" s="28"/>
      <c r="FJ445" s="28"/>
      <c r="FK445" s="28"/>
      <c r="FL445" s="28"/>
      <c r="FM445" s="28"/>
      <c r="FN445" s="28"/>
      <c r="FO445" s="28"/>
      <c r="FP445" s="28"/>
      <c r="FQ445" s="28"/>
      <c r="FR445" s="28"/>
      <c r="FS445" s="28"/>
      <c r="FT445" s="28"/>
      <c r="FU445" s="28"/>
      <c r="FV445" s="28"/>
      <c r="FW445" s="28"/>
      <c r="FX445" s="28"/>
      <c r="FY445" s="28"/>
      <c r="FZ445" s="28"/>
      <c r="GA445" s="28"/>
      <c r="GB445" s="28"/>
      <c r="GC445" s="28"/>
      <c r="GD445" s="28"/>
      <c r="GE445" s="28"/>
      <c r="GF445" s="28"/>
      <c r="GG445" s="28"/>
      <c r="GH445" s="28"/>
      <c r="GI445" s="28"/>
      <c r="GJ445" s="28"/>
      <c r="GK445" s="28"/>
      <c r="GL445" s="28"/>
      <c r="GM445" s="28"/>
      <c r="GN445" s="28"/>
      <c r="GO445" s="28"/>
      <c r="GP445" s="28"/>
      <c r="GQ445" s="28"/>
      <c r="GR445" s="28"/>
      <c r="GS445" s="28"/>
      <c r="GT445" s="28"/>
      <c r="GU445" s="28"/>
      <c r="GV445" s="28"/>
      <c r="GW445" s="28"/>
      <c r="GX445" s="28"/>
      <c r="GY445" s="28"/>
      <c r="GZ445" s="28"/>
      <c r="HA445" s="28"/>
      <c r="HB445" s="28"/>
      <c r="HC445" s="28"/>
      <c r="HD445" s="28"/>
      <c r="HE445" s="28"/>
    </row>
    <row r="446" spans="1:213" ht="19.5" customHeight="1">
      <c r="A446" s="28"/>
      <c r="B446" s="43"/>
      <c r="C446" s="44"/>
      <c r="D446" s="44"/>
      <c r="E446" s="44"/>
      <c r="F446" s="44"/>
      <c r="DK446" s="28"/>
      <c r="DL446" s="28"/>
      <c r="DM446" s="28"/>
      <c r="DN446" s="28"/>
      <c r="DO446" s="28"/>
      <c r="DP446" s="28"/>
      <c r="DQ446" s="28"/>
      <c r="DR446" s="28"/>
      <c r="DS446" s="28"/>
      <c r="DT446" s="28"/>
      <c r="DU446" s="28"/>
      <c r="DV446" s="28"/>
      <c r="DW446" s="28"/>
      <c r="DX446" s="28"/>
      <c r="DY446" s="28"/>
      <c r="DZ446" s="28"/>
      <c r="EA446" s="28"/>
      <c r="EB446" s="28"/>
      <c r="EC446" s="28"/>
      <c r="ED446" s="28"/>
      <c r="EE446" s="28"/>
      <c r="EF446" s="28"/>
      <c r="EG446" s="28"/>
      <c r="EH446" s="28"/>
      <c r="EI446" s="28"/>
      <c r="EJ446" s="28"/>
      <c r="EK446" s="28"/>
      <c r="EL446" s="28"/>
      <c r="EM446" s="28"/>
      <c r="EN446" s="28"/>
      <c r="EO446" s="28"/>
      <c r="EP446" s="28"/>
      <c r="EQ446" s="28"/>
      <c r="ER446" s="28"/>
      <c r="ES446" s="28"/>
      <c r="ET446" s="28"/>
      <c r="EU446" s="28"/>
      <c r="EV446" s="28"/>
      <c r="EW446" s="28"/>
      <c r="EX446" s="28"/>
      <c r="EY446" s="28"/>
      <c r="EZ446" s="28"/>
      <c r="FA446" s="28"/>
      <c r="FB446" s="28"/>
      <c r="FC446" s="28"/>
      <c r="FD446" s="28"/>
      <c r="FE446" s="28"/>
      <c r="FF446" s="28"/>
      <c r="FG446" s="28"/>
      <c r="FH446" s="28"/>
      <c r="FI446" s="28"/>
      <c r="FJ446" s="28"/>
      <c r="FK446" s="28"/>
      <c r="FL446" s="28"/>
      <c r="FM446" s="28"/>
      <c r="FN446" s="28"/>
      <c r="FO446" s="28"/>
      <c r="FP446" s="28"/>
      <c r="FQ446" s="28"/>
      <c r="FR446" s="28"/>
      <c r="FS446" s="28"/>
      <c r="FT446" s="28"/>
      <c r="FU446" s="28"/>
      <c r="FV446" s="28"/>
      <c r="FW446" s="28"/>
      <c r="FX446" s="28"/>
      <c r="FY446" s="28"/>
      <c r="FZ446" s="28"/>
      <c r="GA446" s="28"/>
      <c r="GB446" s="28"/>
      <c r="GC446" s="28"/>
      <c r="GD446" s="28"/>
      <c r="GE446" s="28"/>
      <c r="GF446" s="28"/>
      <c r="GG446" s="28"/>
      <c r="GH446" s="28"/>
      <c r="GI446" s="28"/>
      <c r="GJ446" s="28"/>
      <c r="GK446" s="28"/>
      <c r="GL446" s="28"/>
      <c r="GM446" s="28"/>
      <c r="GN446" s="28"/>
      <c r="GO446" s="28"/>
      <c r="GP446" s="28"/>
      <c r="GQ446" s="28"/>
      <c r="GR446" s="28"/>
      <c r="GS446" s="28"/>
      <c r="GT446" s="28"/>
      <c r="GU446" s="28"/>
      <c r="GV446" s="28"/>
      <c r="GW446" s="28"/>
      <c r="GX446" s="28"/>
      <c r="GY446" s="28"/>
      <c r="GZ446" s="28"/>
      <c r="HA446" s="28"/>
      <c r="HB446" s="28"/>
      <c r="HC446" s="28"/>
      <c r="HD446" s="28"/>
      <c r="HE446" s="28"/>
    </row>
    <row r="447" spans="1:213" ht="19.5" customHeight="1">
      <c r="A447" s="28"/>
      <c r="B447" s="45"/>
      <c r="C447" s="46"/>
      <c r="D447" s="46"/>
      <c r="E447" s="46"/>
      <c r="F447" s="46"/>
      <c r="DK447" s="28"/>
      <c r="DL447" s="28"/>
      <c r="DM447" s="28"/>
      <c r="DN447" s="28"/>
      <c r="DO447" s="28"/>
      <c r="DP447" s="28"/>
      <c r="DQ447" s="28"/>
      <c r="DR447" s="28"/>
      <c r="DS447" s="28"/>
      <c r="DT447" s="28"/>
      <c r="DU447" s="28"/>
      <c r="DV447" s="28"/>
      <c r="DW447" s="28"/>
      <c r="DX447" s="28"/>
      <c r="DY447" s="28"/>
      <c r="DZ447" s="28"/>
      <c r="EA447" s="28"/>
      <c r="EB447" s="28"/>
      <c r="EC447" s="28"/>
      <c r="ED447" s="28"/>
      <c r="EE447" s="28"/>
      <c r="EF447" s="28"/>
      <c r="EG447" s="28"/>
      <c r="EH447" s="28"/>
      <c r="EI447" s="28"/>
      <c r="EJ447" s="28"/>
      <c r="EK447" s="28"/>
      <c r="EL447" s="28"/>
      <c r="EM447" s="28"/>
      <c r="EN447" s="28"/>
      <c r="EO447" s="28"/>
      <c r="EP447" s="28"/>
      <c r="EQ447" s="28"/>
      <c r="ER447" s="28"/>
      <c r="ES447" s="28"/>
      <c r="ET447" s="28"/>
      <c r="EU447" s="28"/>
      <c r="EV447" s="28"/>
      <c r="EW447" s="28"/>
      <c r="EX447" s="28"/>
      <c r="EY447" s="28"/>
      <c r="EZ447" s="28"/>
      <c r="FA447" s="28"/>
      <c r="FB447" s="28"/>
      <c r="FC447" s="28"/>
      <c r="FD447" s="28"/>
      <c r="FE447" s="28"/>
      <c r="FF447" s="28"/>
      <c r="FG447" s="28"/>
      <c r="FH447" s="28"/>
      <c r="FI447" s="28"/>
      <c r="FJ447" s="28"/>
      <c r="FK447" s="28"/>
      <c r="FL447" s="28"/>
      <c r="FM447" s="28"/>
      <c r="FN447" s="28"/>
      <c r="FO447" s="28"/>
      <c r="FP447" s="28"/>
      <c r="FQ447" s="28"/>
      <c r="FR447" s="28"/>
      <c r="FS447" s="28"/>
      <c r="FT447" s="28"/>
      <c r="FU447" s="28"/>
      <c r="FV447" s="28"/>
      <c r="FW447" s="28"/>
      <c r="FX447" s="28"/>
      <c r="FY447" s="28"/>
      <c r="FZ447" s="28"/>
      <c r="GA447" s="28"/>
      <c r="GB447" s="28"/>
      <c r="GC447" s="28"/>
      <c r="GD447" s="28"/>
      <c r="GE447" s="28"/>
      <c r="GF447" s="28"/>
      <c r="GG447" s="28"/>
      <c r="GH447" s="28"/>
      <c r="GI447" s="28"/>
      <c r="GJ447" s="28"/>
      <c r="GK447" s="28"/>
      <c r="GL447" s="28"/>
      <c r="GM447" s="28"/>
      <c r="GN447" s="28"/>
      <c r="GO447" s="28"/>
      <c r="GP447" s="28"/>
      <c r="GQ447" s="28"/>
      <c r="GR447" s="28"/>
      <c r="GS447" s="28"/>
      <c r="GT447" s="28"/>
      <c r="GU447" s="28"/>
      <c r="GV447" s="28"/>
      <c r="GW447" s="28"/>
      <c r="GX447" s="28"/>
      <c r="GY447" s="28"/>
      <c r="GZ447" s="28"/>
      <c r="HA447" s="28"/>
      <c r="HB447" s="28"/>
      <c r="HC447" s="28"/>
      <c r="HD447" s="28"/>
      <c r="HE447" s="28"/>
    </row>
    <row r="448" spans="2:6" s="28" customFormat="1" ht="19.5" customHeight="1">
      <c r="B448" s="45"/>
      <c r="C448" s="46"/>
      <c r="D448" s="46"/>
      <c r="E448" s="46"/>
      <c r="F448" s="46"/>
    </row>
    <row r="449" spans="2:6" s="28" customFormat="1" ht="19.5" customHeight="1">
      <c r="B449" s="45"/>
      <c r="C449" s="46"/>
      <c r="D449" s="46"/>
      <c r="E449" s="46"/>
      <c r="F449" s="46"/>
    </row>
    <row r="450" spans="2:6" s="28" customFormat="1" ht="19.5" customHeight="1">
      <c r="B450" s="45"/>
      <c r="C450" s="46"/>
      <c r="D450" s="46"/>
      <c r="E450" s="46"/>
      <c r="F450" s="46"/>
    </row>
    <row r="451" spans="2:6" s="28" customFormat="1" ht="19.5" customHeight="1">
      <c r="B451" s="45"/>
      <c r="C451" s="46"/>
      <c r="D451" s="46"/>
      <c r="E451" s="46"/>
      <c r="F451" s="46"/>
    </row>
    <row r="452" spans="2:6" s="28" customFormat="1" ht="19.5" customHeight="1">
      <c r="B452" s="45"/>
      <c r="C452" s="46"/>
      <c r="D452" s="46"/>
      <c r="E452" s="46"/>
      <c r="F452" s="46"/>
    </row>
    <row r="453" spans="2:6" s="28" customFormat="1" ht="19.5" customHeight="1">
      <c r="B453" s="45"/>
      <c r="C453" s="46"/>
      <c r="D453" s="46"/>
      <c r="E453" s="46"/>
      <c r="F453" s="46"/>
    </row>
    <row r="454" spans="2:6" s="28" customFormat="1" ht="19.5" customHeight="1">
      <c r="B454" s="45"/>
      <c r="C454" s="46"/>
      <c r="D454" s="46"/>
      <c r="E454" s="46"/>
      <c r="F454" s="46"/>
    </row>
    <row r="455" spans="2:6" s="28" customFormat="1" ht="19.5" customHeight="1">
      <c r="B455" s="45"/>
      <c r="C455" s="46"/>
      <c r="D455" s="46"/>
      <c r="E455" s="46"/>
      <c r="F455" s="46"/>
    </row>
    <row r="456" spans="2:6" s="28" customFormat="1" ht="19.5" customHeight="1">
      <c r="B456" s="45"/>
      <c r="C456" s="46"/>
      <c r="D456" s="46"/>
      <c r="E456" s="46"/>
      <c r="F456" s="46"/>
    </row>
    <row r="457" spans="2:6" s="28" customFormat="1" ht="19.5" customHeight="1">
      <c r="B457" s="45"/>
      <c r="C457" s="46"/>
      <c r="D457" s="46"/>
      <c r="E457" s="46"/>
      <c r="F457" s="46"/>
    </row>
    <row r="458" spans="2:6" s="28" customFormat="1" ht="19.5" customHeight="1">
      <c r="B458" s="45"/>
      <c r="C458" s="46"/>
      <c r="D458" s="46"/>
      <c r="E458" s="46"/>
      <c r="F458" s="46"/>
    </row>
    <row r="459" spans="2:6" s="28" customFormat="1" ht="19.5" customHeight="1">
      <c r="B459" s="45"/>
      <c r="C459" s="46"/>
      <c r="D459" s="46"/>
      <c r="E459" s="46"/>
      <c r="F459" s="46"/>
    </row>
    <row r="460" spans="2:6" s="28" customFormat="1" ht="19.5" customHeight="1">
      <c r="B460" s="45"/>
      <c r="C460" s="46"/>
      <c r="D460" s="46"/>
      <c r="E460" s="46"/>
      <c r="F460" s="46"/>
    </row>
    <row r="461" spans="2:6" s="28" customFormat="1" ht="19.5" customHeight="1">
      <c r="B461" s="45"/>
      <c r="C461" s="46"/>
      <c r="D461" s="46"/>
      <c r="E461" s="46"/>
      <c r="F461" s="46"/>
    </row>
    <row r="462" spans="2:6" s="28" customFormat="1" ht="19.5" customHeight="1">
      <c r="B462" s="45"/>
      <c r="C462" s="46"/>
      <c r="D462" s="46"/>
      <c r="E462" s="46"/>
      <c r="F462" s="46"/>
    </row>
    <row r="463" spans="2:6" s="28" customFormat="1" ht="19.5" customHeight="1">
      <c r="B463" s="45"/>
      <c r="C463" s="46"/>
      <c r="D463" s="46"/>
      <c r="E463" s="46"/>
      <c r="F463" s="46"/>
    </row>
    <row r="464" spans="1:213" ht="19.5" customHeight="1">
      <c r="A464" s="28"/>
      <c r="B464" s="45"/>
      <c r="C464" s="46"/>
      <c r="D464" s="46"/>
      <c r="E464" s="46"/>
      <c r="F464" s="46"/>
      <c r="DK464" s="28"/>
      <c r="DL464" s="28"/>
      <c r="DM464" s="28"/>
      <c r="DN464" s="28"/>
      <c r="DO464" s="28"/>
      <c r="DP464" s="28"/>
      <c r="DQ464" s="28"/>
      <c r="DR464" s="28"/>
      <c r="DS464" s="28"/>
      <c r="DT464" s="28"/>
      <c r="DU464" s="28"/>
      <c r="DV464" s="28"/>
      <c r="DW464" s="28"/>
      <c r="DX464" s="28"/>
      <c r="DY464" s="28"/>
      <c r="DZ464" s="28"/>
      <c r="EA464" s="28"/>
      <c r="EB464" s="28"/>
      <c r="EC464" s="28"/>
      <c r="ED464" s="28"/>
      <c r="EE464" s="28"/>
      <c r="EF464" s="28"/>
      <c r="EG464" s="28"/>
      <c r="EH464" s="28"/>
      <c r="EI464" s="28"/>
      <c r="EJ464" s="28"/>
      <c r="EK464" s="28"/>
      <c r="EL464" s="28"/>
      <c r="EM464" s="28"/>
      <c r="EN464" s="28"/>
      <c r="EO464" s="28"/>
      <c r="EP464" s="28"/>
      <c r="EQ464" s="28"/>
      <c r="ER464" s="28"/>
      <c r="ES464" s="28"/>
      <c r="ET464" s="28"/>
      <c r="EU464" s="28"/>
      <c r="EV464" s="28"/>
      <c r="EW464" s="28"/>
      <c r="EX464" s="28"/>
      <c r="EY464" s="28"/>
      <c r="EZ464" s="28"/>
      <c r="FA464" s="28"/>
      <c r="FB464" s="28"/>
      <c r="FC464" s="28"/>
      <c r="FD464" s="28"/>
      <c r="FE464" s="28"/>
      <c r="FF464" s="28"/>
      <c r="FG464" s="28"/>
      <c r="FH464" s="28"/>
      <c r="FI464" s="28"/>
      <c r="FJ464" s="28"/>
      <c r="FK464" s="28"/>
      <c r="FL464" s="28"/>
      <c r="FM464" s="28"/>
      <c r="FN464" s="28"/>
      <c r="FO464" s="28"/>
      <c r="FP464" s="28"/>
      <c r="FQ464" s="28"/>
      <c r="FR464" s="28"/>
      <c r="FS464" s="28"/>
      <c r="FT464" s="28"/>
      <c r="FU464" s="28"/>
      <c r="FV464" s="28"/>
      <c r="FW464" s="28"/>
      <c r="FX464" s="28"/>
      <c r="FY464" s="28"/>
      <c r="FZ464" s="28"/>
      <c r="GA464" s="28"/>
      <c r="GB464" s="28"/>
      <c r="GC464" s="28"/>
      <c r="GD464" s="28"/>
      <c r="GE464" s="28"/>
      <c r="GF464" s="28"/>
      <c r="GG464" s="28"/>
      <c r="GH464" s="28"/>
      <c r="GI464" s="28"/>
      <c r="GJ464" s="28"/>
      <c r="GK464" s="28"/>
      <c r="GL464" s="28"/>
      <c r="GM464" s="28"/>
      <c r="GN464" s="28"/>
      <c r="GO464" s="28"/>
      <c r="GP464" s="28"/>
      <c r="GQ464" s="28"/>
      <c r="GR464" s="28"/>
      <c r="GS464" s="28"/>
      <c r="GT464" s="28"/>
      <c r="GU464" s="28"/>
      <c r="GV464" s="28"/>
      <c r="GW464" s="28"/>
      <c r="GX464" s="28"/>
      <c r="GY464" s="28"/>
      <c r="GZ464" s="28"/>
      <c r="HA464" s="28"/>
      <c r="HB464" s="28"/>
      <c r="HC464" s="28"/>
      <c r="HD464" s="28"/>
      <c r="HE464" s="28"/>
    </row>
    <row r="465" spans="1:213" ht="19.5" customHeight="1">
      <c r="A465" s="28"/>
      <c r="B465" s="45"/>
      <c r="C465" s="46"/>
      <c r="D465" s="46"/>
      <c r="E465" s="46"/>
      <c r="F465" s="46"/>
      <c r="DK465" s="28"/>
      <c r="DL465" s="28"/>
      <c r="DM465" s="28"/>
      <c r="DN465" s="28"/>
      <c r="DO465" s="28"/>
      <c r="DP465" s="28"/>
      <c r="DQ465" s="28"/>
      <c r="DR465" s="28"/>
      <c r="DS465" s="28"/>
      <c r="DT465" s="28"/>
      <c r="DU465" s="28"/>
      <c r="DV465" s="28"/>
      <c r="DW465" s="28"/>
      <c r="DX465" s="28"/>
      <c r="DY465" s="28"/>
      <c r="DZ465" s="28"/>
      <c r="EA465" s="28"/>
      <c r="EB465" s="28"/>
      <c r="EC465" s="28"/>
      <c r="ED465" s="28"/>
      <c r="EE465" s="28"/>
      <c r="EF465" s="28"/>
      <c r="EG465" s="28"/>
      <c r="EH465" s="28"/>
      <c r="EI465" s="28"/>
      <c r="EJ465" s="28"/>
      <c r="EK465" s="28"/>
      <c r="EL465" s="28"/>
      <c r="EM465" s="28"/>
      <c r="EN465" s="28"/>
      <c r="EO465" s="28"/>
      <c r="EP465" s="28"/>
      <c r="EQ465" s="28"/>
      <c r="ER465" s="28"/>
      <c r="ES465" s="28"/>
      <c r="ET465" s="28"/>
      <c r="EU465" s="28"/>
      <c r="EV465" s="28"/>
      <c r="EW465" s="28"/>
      <c r="EX465" s="28"/>
      <c r="EY465" s="28"/>
      <c r="EZ465" s="28"/>
      <c r="FA465" s="28"/>
      <c r="FB465" s="28"/>
      <c r="FC465" s="28"/>
      <c r="FD465" s="28"/>
      <c r="FE465" s="28"/>
      <c r="FF465" s="28"/>
      <c r="FG465" s="28"/>
      <c r="FH465" s="28"/>
      <c r="FI465" s="28"/>
      <c r="FJ465" s="28"/>
      <c r="FK465" s="28"/>
      <c r="FL465" s="28"/>
      <c r="FM465" s="28"/>
      <c r="FN465" s="28"/>
      <c r="FO465" s="28"/>
      <c r="FP465" s="28"/>
      <c r="FQ465" s="28"/>
      <c r="FR465" s="28"/>
      <c r="FS465" s="28"/>
      <c r="FT465" s="28"/>
      <c r="FU465" s="28"/>
      <c r="FV465" s="28"/>
      <c r="FW465" s="28"/>
      <c r="FX465" s="28"/>
      <c r="FY465" s="28"/>
      <c r="FZ465" s="28"/>
      <c r="GA465" s="28"/>
      <c r="GB465" s="28"/>
      <c r="GC465" s="28"/>
      <c r="GD465" s="28"/>
      <c r="GE465" s="28"/>
      <c r="GF465" s="28"/>
      <c r="GG465" s="28"/>
      <c r="GH465" s="28"/>
      <c r="GI465" s="28"/>
      <c r="GJ465" s="28"/>
      <c r="GK465" s="28"/>
      <c r="GL465" s="28"/>
      <c r="GM465" s="28"/>
      <c r="GN465" s="28"/>
      <c r="GO465" s="28"/>
      <c r="GP465" s="28"/>
      <c r="GQ465" s="28"/>
      <c r="GR465" s="28"/>
      <c r="GS465" s="28"/>
      <c r="GT465" s="28"/>
      <c r="GU465" s="28"/>
      <c r="GV465" s="28"/>
      <c r="GW465" s="28"/>
      <c r="GX465" s="28"/>
      <c r="GY465" s="28"/>
      <c r="GZ465" s="28"/>
      <c r="HA465" s="28"/>
      <c r="HB465" s="28"/>
      <c r="HC465" s="28"/>
      <c r="HD465" s="28"/>
      <c r="HE465" s="28"/>
    </row>
    <row r="466" spans="1:213" ht="19.5" customHeight="1">
      <c r="A466" s="28"/>
      <c r="B466" s="45"/>
      <c r="C466" s="46"/>
      <c r="D466" s="46"/>
      <c r="E466" s="46"/>
      <c r="F466" s="46"/>
      <c r="DK466" s="28"/>
      <c r="DL466" s="28"/>
      <c r="DM466" s="28"/>
      <c r="DN466" s="28"/>
      <c r="DO466" s="28"/>
      <c r="DP466" s="28"/>
      <c r="DQ466" s="28"/>
      <c r="DR466" s="28"/>
      <c r="DS466" s="28"/>
      <c r="DT466" s="28"/>
      <c r="DU466" s="28"/>
      <c r="DV466" s="28"/>
      <c r="DW466" s="28"/>
      <c r="DX466" s="28"/>
      <c r="DY466" s="28"/>
      <c r="DZ466" s="28"/>
      <c r="EA466" s="28"/>
      <c r="EB466" s="28"/>
      <c r="EC466" s="28"/>
      <c r="ED466" s="28"/>
      <c r="EE466" s="28"/>
      <c r="EF466" s="28"/>
      <c r="EG466" s="28"/>
      <c r="EH466" s="28"/>
      <c r="EI466" s="28"/>
      <c r="EJ466" s="28"/>
      <c r="EK466" s="28"/>
      <c r="EL466" s="28"/>
      <c r="EM466" s="28"/>
      <c r="EN466" s="28"/>
      <c r="EO466" s="28"/>
      <c r="EP466" s="28"/>
      <c r="EQ466" s="28"/>
      <c r="ER466" s="28"/>
      <c r="ES466" s="28"/>
      <c r="ET466" s="28"/>
      <c r="EU466" s="28"/>
      <c r="EV466" s="28"/>
      <c r="EW466" s="28"/>
      <c r="EX466" s="28"/>
      <c r="EY466" s="28"/>
      <c r="EZ466" s="28"/>
      <c r="FA466" s="28"/>
      <c r="FB466" s="28"/>
      <c r="FC466" s="28"/>
      <c r="FD466" s="28"/>
      <c r="FE466" s="28"/>
      <c r="FF466" s="28"/>
      <c r="FG466" s="28"/>
      <c r="FH466" s="28"/>
      <c r="FI466" s="28"/>
      <c r="FJ466" s="28"/>
      <c r="FK466" s="28"/>
      <c r="FL466" s="28"/>
      <c r="FM466" s="28"/>
      <c r="FN466" s="28"/>
      <c r="FO466" s="28"/>
      <c r="FP466" s="28"/>
      <c r="FQ466" s="28"/>
      <c r="FR466" s="28"/>
      <c r="FS466" s="28"/>
      <c r="FT466" s="28"/>
      <c r="FU466" s="28"/>
      <c r="FV466" s="28"/>
      <c r="FW466" s="28"/>
      <c r="FX466" s="28"/>
      <c r="FY466" s="28"/>
      <c r="FZ466" s="28"/>
      <c r="GA466" s="28"/>
      <c r="GB466" s="28"/>
      <c r="GC466" s="28"/>
      <c r="GD466" s="28"/>
      <c r="GE466" s="28"/>
      <c r="GF466" s="28"/>
      <c r="GG466" s="28"/>
      <c r="GH466" s="28"/>
      <c r="GI466" s="28"/>
      <c r="GJ466" s="28"/>
      <c r="GK466" s="28"/>
      <c r="GL466" s="28"/>
      <c r="GM466" s="28"/>
      <c r="GN466" s="28"/>
      <c r="GO466" s="28"/>
      <c r="GP466" s="28"/>
      <c r="GQ466" s="28"/>
      <c r="GR466" s="28"/>
      <c r="GS466" s="28"/>
      <c r="GT466" s="28"/>
      <c r="GU466" s="28"/>
      <c r="GV466" s="28"/>
      <c r="GW466" s="28"/>
      <c r="GX466" s="28"/>
      <c r="GY466" s="28"/>
      <c r="GZ466" s="28"/>
      <c r="HA466" s="28"/>
      <c r="HB466" s="28"/>
      <c r="HC466" s="28"/>
      <c r="HD466" s="28"/>
      <c r="HE466" s="28"/>
    </row>
    <row r="467" spans="1:213" ht="19.5" customHeight="1">
      <c r="A467" s="28"/>
      <c r="B467" s="45"/>
      <c r="C467" s="46"/>
      <c r="D467" s="46"/>
      <c r="E467" s="46"/>
      <c r="F467" s="46"/>
      <c r="DK467" s="28"/>
      <c r="DL467" s="28"/>
      <c r="DM467" s="28"/>
      <c r="DN467" s="28"/>
      <c r="DO467" s="28"/>
      <c r="DP467" s="28"/>
      <c r="DQ467" s="28"/>
      <c r="DR467" s="28"/>
      <c r="DS467" s="28"/>
      <c r="DT467" s="28"/>
      <c r="DU467" s="28"/>
      <c r="DV467" s="28"/>
      <c r="DW467" s="28"/>
      <c r="DX467" s="28"/>
      <c r="DY467" s="28"/>
      <c r="DZ467" s="28"/>
      <c r="EA467" s="28"/>
      <c r="EB467" s="28"/>
      <c r="EC467" s="28"/>
      <c r="ED467" s="28"/>
      <c r="EE467" s="28"/>
      <c r="EF467" s="28"/>
      <c r="EG467" s="28"/>
      <c r="EH467" s="28"/>
      <c r="EI467" s="28"/>
      <c r="EJ467" s="28"/>
      <c r="EK467" s="28"/>
      <c r="EL467" s="28"/>
      <c r="EM467" s="28"/>
      <c r="EN467" s="28"/>
      <c r="EO467" s="28"/>
      <c r="EP467" s="28"/>
      <c r="EQ467" s="28"/>
      <c r="ER467" s="28"/>
      <c r="ES467" s="28"/>
      <c r="ET467" s="28"/>
      <c r="EU467" s="28"/>
      <c r="EV467" s="28"/>
      <c r="EW467" s="28"/>
      <c r="EX467" s="28"/>
      <c r="EY467" s="28"/>
      <c r="EZ467" s="28"/>
      <c r="FA467" s="28"/>
      <c r="FB467" s="28"/>
      <c r="FC467" s="28"/>
      <c r="FD467" s="28"/>
      <c r="FE467" s="28"/>
      <c r="FF467" s="28"/>
      <c r="FG467" s="28"/>
      <c r="FH467" s="28"/>
      <c r="FI467" s="28"/>
      <c r="FJ467" s="28"/>
      <c r="FK467" s="28"/>
      <c r="FL467" s="28"/>
      <c r="FM467" s="28"/>
      <c r="FN467" s="28"/>
      <c r="FO467" s="28"/>
      <c r="FP467" s="28"/>
      <c r="FQ467" s="28"/>
      <c r="FR467" s="28"/>
      <c r="FS467" s="28"/>
      <c r="FT467" s="28"/>
      <c r="FU467" s="28"/>
      <c r="FV467" s="28"/>
      <c r="FW467" s="28"/>
      <c r="FX467" s="28"/>
      <c r="FY467" s="28"/>
      <c r="FZ467" s="28"/>
      <c r="GA467" s="28"/>
      <c r="GB467" s="28"/>
      <c r="GC467" s="28"/>
      <c r="GD467" s="28"/>
      <c r="GE467" s="28"/>
      <c r="GF467" s="28"/>
      <c r="GG467" s="28"/>
      <c r="GH467" s="28"/>
      <c r="GI467" s="28"/>
      <c r="GJ467" s="28"/>
      <c r="GK467" s="28"/>
      <c r="GL467" s="28"/>
      <c r="GM467" s="28"/>
      <c r="GN467" s="28"/>
      <c r="GO467" s="28"/>
      <c r="GP467" s="28"/>
      <c r="GQ467" s="28"/>
      <c r="GR467" s="28"/>
      <c r="GS467" s="28"/>
      <c r="GT467" s="28"/>
      <c r="GU467" s="28"/>
      <c r="GV467" s="28"/>
      <c r="GW467" s="28"/>
      <c r="GX467" s="28"/>
      <c r="GY467" s="28"/>
      <c r="GZ467" s="28"/>
      <c r="HA467" s="28"/>
      <c r="HB467" s="28"/>
      <c r="HC467" s="28"/>
      <c r="HD467" s="28"/>
      <c r="HE467" s="28"/>
    </row>
    <row r="468" spans="1:213" ht="19.5" customHeight="1">
      <c r="A468" s="28"/>
      <c r="B468" s="45"/>
      <c r="C468" s="46"/>
      <c r="D468" s="46"/>
      <c r="E468" s="46"/>
      <c r="F468" s="46"/>
      <c r="DK468" s="28"/>
      <c r="DL468" s="28"/>
      <c r="DM468" s="28"/>
      <c r="DN468" s="28"/>
      <c r="DO468" s="28"/>
      <c r="DP468" s="28"/>
      <c r="DQ468" s="28"/>
      <c r="DR468" s="28"/>
      <c r="DS468" s="28"/>
      <c r="DT468" s="28"/>
      <c r="DU468" s="28"/>
      <c r="DV468" s="28"/>
      <c r="DW468" s="28"/>
      <c r="DX468" s="28"/>
      <c r="DY468" s="28"/>
      <c r="DZ468" s="28"/>
      <c r="EA468" s="28"/>
      <c r="EB468" s="28"/>
      <c r="EC468" s="28"/>
      <c r="ED468" s="28"/>
      <c r="EE468" s="28"/>
      <c r="EF468" s="28"/>
      <c r="EG468" s="28"/>
      <c r="EH468" s="28"/>
      <c r="EI468" s="28"/>
      <c r="EJ468" s="28"/>
      <c r="EK468" s="28"/>
      <c r="EL468" s="28"/>
      <c r="EM468" s="28"/>
      <c r="EN468" s="28"/>
      <c r="EO468" s="28"/>
      <c r="EP468" s="28"/>
      <c r="EQ468" s="28"/>
      <c r="ER468" s="28"/>
      <c r="ES468" s="28"/>
      <c r="ET468" s="28"/>
      <c r="EU468" s="28"/>
      <c r="EV468" s="28"/>
      <c r="EW468" s="28"/>
      <c r="EX468" s="28"/>
      <c r="EY468" s="28"/>
      <c r="EZ468" s="28"/>
      <c r="FA468" s="28"/>
      <c r="FB468" s="28"/>
      <c r="FC468" s="28"/>
      <c r="FD468" s="28"/>
      <c r="FE468" s="28"/>
      <c r="FF468" s="28"/>
      <c r="FG468" s="28"/>
      <c r="FH468" s="28"/>
      <c r="FI468" s="28"/>
      <c r="FJ468" s="28"/>
      <c r="FK468" s="28"/>
      <c r="FL468" s="28"/>
      <c r="FM468" s="28"/>
      <c r="FN468" s="28"/>
      <c r="FO468" s="28"/>
      <c r="FP468" s="28"/>
      <c r="FQ468" s="28"/>
      <c r="FR468" s="28"/>
      <c r="FS468" s="28"/>
      <c r="FT468" s="28"/>
      <c r="FU468" s="28"/>
      <c r="FV468" s="28"/>
      <c r="FW468" s="28"/>
      <c r="FX468" s="28"/>
      <c r="FY468" s="28"/>
      <c r="FZ468" s="28"/>
      <c r="GA468" s="28"/>
      <c r="GB468" s="28"/>
      <c r="GC468" s="28"/>
      <c r="GD468" s="28"/>
      <c r="GE468" s="28"/>
      <c r="GF468" s="28"/>
      <c r="GG468" s="28"/>
      <c r="GH468" s="28"/>
      <c r="GI468" s="28"/>
      <c r="GJ468" s="28"/>
      <c r="GK468" s="28"/>
      <c r="GL468" s="28"/>
      <c r="GM468" s="28"/>
      <c r="GN468" s="28"/>
      <c r="GO468" s="28"/>
      <c r="GP468" s="28"/>
      <c r="GQ468" s="28"/>
      <c r="GR468" s="28"/>
      <c r="GS468" s="28"/>
      <c r="GT468" s="28"/>
      <c r="GU468" s="28"/>
      <c r="GV468" s="28"/>
      <c r="GW468" s="28"/>
      <c r="GX468" s="28"/>
      <c r="GY468" s="28"/>
      <c r="GZ468" s="28"/>
      <c r="HA468" s="28"/>
      <c r="HB468" s="28"/>
      <c r="HC468" s="28"/>
      <c r="HD468" s="28"/>
      <c r="HE468" s="28"/>
    </row>
    <row r="469" spans="1:213" ht="19.5" customHeight="1">
      <c r="A469" s="28"/>
      <c r="B469" s="45"/>
      <c r="C469" s="46"/>
      <c r="D469" s="46"/>
      <c r="E469" s="46"/>
      <c r="F469" s="46"/>
      <c r="DK469" s="28"/>
      <c r="DL469" s="28"/>
      <c r="DM469" s="28"/>
      <c r="DN469" s="28"/>
      <c r="DO469" s="28"/>
      <c r="DP469" s="28"/>
      <c r="DQ469" s="28"/>
      <c r="DR469" s="28"/>
      <c r="DS469" s="28"/>
      <c r="DT469" s="28"/>
      <c r="DU469" s="28"/>
      <c r="DV469" s="28"/>
      <c r="DW469" s="28"/>
      <c r="DX469" s="28"/>
      <c r="DY469" s="28"/>
      <c r="DZ469" s="28"/>
      <c r="EA469" s="28"/>
      <c r="EB469" s="28"/>
      <c r="EC469" s="28"/>
      <c r="ED469" s="28"/>
      <c r="EE469" s="28"/>
      <c r="EF469" s="28"/>
      <c r="EG469" s="28"/>
      <c r="EH469" s="28"/>
      <c r="EI469" s="28"/>
      <c r="EJ469" s="28"/>
      <c r="EK469" s="28"/>
      <c r="EL469" s="28"/>
      <c r="EM469" s="28"/>
      <c r="EN469" s="28"/>
      <c r="EO469" s="28"/>
      <c r="EP469" s="28"/>
      <c r="EQ469" s="28"/>
      <c r="ER469" s="28"/>
      <c r="ES469" s="28"/>
      <c r="ET469" s="28"/>
      <c r="EU469" s="28"/>
      <c r="EV469" s="28"/>
      <c r="EW469" s="28"/>
      <c r="EX469" s="28"/>
      <c r="EY469" s="28"/>
      <c r="EZ469" s="28"/>
      <c r="FA469" s="28"/>
      <c r="FB469" s="28"/>
      <c r="FC469" s="28"/>
      <c r="FD469" s="28"/>
      <c r="FE469" s="28"/>
      <c r="FF469" s="28"/>
      <c r="FG469" s="28"/>
      <c r="FH469" s="28"/>
      <c r="FI469" s="28"/>
      <c r="FJ469" s="28"/>
      <c r="FK469" s="28"/>
      <c r="FL469" s="28"/>
      <c r="FM469" s="28"/>
      <c r="FN469" s="28"/>
      <c r="FO469" s="28"/>
      <c r="FP469" s="28"/>
      <c r="FQ469" s="28"/>
      <c r="FR469" s="28"/>
      <c r="FS469" s="28"/>
      <c r="FT469" s="28"/>
      <c r="FU469" s="28"/>
      <c r="FV469" s="28"/>
      <c r="FW469" s="28"/>
      <c r="FX469" s="28"/>
      <c r="FY469" s="28"/>
      <c r="FZ469" s="28"/>
      <c r="GA469" s="28"/>
      <c r="GB469" s="28"/>
      <c r="GC469" s="28"/>
      <c r="GD469" s="28"/>
      <c r="GE469" s="28"/>
      <c r="GF469" s="28"/>
      <c r="GG469" s="28"/>
      <c r="GH469" s="28"/>
      <c r="GI469" s="28"/>
      <c r="GJ469" s="28"/>
      <c r="GK469" s="28"/>
      <c r="GL469" s="28"/>
      <c r="GM469" s="28"/>
      <c r="GN469" s="28"/>
      <c r="GO469" s="28"/>
      <c r="GP469" s="28"/>
      <c r="GQ469" s="28"/>
      <c r="GR469" s="28"/>
      <c r="GS469" s="28"/>
      <c r="GT469" s="28"/>
      <c r="GU469" s="28"/>
      <c r="GV469" s="28"/>
      <c r="GW469" s="28"/>
      <c r="GX469" s="28"/>
      <c r="GY469" s="28"/>
      <c r="GZ469" s="28"/>
      <c r="HA469" s="28"/>
      <c r="HB469" s="28"/>
      <c r="HC469" s="28"/>
      <c r="HD469" s="28"/>
      <c r="HE469" s="28"/>
    </row>
    <row r="470" spans="1:213" ht="19.5" customHeight="1">
      <c r="A470" s="28"/>
      <c r="B470" s="45"/>
      <c r="C470" s="46"/>
      <c r="D470" s="46"/>
      <c r="E470" s="46"/>
      <c r="F470" s="46"/>
      <c r="DK470" s="28"/>
      <c r="DL470" s="28"/>
      <c r="DM470" s="28"/>
      <c r="DN470" s="28"/>
      <c r="DO470" s="28"/>
      <c r="DP470" s="28"/>
      <c r="DQ470" s="28"/>
      <c r="DR470" s="28"/>
      <c r="DS470" s="28"/>
      <c r="DT470" s="28"/>
      <c r="DU470" s="28"/>
      <c r="DV470" s="28"/>
      <c r="DW470" s="28"/>
      <c r="DX470" s="28"/>
      <c r="DY470" s="28"/>
      <c r="DZ470" s="28"/>
      <c r="EA470" s="28"/>
      <c r="EB470" s="28"/>
      <c r="EC470" s="28"/>
      <c r="ED470" s="28"/>
      <c r="EE470" s="28"/>
      <c r="EF470" s="28"/>
      <c r="EG470" s="28"/>
      <c r="EH470" s="28"/>
      <c r="EI470" s="28"/>
      <c r="EJ470" s="28"/>
      <c r="EK470" s="28"/>
      <c r="EL470" s="28"/>
      <c r="EM470" s="28"/>
      <c r="EN470" s="28"/>
      <c r="EO470" s="28"/>
      <c r="EP470" s="28"/>
      <c r="EQ470" s="28"/>
      <c r="ER470" s="28"/>
      <c r="ES470" s="28"/>
      <c r="ET470" s="28"/>
      <c r="EU470" s="28"/>
      <c r="EV470" s="28"/>
      <c r="EW470" s="28"/>
      <c r="EX470" s="28"/>
      <c r="EY470" s="28"/>
      <c r="EZ470" s="28"/>
      <c r="FA470" s="28"/>
      <c r="FB470" s="28"/>
      <c r="FC470" s="28"/>
      <c r="FD470" s="28"/>
      <c r="FE470" s="28"/>
      <c r="FF470" s="28"/>
      <c r="FG470" s="28"/>
      <c r="FH470" s="28"/>
      <c r="FI470" s="28"/>
      <c r="FJ470" s="28"/>
      <c r="FK470" s="28"/>
      <c r="FL470" s="28"/>
      <c r="FM470" s="28"/>
      <c r="FN470" s="28"/>
      <c r="FO470" s="28"/>
      <c r="FP470" s="28"/>
      <c r="FQ470" s="28"/>
      <c r="FR470" s="28"/>
      <c r="FS470" s="28"/>
      <c r="FT470" s="28"/>
      <c r="FU470" s="28"/>
      <c r="FV470" s="28"/>
      <c r="FW470" s="28"/>
      <c r="FX470" s="28"/>
      <c r="FY470" s="28"/>
      <c r="FZ470" s="28"/>
      <c r="GA470" s="28"/>
      <c r="GB470" s="28"/>
      <c r="GC470" s="28"/>
      <c r="GD470" s="28"/>
      <c r="GE470" s="28"/>
      <c r="GF470" s="28"/>
      <c r="GG470" s="28"/>
      <c r="GH470" s="28"/>
      <c r="GI470" s="28"/>
      <c r="GJ470" s="28"/>
      <c r="GK470" s="28"/>
      <c r="GL470" s="28"/>
      <c r="GM470" s="28"/>
      <c r="GN470" s="28"/>
      <c r="GO470" s="28"/>
      <c r="GP470" s="28"/>
      <c r="GQ470" s="28"/>
      <c r="GR470" s="28"/>
      <c r="GS470" s="28"/>
      <c r="GT470" s="28"/>
      <c r="GU470" s="28"/>
      <c r="GV470" s="28"/>
      <c r="GW470" s="28"/>
      <c r="GX470" s="28"/>
      <c r="GY470" s="28"/>
      <c r="GZ470" s="28"/>
      <c r="HA470" s="28"/>
      <c r="HB470" s="28"/>
      <c r="HC470" s="28"/>
      <c r="HD470" s="28"/>
      <c r="HE470" s="28"/>
    </row>
    <row r="471" spans="1:213" ht="19.5" customHeight="1">
      <c r="A471" s="28"/>
      <c r="B471" s="45"/>
      <c r="C471" s="46"/>
      <c r="D471" s="46"/>
      <c r="E471" s="46"/>
      <c r="F471" s="46"/>
      <c r="DK471" s="28"/>
      <c r="DL471" s="28"/>
      <c r="DM471" s="28"/>
      <c r="DN471" s="28"/>
      <c r="DO471" s="28"/>
      <c r="DP471" s="28"/>
      <c r="DQ471" s="28"/>
      <c r="DR471" s="28"/>
      <c r="DS471" s="28"/>
      <c r="DT471" s="28"/>
      <c r="DU471" s="28"/>
      <c r="DV471" s="28"/>
      <c r="DW471" s="28"/>
      <c r="DX471" s="28"/>
      <c r="DY471" s="28"/>
      <c r="DZ471" s="28"/>
      <c r="EA471" s="28"/>
      <c r="EB471" s="28"/>
      <c r="EC471" s="28"/>
      <c r="ED471" s="28"/>
      <c r="EE471" s="28"/>
      <c r="EF471" s="28"/>
      <c r="EG471" s="28"/>
      <c r="EH471" s="28"/>
      <c r="EI471" s="28"/>
      <c r="EJ471" s="28"/>
      <c r="EK471" s="28"/>
      <c r="EL471" s="28"/>
      <c r="EM471" s="28"/>
      <c r="EN471" s="28"/>
      <c r="EO471" s="28"/>
      <c r="EP471" s="28"/>
      <c r="EQ471" s="28"/>
      <c r="ER471" s="28"/>
      <c r="ES471" s="28"/>
      <c r="ET471" s="28"/>
      <c r="EU471" s="28"/>
      <c r="EV471" s="28"/>
      <c r="EW471" s="28"/>
      <c r="EX471" s="28"/>
      <c r="EY471" s="28"/>
      <c r="EZ471" s="28"/>
      <c r="FA471" s="28"/>
      <c r="FB471" s="28"/>
      <c r="FC471" s="28"/>
      <c r="FD471" s="28"/>
      <c r="FE471" s="28"/>
      <c r="FF471" s="28"/>
      <c r="FG471" s="28"/>
      <c r="FH471" s="28"/>
      <c r="FI471" s="28"/>
      <c r="FJ471" s="28"/>
      <c r="FK471" s="28"/>
      <c r="FL471" s="28"/>
      <c r="FM471" s="28"/>
      <c r="FN471" s="28"/>
      <c r="FO471" s="28"/>
      <c r="FP471" s="28"/>
      <c r="FQ471" s="28"/>
      <c r="FR471" s="28"/>
      <c r="FS471" s="28"/>
      <c r="FT471" s="28"/>
      <c r="FU471" s="28"/>
      <c r="FV471" s="28"/>
      <c r="FW471" s="28"/>
      <c r="FX471" s="28"/>
      <c r="FY471" s="28"/>
      <c r="FZ471" s="28"/>
      <c r="GA471" s="28"/>
      <c r="GB471" s="28"/>
      <c r="GC471" s="28"/>
      <c r="GD471" s="28"/>
      <c r="GE471" s="28"/>
      <c r="GF471" s="28"/>
      <c r="GG471" s="28"/>
      <c r="GH471" s="28"/>
      <c r="GI471" s="28"/>
      <c r="GJ471" s="28"/>
      <c r="GK471" s="28"/>
      <c r="GL471" s="28"/>
      <c r="GM471" s="28"/>
      <c r="GN471" s="28"/>
      <c r="GO471" s="28"/>
      <c r="GP471" s="28"/>
      <c r="GQ471" s="28"/>
      <c r="GR471" s="28"/>
      <c r="GS471" s="28"/>
      <c r="GT471" s="28"/>
      <c r="GU471" s="28"/>
      <c r="GV471" s="28"/>
      <c r="GW471" s="28"/>
      <c r="GX471" s="28"/>
      <c r="GY471" s="28"/>
      <c r="GZ471" s="28"/>
      <c r="HA471" s="28"/>
      <c r="HB471" s="28"/>
      <c r="HC471" s="28"/>
      <c r="HD471" s="28"/>
      <c r="HE471" s="28"/>
    </row>
    <row r="472" spans="1:213" ht="19.5" customHeight="1">
      <c r="A472" s="28"/>
      <c r="B472" s="45"/>
      <c r="C472" s="46"/>
      <c r="D472" s="46"/>
      <c r="E472" s="46"/>
      <c r="F472" s="46"/>
      <c r="DK472" s="28"/>
      <c r="DL472" s="28"/>
      <c r="DM472" s="28"/>
      <c r="DN472" s="28"/>
      <c r="DO472" s="28"/>
      <c r="DP472" s="28"/>
      <c r="DQ472" s="28"/>
      <c r="DR472" s="28"/>
      <c r="DS472" s="28"/>
      <c r="DT472" s="28"/>
      <c r="DU472" s="28"/>
      <c r="DV472" s="28"/>
      <c r="DW472" s="28"/>
      <c r="DX472" s="28"/>
      <c r="DY472" s="28"/>
      <c r="DZ472" s="28"/>
      <c r="EA472" s="28"/>
      <c r="EB472" s="28"/>
      <c r="EC472" s="28"/>
      <c r="ED472" s="28"/>
      <c r="EE472" s="28"/>
      <c r="EF472" s="28"/>
      <c r="EG472" s="28"/>
      <c r="EH472" s="28"/>
      <c r="EI472" s="28"/>
      <c r="EJ472" s="28"/>
      <c r="EK472" s="28"/>
      <c r="EL472" s="28"/>
      <c r="EM472" s="28"/>
      <c r="EN472" s="28"/>
      <c r="EO472" s="28"/>
      <c r="EP472" s="28"/>
      <c r="EQ472" s="28"/>
      <c r="ER472" s="28"/>
      <c r="ES472" s="28"/>
      <c r="ET472" s="28"/>
      <c r="EU472" s="28"/>
      <c r="EV472" s="28"/>
      <c r="EW472" s="28"/>
      <c r="EX472" s="28"/>
      <c r="EY472" s="28"/>
      <c r="EZ472" s="28"/>
      <c r="FA472" s="28"/>
      <c r="FB472" s="28"/>
      <c r="FC472" s="28"/>
      <c r="FD472" s="28"/>
      <c r="FE472" s="28"/>
      <c r="FF472" s="28"/>
      <c r="FG472" s="28"/>
      <c r="FH472" s="28"/>
      <c r="FI472" s="28"/>
      <c r="FJ472" s="28"/>
      <c r="FK472" s="28"/>
      <c r="FL472" s="28"/>
      <c r="FM472" s="28"/>
      <c r="FN472" s="28"/>
      <c r="FO472" s="28"/>
      <c r="FP472" s="28"/>
      <c r="FQ472" s="28"/>
      <c r="FR472" s="28"/>
      <c r="FS472" s="28"/>
      <c r="FT472" s="28"/>
      <c r="FU472" s="28"/>
      <c r="FV472" s="28"/>
      <c r="FW472" s="28"/>
      <c r="FX472" s="28"/>
      <c r="FY472" s="28"/>
      <c r="FZ472" s="28"/>
      <c r="GA472" s="28"/>
      <c r="GB472" s="28"/>
      <c r="GC472" s="28"/>
      <c r="GD472" s="28"/>
      <c r="GE472" s="28"/>
      <c r="GF472" s="28"/>
      <c r="GG472" s="28"/>
      <c r="GH472" s="28"/>
      <c r="GI472" s="28"/>
      <c r="GJ472" s="28"/>
      <c r="GK472" s="28"/>
      <c r="GL472" s="28"/>
      <c r="GM472" s="28"/>
      <c r="GN472" s="28"/>
      <c r="GO472" s="28"/>
      <c r="GP472" s="28"/>
      <c r="GQ472" s="28"/>
      <c r="GR472" s="28"/>
      <c r="GS472" s="28"/>
      <c r="GT472" s="28"/>
      <c r="GU472" s="28"/>
      <c r="GV472" s="28"/>
      <c r="GW472" s="28"/>
      <c r="GX472" s="28"/>
      <c r="GY472" s="28"/>
      <c r="GZ472" s="28"/>
      <c r="HA472" s="28"/>
      <c r="HB472" s="28"/>
      <c r="HC472" s="28"/>
      <c r="HD472" s="28"/>
      <c r="HE472" s="28"/>
    </row>
    <row r="473" spans="1:6" ht="19.5" customHeight="1">
      <c r="A473" s="28"/>
      <c r="B473" s="45"/>
      <c r="C473" s="46"/>
      <c r="D473" s="46"/>
      <c r="E473" s="46"/>
      <c r="F473" s="46"/>
    </row>
    <row r="474" spans="1:6" ht="19.5" customHeight="1">
      <c r="A474" s="28"/>
      <c r="B474" s="45"/>
      <c r="C474" s="46"/>
      <c r="D474" s="46"/>
      <c r="E474" s="46"/>
      <c r="F474" s="46"/>
    </row>
    <row r="475" spans="1:6" ht="19.5" customHeight="1">
      <c r="A475" s="28"/>
      <c r="B475" s="45"/>
      <c r="C475" s="46"/>
      <c r="D475" s="46"/>
      <c r="E475" s="46"/>
      <c r="F475" s="46"/>
    </row>
    <row r="476" spans="1:6" ht="19.5" customHeight="1">
      <c r="A476" s="28"/>
      <c r="B476" s="45"/>
      <c r="C476" s="46"/>
      <c r="D476" s="46"/>
      <c r="E476" s="46"/>
      <c r="F476" s="46"/>
    </row>
    <row r="477" spans="1:6" ht="19.5" customHeight="1">
      <c r="A477" s="28"/>
      <c r="B477" s="45"/>
      <c r="C477" s="46"/>
      <c r="D477" s="46"/>
      <c r="E477" s="46"/>
      <c r="F477" s="46"/>
    </row>
    <row r="478" spans="1:6" ht="19.5" customHeight="1">
      <c r="A478" s="28"/>
      <c r="B478" s="45"/>
      <c r="C478" s="46"/>
      <c r="D478" s="46"/>
      <c r="E478" s="46"/>
      <c r="F478" s="46"/>
    </row>
    <row r="479" spans="1:6" ht="19.5" customHeight="1">
      <c r="A479" s="28"/>
      <c r="B479" s="45"/>
      <c r="C479" s="46"/>
      <c r="D479" s="46"/>
      <c r="E479" s="46"/>
      <c r="F479" s="46"/>
    </row>
    <row r="480" spans="1:6" ht="19.5" customHeight="1">
      <c r="A480" s="28"/>
      <c r="B480" s="45"/>
      <c r="C480" s="46"/>
      <c r="D480" s="46"/>
      <c r="E480" s="46"/>
      <c r="F480" s="46"/>
    </row>
    <row r="481" spans="1:6" ht="19.5" customHeight="1">
      <c r="A481" s="28"/>
      <c r="B481" s="45"/>
      <c r="C481" s="46"/>
      <c r="D481" s="46"/>
      <c r="E481" s="46"/>
      <c r="F481" s="46"/>
    </row>
    <row r="482" spans="1:6" ht="19.5" customHeight="1">
      <c r="A482" s="28"/>
      <c r="B482" s="45"/>
      <c r="C482" s="46"/>
      <c r="D482" s="46"/>
      <c r="E482" s="46"/>
      <c r="F482" s="46"/>
    </row>
    <row r="483" spans="1:6" ht="19.5" customHeight="1">
      <c r="A483" s="28"/>
      <c r="B483" s="45"/>
      <c r="C483" s="46"/>
      <c r="D483" s="46"/>
      <c r="E483" s="46"/>
      <c r="F483" s="46"/>
    </row>
    <row r="484" spans="1:6" ht="19.5" customHeight="1">
      <c r="A484" s="28"/>
      <c r="B484" s="45"/>
      <c r="C484" s="46"/>
      <c r="D484" s="46"/>
      <c r="E484" s="46"/>
      <c r="F484" s="46"/>
    </row>
    <row r="485" spans="1:6" ht="19.5" customHeight="1">
      <c r="A485" s="28"/>
      <c r="B485" s="45"/>
      <c r="C485" s="46"/>
      <c r="D485" s="46"/>
      <c r="E485" s="46"/>
      <c r="F485" s="46"/>
    </row>
    <row r="486" spans="1:6" ht="19.5" customHeight="1">
      <c r="A486" s="28"/>
      <c r="B486" s="45"/>
      <c r="C486" s="46"/>
      <c r="D486" s="46"/>
      <c r="E486" s="46"/>
      <c r="F486" s="46"/>
    </row>
    <row r="487" spans="1:6" ht="19.5" customHeight="1">
      <c r="A487" s="28"/>
      <c r="B487" s="45"/>
      <c r="C487" s="46"/>
      <c r="D487" s="46"/>
      <c r="E487" s="46"/>
      <c r="F487" s="46"/>
    </row>
    <row r="488" spans="1:6" ht="19.5" customHeight="1">
      <c r="A488" s="28"/>
      <c r="B488" s="45"/>
      <c r="C488" s="46"/>
      <c r="D488" s="46"/>
      <c r="E488" s="46"/>
      <c r="F488" s="46"/>
    </row>
    <row r="489" spans="1:6" ht="19.5" customHeight="1">
      <c r="A489" s="28"/>
      <c r="B489" s="45"/>
      <c r="C489" s="46"/>
      <c r="D489" s="46"/>
      <c r="E489" s="46"/>
      <c r="F489" s="46"/>
    </row>
    <row r="490" spans="1:6" ht="19.5" customHeight="1">
      <c r="A490" s="28"/>
      <c r="B490" s="45"/>
      <c r="C490" s="46"/>
      <c r="D490" s="46"/>
      <c r="E490" s="46"/>
      <c r="F490" s="46"/>
    </row>
    <row r="491" spans="1:6" ht="19.5" customHeight="1">
      <c r="A491" s="28"/>
      <c r="B491" s="45"/>
      <c r="C491" s="46"/>
      <c r="D491" s="46"/>
      <c r="E491" s="46"/>
      <c r="F491" s="46"/>
    </row>
    <row r="492" spans="1:6" ht="19.5" customHeight="1">
      <c r="A492" s="28"/>
      <c r="B492" s="45"/>
      <c r="C492" s="46"/>
      <c r="D492" s="46"/>
      <c r="E492" s="46"/>
      <c r="F492" s="46"/>
    </row>
    <row r="493" spans="1:6" ht="19.5" customHeight="1">
      <c r="A493" s="28"/>
      <c r="B493" s="45"/>
      <c r="C493" s="46"/>
      <c r="D493" s="46"/>
      <c r="E493" s="46"/>
      <c r="F493" s="46"/>
    </row>
    <row r="494" spans="1:6" ht="19.5" customHeight="1">
      <c r="A494" s="28"/>
      <c r="B494" s="45"/>
      <c r="C494" s="46"/>
      <c r="D494" s="46"/>
      <c r="E494" s="46"/>
      <c r="F494" s="46"/>
    </row>
    <row r="495" spans="1:6" ht="19.5" customHeight="1">
      <c r="A495" s="28"/>
      <c r="B495" s="45"/>
      <c r="C495" s="46"/>
      <c r="D495" s="46"/>
      <c r="E495" s="46"/>
      <c r="F495" s="46"/>
    </row>
    <row r="496" spans="1:6" ht="19.5" customHeight="1">
      <c r="A496" s="28"/>
      <c r="B496" s="45"/>
      <c r="C496" s="46"/>
      <c r="D496" s="46"/>
      <c r="E496" s="46"/>
      <c r="F496" s="46"/>
    </row>
    <row r="497" spans="1:6" ht="19.5" customHeight="1">
      <c r="A497" s="28"/>
      <c r="B497" s="45"/>
      <c r="C497" s="46"/>
      <c r="D497" s="46"/>
      <c r="E497" s="46"/>
      <c r="F497" s="46"/>
    </row>
    <row r="498" spans="1:6" ht="19.5" customHeight="1">
      <c r="A498" s="28"/>
      <c r="B498" s="45"/>
      <c r="C498" s="46"/>
      <c r="D498" s="46"/>
      <c r="E498" s="46"/>
      <c r="F498" s="46"/>
    </row>
    <row r="499" spans="1:6" ht="19.5" customHeight="1">
      <c r="A499" s="28"/>
      <c r="B499" s="45"/>
      <c r="C499" s="46"/>
      <c r="D499" s="46"/>
      <c r="E499" s="46"/>
      <c r="F499" s="46"/>
    </row>
    <row r="500" spans="1:6" ht="19.5" customHeight="1">
      <c r="A500" s="28"/>
      <c r="B500" s="45"/>
      <c r="C500" s="46"/>
      <c r="D500" s="46"/>
      <c r="E500" s="46"/>
      <c r="F500" s="46"/>
    </row>
    <row r="501" spans="1:6" ht="19.5" customHeight="1">
      <c r="A501" s="28"/>
      <c r="B501" s="45"/>
      <c r="C501" s="46"/>
      <c r="D501" s="46"/>
      <c r="E501" s="46"/>
      <c r="F501" s="46"/>
    </row>
    <row r="502" spans="1:6" ht="19.5" customHeight="1">
      <c r="A502" s="28"/>
      <c r="B502" s="45"/>
      <c r="C502" s="46"/>
      <c r="D502" s="46"/>
      <c r="E502" s="46"/>
      <c r="F502" s="46"/>
    </row>
    <row r="503" spans="1:6" ht="19.5" customHeight="1">
      <c r="A503" s="28"/>
      <c r="B503" s="45"/>
      <c r="C503" s="46"/>
      <c r="D503" s="46"/>
      <c r="E503" s="46"/>
      <c r="F503" s="46"/>
    </row>
    <row r="504" spans="1:6" ht="19.5" customHeight="1">
      <c r="A504" s="28"/>
      <c r="B504" s="45"/>
      <c r="C504" s="46"/>
      <c r="D504" s="46"/>
      <c r="E504" s="46"/>
      <c r="F504" s="46"/>
    </row>
    <row r="505" spans="1:6" ht="19.5" customHeight="1">
      <c r="A505" s="28"/>
      <c r="B505" s="45"/>
      <c r="C505" s="46"/>
      <c r="D505" s="46"/>
      <c r="E505" s="46"/>
      <c r="F505" s="46"/>
    </row>
    <row r="506" spans="1:6" ht="19.5" customHeight="1">
      <c r="A506" s="28"/>
      <c r="B506" s="45"/>
      <c r="C506" s="46"/>
      <c r="D506" s="46"/>
      <c r="E506" s="46"/>
      <c r="F506" s="46"/>
    </row>
    <row r="507" spans="1:6" ht="19.5" customHeight="1">
      <c r="A507" s="28"/>
      <c r="B507" s="45"/>
      <c r="C507" s="46"/>
      <c r="D507" s="46"/>
      <c r="E507" s="46"/>
      <c r="F507" s="46"/>
    </row>
    <row r="508" spans="1:6" ht="19.5" customHeight="1">
      <c r="A508" s="28"/>
      <c r="B508" s="45"/>
      <c r="C508" s="46"/>
      <c r="D508" s="46"/>
      <c r="E508" s="46"/>
      <c r="F508" s="46"/>
    </row>
    <row r="509" spans="1:6" ht="19.5" customHeight="1">
      <c r="A509" s="28"/>
      <c r="B509" s="45"/>
      <c r="C509" s="46"/>
      <c r="D509" s="46"/>
      <c r="E509" s="46"/>
      <c r="F509" s="46"/>
    </row>
    <row r="510" spans="1:6" ht="19.5" customHeight="1">
      <c r="A510" s="28"/>
      <c r="B510" s="45"/>
      <c r="C510" s="46"/>
      <c r="D510" s="46"/>
      <c r="E510" s="46"/>
      <c r="F510" s="46"/>
    </row>
    <row r="511" spans="1:6" ht="19.5" customHeight="1">
      <c r="A511" s="28"/>
      <c r="B511" s="45"/>
      <c r="C511" s="46"/>
      <c r="D511" s="46"/>
      <c r="E511" s="46"/>
      <c r="F511" s="46"/>
    </row>
    <row r="512" spans="1:6" ht="19.5" customHeight="1">
      <c r="A512" s="28"/>
      <c r="B512" s="45"/>
      <c r="C512" s="46"/>
      <c r="D512" s="46"/>
      <c r="E512" s="46"/>
      <c r="F512" s="46"/>
    </row>
    <row r="513" spans="1:6" ht="19.5" customHeight="1">
      <c r="A513" s="28"/>
      <c r="B513" s="45"/>
      <c r="C513" s="46"/>
      <c r="D513" s="46"/>
      <c r="E513" s="46"/>
      <c r="F513" s="46"/>
    </row>
    <row r="514" spans="1:6" ht="19.5" customHeight="1">
      <c r="A514" s="28"/>
      <c r="B514" s="45"/>
      <c r="C514" s="46"/>
      <c r="D514" s="46"/>
      <c r="E514" s="46"/>
      <c r="F514" s="46"/>
    </row>
    <row r="515" spans="1:6" ht="19.5" customHeight="1">
      <c r="A515" s="28"/>
      <c r="B515" s="45"/>
      <c r="C515" s="46"/>
      <c r="D515" s="46"/>
      <c r="E515" s="46"/>
      <c r="F515" s="46"/>
    </row>
    <row r="516" spans="1:6" ht="19.5" customHeight="1">
      <c r="A516" s="28"/>
      <c r="B516" s="45"/>
      <c r="C516" s="46"/>
      <c r="D516" s="46"/>
      <c r="E516" s="46"/>
      <c r="F516" s="46"/>
    </row>
    <row r="517" spans="1:6" ht="19.5" customHeight="1">
      <c r="A517" s="28"/>
      <c r="B517" s="45"/>
      <c r="C517" s="46"/>
      <c r="D517" s="46"/>
      <c r="E517" s="46"/>
      <c r="F517" s="46"/>
    </row>
    <row r="518" spans="1:6" ht="19.5" customHeight="1">
      <c r="A518" s="28"/>
      <c r="B518" s="45"/>
      <c r="C518" s="46"/>
      <c r="D518" s="46"/>
      <c r="E518" s="46"/>
      <c r="F518" s="46"/>
    </row>
    <row r="519" spans="1:6" ht="19.5" customHeight="1">
      <c r="A519" s="28"/>
      <c r="B519" s="45"/>
      <c r="C519" s="46"/>
      <c r="D519" s="46"/>
      <c r="E519" s="46"/>
      <c r="F519" s="46"/>
    </row>
    <row r="520" spans="1:6" ht="19.5" customHeight="1">
      <c r="A520" s="28"/>
      <c r="B520" s="45"/>
      <c r="C520" s="46"/>
      <c r="D520" s="46"/>
      <c r="E520" s="46"/>
      <c r="F520" s="46"/>
    </row>
    <row r="521" spans="1:6" ht="19.5" customHeight="1">
      <c r="A521" s="28"/>
      <c r="B521" s="45"/>
      <c r="C521" s="46"/>
      <c r="D521" s="46"/>
      <c r="E521" s="46"/>
      <c r="F521" s="46"/>
    </row>
    <row r="522" spans="1:6" ht="19.5" customHeight="1">
      <c r="A522" s="28"/>
      <c r="B522" s="45"/>
      <c r="C522" s="46"/>
      <c r="D522" s="46"/>
      <c r="E522" s="46"/>
      <c r="F522" s="46"/>
    </row>
    <row r="523" spans="1:6" ht="19.5" customHeight="1">
      <c r="A523" s="28"/>
      <c r="B523" s="45"/>
      <c r="C523" s="46"/>
      <c r="D523" s="46"/>
      <c r="E523" s="46"/>
      <c r="F523" s="46"/>
    </row>
    <row r="524" spans="1:6" ht="19.5" customHeight="1">
      <c r="A524" s="28"/>
      <c r="B524" s="45"/>
      <c r="C524" s="46"/>
      <c r="D524" s="46"/>
      <c r="E524" s="46"/>
      <c r="F524" s="46"/>
    </row>
    <row r="525" spans="1:6" ht="19.5" customHeight="1">
      <c r="A525" s="28"/>
      <c r="B525" s="45"/>
      <c r="C525" s="46"/>
      <c r="D525" s="46"/>
      <c r="E525" s="46"/>
      <c r="F525" s="46"/>
    </row>
    <row r="526" spans="1:6" ht="19.5" customHeight="1">
      <c r="A526" s="28"/>
      <c r="B526" s="45"/>
      <c r="C526" s="46"/>
      <c r="D526" s="46"/>
      <c r="E526" s="46"/>
      <c r="F526" s="46"/>
    </row>
    <row r="527" spans="1:6" ht="19.5" customHeight="1">
      <c r="A527" s="28"/>
      <c r="B527" s="45"/>
      <c r="C527" s="46"/>
      <c r="D527" s="46"/>
      <c r="E527" s="46"/>
      <c r="F527" s="46"/>
    </row>
    <row r="528" spans="1:6" ht="19.5" customHeight="1">
      <c r="A528" s="28"/>
      <c r="B528" s="45"/>
      <c r="C528" s="46"/>
      <c r="D528" s="46"/>
      <c r="E528" s="46"/>
      <c r="F528" s="46"/>
    </row>
    <row r="529" spans="1:6" ht="19.5" customHeight="1">
      <c r="A529" s="28"/>
      <c r="B529" s="45"/>
      <c r="C529" s="46"/>
      <c r="D529" s="46"/>
      <c r="E529" s="46"/>
      <c r="F529" s="46"/>
    </row>
    <row r="530" spans="1:6" ht="19.5" customHeight="1">
      <c r="A530" s="28"/>
      <c r="B530" s="45"/>
      <c r="C530" s="46"/>
      <c r="D530" s="46"/>
      <c r="E530" s="46"/>
      <c r="F530" s="46"/>
    </row>
    <row r="531" spans="1:6" ht="19.5" customHeight="1">
      <c r="A531" s="28"/>
      <c r="B531" s="45"/>
      <c r="C531" s="46"/>
      <c r="D531" s="46"/>
      <c r="E531" s="46"/>
      <c r="F531" s="46"/>
    </row>
    <row r="532" spans="1:6" ht="19.5" customHeight="1">
      <c r="A532" s="28"/>
      <c r="B532" s="45"/>
      <c r="C532" s="46"/>
      <c r="D532" s="46"/>
      <c r="E532" s="46"/>
      <c r="F532" s="46"/>
    </row>
    <row r="533" spans="1:6" ht="19.5" customHeight="1">
      <c r="A533" s="28"/>
      <c r="B533" s="45"/>
      <c r="C533" s="46"/>
      <c r="D533" s="46"/>
      <c r="E533" s="46"/>
      <c r="F533" s="46"/>
    </row>
    <row r="534" spans="1:6" ht="19.5" customHeight="1">
      <c r="A534" s="28"/>
      <c r="B534" s="45"/>
      <c r="C534" s="46"/>
      <c r="D534" s="46"/>
      <c r="E534" s="46"/>
      <c r="F534" s="46"/>
    </row>
    <row r="535" spans="1:6" ht="19.5" customHeight="1">
      <c r="A535" s="28"/>
      <c r="B535" s="45"/>
      <c r="C535" s="46"/>
      <c r="D535" s="46"/>
      <c r="E535" s="46"/>
      <c r="F535" s="46"/>
    </row>
    <row r="536" spans="1:6" ht="19.5" customHeight="1">
      <c r="A536" s="28"/>
      <c r="B536" s="45"/>
      <c r="C536" s="46"/>
      <c r="D536" s="46"/>
      <c r="E536" s="46"/>
      <c r="F536" s="46"/>
    </row>
    <row r="537" spans="1:6" ht="19.5" customHeight="1">
      <c r="A537" s="28"/>
      <c r="B537" s="45"/>
      <c r="C537" s="46"/>
      <c r="D537" s="46"/>
      <c r="E537" s="46"/>
      <c r="F537" s="46"/>
    </row>
    <row r="538" spans="1:6" ht="19.5" customHeight="1">
      <c r="A538" s="28"/>
      <c r="B538" s="45"/>
      <c r="C538" s="46"/>
      <c r="D538" s="46"/>
      <c r="E538" s="46"/>
      <c r="F538" s="46"/>
    </row>
    <row r="539" spans="1:6" ht="19.5" customHeight="1">
      <c r="A539" s="28"/>
      <c r="B539" s="45"/>
      <c r="C539" s="46"/>
      <c r="D539" s="46"/>
      <c r="E539" s="46"/>
      <c r="F539" s="46"/>
    </row>
    <row r="540" spans="1:6" ht="19.5" customHeight="1">
      <c r="A540" s="28"/>
      <c r="B540" s="45"/>
      <c r="C540" s="46"/>
      <c r="D540" s="46"/>
      <c r="E540" s="46"/>
      <c r="F540" s="46"/>
    </row>
    <row r="541" spans="1:6" ht="19.5" customHeight="1">
      <c r="A541" s="28"/>
      <c r="B541" s="45"/>
      <c r="C541" s="46"/>
      <c r="D541" s="46"/>
      <c r="E541" s="46"/>
      <c r="F541" s="46"/>
    </row>
    <row r="542" spans="1:6" ht="19.5" customHeight="1">
      <c r="A542" s="28"/>
      <c r="B542" s="45"/>
      <c r="C542" s="46"/>
      <c r="D542" s="46"/>
      <c r="E542" s="46"/>
      <c r="F542" s="46"/>
    </row>
    <row r="543" spans="1:6" ht="19.5" customHeight="1">
      <c r="A543" s="28"/>
      <c r="B543" s="45"/>
      <c r="C543" s="46"/>
      <c r="D543" s="46"/>
      <c r="E543" s="46"/>
      <c r="F543" s="46"/>
    </row>
    <row r="544" spans="1:6" ht="19.5" customHeight="1">
      <c r="A544" s="28"/>
      <c r="B544" s="45"/>
      <c r="C544" s="46"/>
      <c r="D544" s="46"/>
      <c r="E544" s="46"/>
      <c r="F544" s="46"/>
    </row>
    <row r="545" spans="1:6" ht="19.5" customHeight="1">
      <c r="A545" s="28"/>
      <c r="B545" s="45"/>
      <c r="C545" s="46"/>
      <c r="D545" s="46"/>
      <c r="E545" s="46"/>
      <c r="F545" s="46"/>
    </row>
    <row r="546" spans="1:6" ht="19.5" customHeight="1">
      <c r="A546" s="28"/>
      <c r="B546" s="45"/>
      <c r="C546" s="46"/>
      <c r="D546" s="46"/>
      <c r="E546" s="46"/>
      <c r="F546" s="46"/>
    </row>
    <row r="547" spans="1:6" ht="19.5" customHeight="1">
      <c r="A547" s="28"/>
      <c r="B547" s="45"/>
      <c r="C547" s="46"/>
      <c r="D547" s="46"/>
      <c r="E547" s="46"/>
      <c r="F547" s="46"/>
    </row>
    <row r="548" spans="1:6" ht="19.5" customHeight="1">
      <c r="A548" s="28"/>
      <c r="B548" s="45"/>
      <c r="C548" s="46"/>
      <c r="D548" s="46"/>
      <c r="E548" s="46"/>
      <c r="F548" s="46"/>
    </row>
    <row r="549" spans="1:6" ht="19.5" customHeight="1">
      <c r="A549" s="28"/>
      <c r="B549" s="45"/>
      <c r="C549" s="46"/>
      <c r="D549" s="46"/>
      <c r="E549" s="46"/>
      <c r="F549" s="46"/>
    </row>
    <row r="550" spans="1:6" ht="19.5" customHeight="1">
      <c r="A550" s="28"/>
      <c r="B550" s="45"/>
      <c r="C550" s="46"/>
      <c r="D550" s="46"/>
      <c r="E550" s="46"/>
      <c r="F550" s="46"/>
    </row>
    <row r="551" spans="1:6" ht="19.5" customHeight="1">
      <c r="A551" s="28"/>
      <c r="B551" s="45"/>
      <c r="C551" s="46"/>
      <c r="D551" s="46"/>
      <c r="E551" s="46"/>
      <c r="F551" s="46"/>
    </row>
    <row r="552" spans="1:6" ht="19.5" customHeight="1">
      <c r="A552" s="28"/>
      <c r="B552" s="45"/>
      <c r="C552" s="46"/>
      <c r="D552" s="46"/>
      <c r="E552" s="46"/>
      <c r="F552" s="46"/>
    </row>
    <row r="553" spans="1:6" ht="19.5" customHeight="1">
      <c r="A553" s="28"/>
      <c r="B553" s="45"/>
      <c r="C553" s="46"/>
      <c r="D553" s="46"/>
      <c r="E553" s="46"/>
      <c r="F553" s="46"/>
    </row>
    <row r="554" spans="1:6" ht="19.5" customHeight="1">
      <c r="A554" s="28"/>
      <c r="B554" s="45"/>
      <c r="C554" s="46"/>
      <c r="D554" s="46"/>
      <c r="E554" s="46"/>
      <c r="F554" s="46"/>
    </row>
  </sheetData>
  <sheetProtection/>
  <mergeCells count="7">
    <mergeCell ref="B8:G8"/>
    <mergeCell ref="E1:G1"/>
    <mergeCell ref="C2:G2"/>
    <mergeCell ref="C3:G3"/>
    <mergeCell ref="C4:G4"/>
    <mergeCell ref="C5:G5"/>
    <mergeCell ref="B7:G7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555"/>
  <sheetViews>
    <sheetView zoomScalePageLayoutView="0" workbookViewId="0" topLeftCell="B1">
      <selection activeCell="C16" sqref="C16"/>
    </sheetView>
  </sheetViews>
  <sheetFormatPr defaultColWidth="8.7109375" defaultRowHeight="19.5" customHeight="1"/>
  <cols>
    <col min="1" max="1" width="4.8515625" style="9" hidden="1" customWidth="1"/>
    <col min="2" max="2" width="52.57421875" style="10" customWidth="1"/>
    <col min="3" max="3" width="5.28125" style="114" customWidth="1"/>
    <col min="4" max="4" width="5.140625" style="11" customWidth="1"/>
    <col min="5" max="5" width="5.421875" style="11" customWidth="1"/>
    <col min="6" max="6" width="12.28125" style="11" customWidth="1"/>
    <col min="7" max="7" width="5.57421875" style="11" customWidth="1"/>
    <col min="8" max="8" width="9.7109375" style="9" customWidth="1"/>
    <col min="9" max="16384" width="8.7109375" style="9" customWidth="1"/>
  </cols>
  <sheetData>
    <row r="1" spans="2:9" s="125" customFormat="1" ht="19.5" customHeight="1">
      <c r="B1" s="129"/>
      <c r="C1" s="127"/>
      <c r="D1" s="130"/>
      <c r="E1" s="130"/>
      <c r="F1" s="135" t="s">
        <v>250</v>
      </c>
      <c r="G1" s="150"/>
      <c r="H1" s="151"/>
      <c r="I1" s="1"/>
    </row>
    <row r="2" spans="2:9" s="125" customFormat="1" ht="19.5" customHeight="1">
      <c r="B2" s="50" t="s">
        <v>150</v>
      </c>
      <c r="C2" s="147" t="s">
        <v>215</v>
      </c>
      <c r="D2" s="148"/>
      <c r="E2" s="148"/>
      <c r="F2" s="148"/>
      <c r="G2" s="148"/>
      <c r="H2" s="148"/>
      <c r="I2" s="1"/>
    </row>
    <row r="3" spans="2:9" s="125" customFormat="1" ht="17.25" customHeight="1">
      <c r="B3" s="50"/>
      <c r="C3" s="147" t="s">
        <v>185</v>
      </c>
      <c r="D3" s="148"/>
      <c r="E3" s="148"/>
      <c r="F3" s="148"/>
      <c r="G3" s="148"/>
      <c r="H3" s="148"/>
      <c r="I3" s="1"/>
    </row>
    <row r="4" spans="2:9" s="125" customFormat="1" ht="17.25" customHeight="1">
      <c r="B4" s="50"/>
      <c r="C4" s="149" t="s">
        <v>474</v>
      </c>
      <c r="D4" s="148"/>
      <c r="E4" s="148"/>
      <c r="F4" s="148"/>
      <c r="G4" s="148"/>
      <c r="H4" s="148"/>
      <c r="I4" s="1"/>
    </row>
    <row r="5" spans="2:9" s="125" customFormat="1" ht="17.25" customHeight="1">
      <c r="B5" s="50"/>
      <c r="C5" s="140" t="s">
        <v>496</v>
      </c>
      <c r="D5" s="148"/>
      <c r="E5" s="148"/>
      <c r="F5" s="148"/>
      <c r="G5" s="148"/>
      <c r="H5" s="148"/>
      <c r="I5" s="1"/>
    </row>
    <row r="6" spans="2:9" s="125" customFormat="1" ht="19.5" customHeight="1">
      <c r="B6" s="50"/>
      <c r="C6" s="127"/>
      <c r="D6" s="3"/>
      <c r="E6" s="4"/>
      <c r="F6" s="131"/>
      <c r="G6" s="132"/>
      <c r="H6" s="120"/>
      <c r="I6" s="1"/>
    </row>
    <row r="7" spans="2:9" s="7" customFormat="1" ht="19.5" customHeight="1">
      <c r="B7" s="152" t="s">
        <v>156</v>
      </c>
      <c r="C7" s="152"/>
      <c r="D7" s="151"/>
      <c r="E7" s="151"/>
      <c r="F7" s="151"/>
      <c r="G7" s="151"/>
      <c r="H7" s="151"/>
      <c r="I7" s="8"/>
    </row>
    <row r="8" spans="2:9" s="7" customFormat="1" ht="33" customHeight="1">
      <c r="B8" s="141" t="s">
        <v>477</v>
      </c>
      <c r="C8" s="141"/>
      <c r="D8" s="142"/>
      <c r="E8" s="142"/>
      <c r="F8" s="142"/>
      <c r="G8" s="142"/>
      <c r="H8" s="142"/>
      <c r="I8" s="8"/>
    </row>
    <row r="9" spans="2:9" s="7" customFormat="1" ht="7.5" customHeight="1">
      <c r="B9" s="121"/>
      <c r="C9" s="121"/>
      <c r="D9" s="124"/>
      <c r="E9" s="124"/>
      <c r="F9" s="124"/>
      <c r="G9" s="124"/>
      <c r="H9" s="124"/>
      <c r="I9" s="8"/>
    </row>
    <row r="10" ht="9" customHeight="1" thickBot="1"/>
    <row r="11" spans="1:8" ht="45.75" customHeight="1" thickBot="1">
      <c r="A11" s="12" t="s">
        <v>155</v>
      </c>
      <c r="B11" s="13" t="s">
        <v>140</v>
      </c>
      <c r="C11" s="133" t="s">
        <v>245</v>
      </c>
      <c r="D11" s="14" t="s">
        <v>246</v>
      </c>
      <c r="E11" s="14" t="s">
        <v>230</v>
      </c>
      <c r="F11" s="14" t="s">
        <v>247</v>
      </c>
      <c r="G11" s="14" t="s">
        <v>231</v>
      </c>
      <c r="H11" s="15" t="s">
        <v>213</v>
      </c>
    </row>
    <row r="12" spans="1:8" s="18" customFormat="1" ht="19.5" customHeight="1" thickBot="1">
      <c r="A12" s="16">
        <v>1</v>
      </c>
      <c r="B12" s="22" t="s">
        <v>154</v>
      </c>
      <c r="C12" s="13"/>
      <c r="D12" s="17"/>
      <c r="E12" s="17"/>
      <c r="F12" s="17"/>
      <c r="G12" s="17"/>
      <c r="H12" s="99">
        <f>SUM(H13)</f>
        <v>240544.2</v>
      </c>
    </row>
    <row r="13" spans="1:8" s="18" customFormat="1" ht="28.5" customHeight="1">
      <c r="A13" s="26"/>
      <c r="B13" s="62" t="s">
        <v>476</v>
      </c>
      <c r="C13" s="133">
        <v>901</v>
      </c>
      <c r="D13" s="17"/>
      <c r="E13" s="17"/>
      <c r="F13" s="134"/>
      <c r="G13" s="17"/>
      <c r="H13" s="99">
        <f>SUM(H14+H99+H106+H135+H195+H327+H333+H364+H399+H411+H426)</f>
        <v>240544.2</v>
      </c>
    </row>
    <row r="14" spans="1:8" s="18" customFormat="1" ht="19.5" customHeight="1">
      <c r="A14" s="19"/>
      <c r="B14" s="106" t="s">
        <v>187</v>
      </c>
      <c r="C14" s="115" t="s">
        <v>169</v>
      </c>
      <c r="D14" s="17" t="s">
        <v>171</v>
      </c>
      <c r="E14" s="17" t="s">
        <v>172</v>
      </c>
      <c r="F14" s="17"/>
      <c r="G14" s="17"/>
      <c r="H14" s="99">
        <f>SUM(H15+H27+H51+H56+H61)</f>
        <v>25143.800000000003</v>
      </c>
    </row>
    <row r="15" spans="1:8" s="18" customFormat="1" ht="66" customHeight="1">
      <c r="A15" s="19"/>
      <c r="B15" s="104" t="s">
        <v>254</v>
      </c>
      <c r="C15" s="116">
        <v>901</v>
      </c>
      <c r="D15" s="17" t="s">
        <v>171</v>
      </c>
      <c r="E15" s="17" t="s">
        <v>173</v>
      </c>
      <c r="F15" s="17"/>
      <c r="G15" s="17"/>
      <c r="H15" s="99">
        <f>SUM(H16)</f>
        <v>1254.1999999999998</v>
      </c>
    </row>
    <row r="16" spans="1:8" s="18" customFormat="1" ht="35.25" customHeight="1">
      <c r="A16" s="19"/>
      <c r="B16" s="20" t="s">
        <v>220</v>
      </c>
      <c r="C16" s="117">
        <v>901</v>
      </c>
      <c r="D16" s="21" t="s">
        <v>171</v>
      </c>
      <c r="E16" s="21" t="s">
        <v>173</v>
      </c>
      <c r="F16" s="21" t="s">
        <v>82</v>
      </c>
      <c r="G16" s="21"/>
      <c r="H16" s="101">
        <f>SUM(H17)</f>
        <v>1254.1999999999998</v>
      </c>
    </row>
    <row r="17" spans="1:8" s="18" customFormat="1" ht="46.5" customHeight="1">
      <c r="A17" s="19"/>
      <c r="B17" s="20" t="s">
        <v>232</v>
      </c>
      <c r="C17" s="117">
        <v>901</v>
      </c>
      <c r="D17" s="21" t="s">
        <v>171</v>
      </c>
      <c r="E17" s="21" t="s">
        <v>173</v>
      </c>
      <c r="F17" s="21" t="s">
        <v>83</v>
      </c>
      <c r="G17" s="21"/>
      <c r="H17" s="101">
        <f>SUM(H18+H24+H22)</f>
        <v>1254.1999999999998</v>
      </c>
    </row>
    <row r="18" spans="1:8" s="18" customFormat="1" ht="39.75" customHeight="1">
      <c r="A18" s="19"/>
      <c r="B18" s="20" t="s">
        <v>189</v>
      </c>
      <c r="C18" s="117">
        <v>901</v>
      </c>
      <c r="D18" s="21" t="s">
        <v>171</v>
      </c>
      <c r="E18" s="21" t="s">
        <v>173</v>
      </c>
      <c r="F18" s="21" t="s">
        <v>85</v>
      </c>
      <c r="G18" s="21"/>
      <c r="H18" s="101">
        <f>SUM(H19:H21)</f>
        <v>1108.6</v>
      </c>
    </row>
    <row r="19" spans="1:8" s="18" customFormat="1" ht="38.25" customHeight="1">
      <c r="A19" s="19"/>
      <c r="B19" s="20" t="s">
        <v>222</v>
      </c>
      <c r="C19" s="117">
        <v>901</v>
      </c>
      <c r="D19" s="21" t="s">
        <v>171</v>
      </c>
      <c r="E19" s="21" t="s">
        <v>173</v>
      </c>
      <c r="F19" s="21" t="s">
        <v>85</v>
      </c>
      <c r="G19" s="21" t="s">
        <v>223</v>
      </c>
      <c r="H19" s="101">
        <f>SUM('распр.б.а.13'!G18)</f>
        <v>16</v>
      </c>
    </row>
    <row r="20" spans="1:8" s="18" customFormat="1" ht="37.5" customHeight="1">
      <c r="A20" s="19"/>
      <c r="B20" s="20" t="s">
        <v>224</v>
      </c>
      <c r="C20" s="117">
        <v>901</v>
      </c>
      <c r="D20" s="21" t="s">
        <v>171</v>
      </c>
      <c r="E20" s="21" t="s">
        <v>173</v>
      </c>
      <c r="F20" s="21" t="s">
        <v>85</v>
      </c>
      <c r="G20" s="21" t="s">
        <v>225</v>
      </c>
      <c r="H20" s="101">
        <f>SUM('распр.б.а.13'!G19)</f>
        <v>1072</v>
      </c>
    </row>
    <row r="21" spans="1:8" s="18" customFormat="1" ht="18" customHeight="1">
      <c r="A21" s="19"/>
      <c r="B21" s="20" t="s">
        <v>226</v>
      </c>
      <c r="C21" s="117">
        <v>901</v>
      </c>
      <c r="D21" s="21" t="s">
        <v>171</v>
      </c>
      <c r="E21" s="21" t="s">
        <v>173</v>
      </c>
      <c r="F21" s="21" t="s">
        <v>85</v>
      </c>
      <c r="G21" s="21" t="s">
        <v>227</v>
      </c>
      <c r="H21" s="101">
        <f>SUM('распр.б.а.13'!G20)</f>
        <v>20.6</v>
      </c>
    </row>
    <row r="22" spans="1:8" s="18" customFormat="1" ht="49.5" customHeight="1">
      <c r="A22" s="19"/>
      <c r="B22" s="107" t="s">
        <v>253</v>
      </c>
      <c r="C22" s="117">
        <v>901</v>
      </c>
      <c r="D22" s="21" t="s">
        <v>171</v>
      </c>
      <c r="E22" s="21" t="s">
        <v>173</v>
      </c>
      <c r="F22" s="21" t="s">
        <v>86</v>
      </c>
      <c r="G22" s="21"/>
      <c r="H22" s="101">
        <f>SUM(H23)</f>
        <v>120</v>
      </c>
    </row>
    <row r="23" spans="1:8" s="18" customFormat="1" ht="32.25" customHeight="1">
      <c r="A23" s="19"/>
      <c r="B23" s="20" t="s">
        <v>224</v>
      </c>
      <c r="C23" s="117">
        <v>901</v>
      </c>
      <c r="D23" s="21" t="s">
        <v>171</v>
      </c>
      <c r="E23" s="21" t="s">
        <v>173</v>
      </c>
      <c r="F23" s="21" t="s">
        <v>86</v>
      </c>
      <c r="G23" s="21" t="s">
        <v>225</v>
      </c>
      <c r="H23" s="101">
        <f>SUM('распр.б.а.13'!G22)</f>
        <v>120</v>
      </c>
    </row>
    <row r="24" spans="1:8" s="18" customFormat="1" ht="114" customHeight="1">
      <c r="A24" s="19"/>
      <c r="B24" s="22" t="s">
        <v>149</v>
      </c>
      <c r="C24" s="117">
        <v>901</v>
      </c>
      <c r="D24" s="21" t="s">
        <v>171</v>
      </c>
      <c r="E24" s="21" t="s">
        <v>173</v>
      </c>
      <c r="F24" s="23" t="s">
        <v>89</v>
      </c>
      <c r="G24" s="23"/>
      <c r="H24" s="101">
        <f>SUM(H25)</f>
        <v>25.6</v>
      </c>
    </row>
    <row r="25" spans="1:8" s="18" customFormat="1" ht="54" customHeight="1">
      <c r="A25" s="19"/>
      <c r="B25" s="22" t="s">
        <v>214</v>
      </c>
      <c r="C25" s="117">
        <v>901</v>
      </c>
      <c r="D25" s="21" t="s">
        <v>171</v>
      </c>
      <c r="E25" s="21" t="s">
        <v>173</v>
      </c>
      <c r="F25" s="23" t="s">
        <v>91</v>
      </c>
      <c r="G25" s="23"/>
      <c r="H25" s="101">
        <f>SUM(H26)</f>
        <v>25.6</v>
      </c>
    </row>
    <row r="26" spans="1:8" s="18" customFormat="1" ht="19.5" customHeight="1">
      <c r="A26" s="19"/>
      <c r="B26" s="22" t="s">
        <v>148</v>
      </c>
      <c r="C26" s="117">
        <v>901</v>
      </c>
      <c r="D26" s="21" t="s">
        <v>171</v>
      </c>
      <c r="E26" s="21" t="s">
        <v>173</v>
      </c>
      <c r="F26" s="23" t="s">
        <v>91</v>
      </c>
      <c r="G26" s="23" t="s">
        <v>168</v>
      </c>
      <c r="H26" s="101">
        <f>SUM('распр.б.а.13'!G25)</f>
        <v>25.6</v>
      </c>
    </row>
    <row r="27" spans="1:8" s="25" customFormat="1" ht="19.5" customHeight="1">
      <c r="A27" s="24"/>
      <c r="B27" s="104" t="s">
        <v>188</v>
      </c>
      <c r="C27" s="116">
        <v>901</v>
      </c>
      <c r="D27" s="17" t="s">
        <v>171</v>
      </c>
      <c r="E27" s="17" t="s">
        <v>174</v>
      </c>
      <c r="F27" s="17"/>
      <c r="G27" s="17"/>
      <c r="H27" s="99">
        <f>SUM(H28+H32+H36+H40)</f>
        <v>17491.7</v>
      </c>
    </row>
    <row r="28" spans="1:9" s="29" customFormat="1" ht="42.75" customHeight="1">
      <c r="A28" s="26"/>
      <c r="B28" s="27" t="s">
        <v>295</v>
      </c>
      <c r="C28" s="117">
        <v>901</v>
      </c>
      <c r="D28" s="21" t="s">
        <v>171</v>
      </c>
      <c r="E28" s="21" t="s">
        <v>174</v>
      </c>
      <c r="F28" s="21" t="s">
        <v>45</v>
      </c>
      <c r="G28" s="21"/>
      <c r="H28" s="101">
        <f>SUM(H29)</f>
        <v>818</v>
      </c>
      <c r="I28" s="28"/>
    </row>
    <row r="29" spans="1:9" s="29" customFormat="1" ht="56.25" customHeight="1">
      <c r="A29" s="26"/>
      <c r="B29" s="27" t="s">
        <v>363</v>
      </c>
      <c r="C29" s="117">
        <v>901</v>
      </c>
      <c r="D29" s="21" t="s">
        <v>171</v>
      </c>
      <c r="E29" s="21" t="s">
        <v>174</v>
      </c>
      <c r="F29" s="21" t="s">
        <v>365</v>
      </c>
      <c r="G29" s="21"/>
      <c r="H29" s="101">
        <f>SUM(H30)</f>
        <v>818</v>
      </c>
      <c r="I29" s="28"/>
    </row>
    <row r="30" spans="1:9" s="29" customFormat="1" ht="90.75" customHeight="1">
      <c r="A30" s="26"/>
      <c r="B30" s="27" t="s">
        <v>364</v>
      </c>
      <c r="C30" s="117">
        <v>901</v>
      </c>
      <c r="D30" s="21" t="s">
        <v>171</v>
      </c>
      <c r="E30" s="21" t="s">
        <v>174</v>
      </c>
      <c r="F30" s="21" t="s">
        <v>293</v>
      </c>
      <c r="G30" s="21"/>
      <c r="H30" s="101">
        <f>SUM(H31)</f>
        <v>818</v>
      </c>
      <c r="I30" s="28"/>
    </row>
    <row r="31" spans="1:9" s="29" customFormat="1" ht="30.75" customHeight="1">
      <c r="A31" s="26"/>
      <c r="B31" s="20" t="s">
        <v>224</v>
      </c>
      <c r="C31" s="117">
        <v>901</v>
      </c>
      <c r="D31" s="21" t="s">
        <v>171</v>
      </c>
      <c r="E31" s="21" t="s">
        <v>174</v>
      </c>
      <c r="F31" s="21" t="s">
        <v>293</v>
      </c>
      <c r="G31" s="21" t="s">
        <v>225</v>
      </c>
      <c r="H31" s="101">
        <f>SUM('распр.б.а.13'!G30)</f>
        <v>818</v>
      </c>
      <c r="I31" s="28"/>
    </row>
    <row r="32" spans="1:9" s="29" customFormat="1" ht="61.5" customHeight="1">
      <c r="A32" s="26"/>
      <c r="B32" s="20" t="s">
        <v>374</v>
      </c>
      <c r="C32" s="117">
        <v>901</v>
      </c>
      <c r="D32" s="21" t="s">
        <v>171</v>
      </c>
      <c r="E32" s="21" t="s">
        <v>174</v>
      </c>
      <c r="F32" s="21" t="s">
        <v>79</v>
      </c>
      <c r="G32" s="21"/>
      <c r="H32" s="101">
        <f>SUM(H33)</f>
        <v>1287.6</v>
      </c>
      <c r="I32" s="28"/>
    </row>
    <row r="33" spans="1:9" s="29" customFormat="1" ht="86.25" customHeight="1">
      <c r="A33" s="26"/>
      <c r="B33" s="20" t="s">
        <v>375</v>
      </c>
      <c r="C33" s="117">
        <v>901</v>
      </c>
      <c r="D33" s="21" t="s">
        <v>171</v>
      </c>
      <c r="E33" s="21" t="s">
        <v>174</v>
      </c>
      <c r="F33" s="21" t="s">
        <v>80</v>
      </c>
      <c r="G33" s="21"/>
      <c r="H33" s="101">
        <f>SUM(H34)</f>
        <v>1287.6</v>
      </c>
      <c r="I33" s="28"/>
    </row>
    <row r="34" spans="1:9" s="29" customFormat="1" ht="99" customHeight="1">
      <c r="A34" s="26"/>
      <c r="B34" s="20" t="s">
        <v>376</v>
      </c>
      <c r="C34" s="117">
        <v>901</v>
      </c>
      <c r="D34" s="21" t="s">
        <v>171</v>
      </c>
      <c r="E34" s="21" t="s">
        <v>174</v>
      </c>
      <c r="F34" s="21" t="s">
        <v>81</v>
      </c>
      <c r="G34" s="21"/>
      <c r="H34" s="101">
        <f>SUM(H35)</f>
        <v>1287.6</v>
      </c>
      <c r="I34" s="28"/>
    </row>
    <row r="35" spans="1:9" s="29" customFormat="1" ht="33" customHeight="1">
      <c r="A35" s="26"/>
      <c r="B35" s="20" t="s">
        <v>224</v>
      </c>
      <c r="C35" s="117">
        <v>901</v>
      </c>
      <c r="D35" s="21" t="s">
        <v>171</v>
      </c>
      <c r="E35" s="21" t="s">
        <v>174</v>
      </c>
      <c r="F35" s="21" t="s">
        <v>81</v>
      </c>
      <c r="G35" s="21" t="s">
        <v>225</v>
      </c>
      <c r="H35" s="101">
        <f>SUM('распр.б.а.13'!G34)</f>
        <v>1287.6</v>
      </c>
      <c r="I35" s="28"/>
    </row>
    <row r="36" spans="1:9" s="29" customFormat="1" ht="36" customHeight="1">
      <c r="A36" s="26"/>
      <c r="B36" s="20" t="s">
        <v>388</v>
      </c>
      <c r="C36" s="117">
        <v>901</v>
      </c>
      <c r="D36" s="21" t="s">
        <v>171</v>
      </c>
      <c r="E36" s="21" t="s">
        <v>174</v>
      </c>
      <c r="F36" s="21" t="s">
        <v>391</v>
      </c>
      <c r="G36" s="21"/>
      <c r="H36" s="101">
        <f>SUM(H37)</f>
        <v>30</v>
      </c>
      <c r="I36" s="28"/>
    </row>
    <row r="37" spans="1:8" s="28" customFormat="1" ht="77.25" customHeight="1">
      <c r="A37" s="32"/>
      <c r="B37" s="20" t="s">
        <v>389</v>
      </c>
      <c r="C37" s="117">
        <v>901</v>
      </c>
      <c r="D37" s="21" t="s">
        <v>171</v>
      </c>
      <c r="E37" s="21" t="s">
        <v>174</v>
      </c>
      <c r="F37" s="21" t="s">
        <v>392</v>
      </c>
      <c r="G37" s="21"/>
      <c r="H37" s="101">
        <f>SUM(H38)</f>
        <v>30</v>
      </c>
    </row>
    <row r="38" spans="1:9" s="29" customFormat="1" ht="132" customHeight="1">
      <c r="A38" s="26"/>
      <c r="B38" s="20" t="s">
        <v>390</v>
      </c>
      <c r="C38" s="117">
        <v>901</v>
      </c>
      <c r="D38" s="21" t="s">
        <v>171</v>
      </c>
      <c r="E38" s="21" t="s">
        <v>174</v>
      </c>
      <c r="F38" s="21" t="s">
        <v>393</v>
      </c>
      <c r="G38" s="21"/>
      <c r="H38" s="101">
        <f>SUM(H39)</f>
        <v>30</v>
      </c>
      <c r="I38" s="28"/>
    </row>
    <row r="39" spans="1:9" s="29" customFormat="1" ht="37.5" customHeight="1">
      <c r="A39" s="26"/>
      <c r="B39" s="20" t="s">
        <v>224</v>
      </c>
      <c r="C39" s="117">
        <v>901</v>
      </c>
      <c r="D39" s="21" t="s">
        <v>171</v>
      </c>
      <c r="E39" s="21" t="s">
        <v>174</v>
      </c>
      <c r="F39" s="21" t="s">
        <v>393</v>
      </c>
      <c r="G39" s="21" t="s">
        <v>225</v>
      </c>
      <c r="H39" s="101">
        <f>SUM('распр.б.а.13'!G38)</f>
        <v>30</v>
      </c>
      <c r="I39" s="28"/>
    </row>
    <row r="40" spans="1:8" s="30" customFormat="1" ht="37.5" customHeight="1">
      <c r="A40" s="24"/>
      <c r="B40" s="20" t="s">
        <v>220</v>
      </c>
      <c r="C40" s="117">
        <v>901</v>
      </c>
      <c r="D40" s="21" t="s">
        <v>171</v>
      </c>
      <c r="E40" s="21" t="s">
        <v>174</v>
      </c>
      <c r="F40" s="21" t="s">
        <v>82</v>
      </c>
      <c r="G40" s="21"/>
      <c r="H40" s="101">
        <f>SUM(H41)</f>
        <v>15356.1</v>
      </c>
    </row>
    <row r="41" spans="1:8" s="29" customFormat="1" ht="47.25" customHeight="1">
      <c r="A41" s="26"/>
      <c r="B41" s="20" t="s">
        <v>232</v>
      </c>
      <c r="C41" s="117">
        <v>901</v>
      </c>
      <c r="D41" s="21" t="s">
        <v>171</v>
      </c>
      <c r="E41" s="21" t="s">
        <v>174</v>
      </c>
      <c r="F41" s="21" t="s">
        <v>83</v>
      </c>
      <c r="G41" s="21"/>
      <c r="H41" s="101">
        <f>SUM(H42+H44+H48)</f>
        <v>15356.1</v>
      </c>
    </row>
    <row r="42" spans="1:8" s="29" customFormat="1" ht="35.25" customHeight="1">
      <c r="A42" s="26"/>
      <c r="B42" s="20" t="s">
        <v>191</v>
      </c>
      <c r="C42" s="117">
        <v>901</v>
      </c>
      <c r="D42" s="21" t="s">
        <v>171</v>
      </c>
      <c r="E42" s="21" t="s">
        <v>174</v>
      </c>
      <c r="F42" s="21" t="s">
        <v>84</v>
      </c>
      <c r="G42" s="21"/>
      <c r="H42" s="101">
        <f>SUM(H43)</f>
        <v>1368.8</v>
      </c>
    </row>
    <row r="43" spans="1:8" s="29" customFormat="1" ht="36.75" customHeight="1">
      <c r="A43" s="26"/>
      <c r="B43" s="20" t="s">
        <v>222</v>
      </c>
      <c r="C43" s="117">
        <v>901</v>
      </c>
      <c r="D43" s="21" t="s">
        <v>171</v>
      </c>
      <c r="E43" s="21" t="s">
        <v>174</v>
      </c>
      <c r="F43" s="21" t="s">
        <v>84</v>
      </c>
      <c r="G43" s="21" t="s">
        <v>223</v>
      </c>
      <c r="H43" s="101">
        <f>SUM('распр.б.а.13'!G42)</f>
        <v>1368.8</v>
      </c>
    </row>
    <row r="44" spans="1:8" s="29" customFormat="1" ht="30" customHeight="1">
      <c r="A44" s="26"/>
      <c r="B44" s="20" t="s">
        <v>189</v>
      </c>
      <c r="C44" s="117">
        <v>901</v>
      </c>
      <c r="D44" s="21" t="s">
        <v>171</v>
      </c>
      <c r="E44" s="21" t="s">
        <v>174</v>
      </c>
      <c r="F44" s="21" t="s">
        <v>85</v>
      </c>
      <c r="G44" s="21"/>
      <c r="H44" s="101">
        <f>SUM(H45:H47)</f>
        <v>13857.300000000001</v>
      </c>
    </row>
    <row r="45" spans="1:8" s="29" customFormat="1" ht="29.25" customHeight="1">
      <c r="A45" s="26"/>
      <c r="B45" s="20" t="s">
        <v>222</v>
      </c>
      <c r="C45" s="117">
        <v>901</v>
      </c>
      <c r="D45" s="21" t="s">
        <v>171</v>
      </c>
      <c r="E45" s="21" t="s">
        <v>174</v>
      </c>
      <c r="F45" s="21" t="s">
        <v>85</v>
      </c>
      <c r="G45" s="21" t="s">
        <v>223</v>
      </c>
      <c r="H45" s="101">
        <f>SUM('распр.б.а.13'!G44)</f>
        <v>10874.7</v>
      </c>
    </row>
    <row r="46" spans="1:8" s="29" customFormat="1" ht="36" customHeight="1">
      <c r="A46" s="26"/>
      <c r="B46" s="20" t="s">
        <v>224</v>
      </c>
      <c r="C46" s="117">
        <v>901</v>
      </c>
      <c r="D46" s="21" t="s">
        <v>171</v>
      </c>
      <c r="E46" s="21" t="s">
        <v>174</v>
      </c>
      <c r="F46" s="21" t="s">
        <v>85</v>
      </c>
      <c r="G46" s="21" t="s">
        <v>225</v>
      </c>
      <c r="H46" s="101">
        <f>SUM('распр.б.а.13'!G45)</f>
        <v>2917.1</v>
      </c>
    </row>
    <row r="47" spans="1:8" s="29" customFormat="1" ht="26.25" customHeight="1">
      <c r="A47" s="26"/>
      <c r="B47" s="20" t="s">
        <v>226</v>
      </c>
      <c r="C47" s="117">
        <v>901</v>
      </c>
      <c r="D47" s="21" t="s">
        <v>171</v>
      </c>
      <c r="E47" s="21" t="s">
        <v>174</v>
      </c>
      <c r="F47" s="21" t="s">
        <v>85</v>
      </c>
      <c r="G47" s="21" t="s">
        <v>227</v>
      </c>
      <c r="H47" s="101">
        <f>SUM('распр.б.а.13'!G46)</f>
        <v>65.5</v>
      </c>
    </row>
    <row r="48" spans="1:8" s="29" customFormat="1" ht="115.5" customHeight="1">
      <c r="A48" s="26"/>
      <c r="B48" s="22" t="s">
        <v>149</v>
      </c>
      <c r="C48" s="117">
        <v>901</v>
      </c>
      <c r="D48" s="21" t="s">
        <v>171</v>
      </c>
      <c r="E48" s="21" t="s">
        <v>174</v>
      </c>
      <c r="F48" s="21" t="s">
        <v>89</v>
      </c>
      <c r="G48" s="23"/>
      <c r="H48" s="101">
        <f>SUM(H49)</f>
        <v>130</v>
      </c>
    </row>
    <row r="49" spans="1:8" s="29" customFormat="1" ht="49.5" customHeight="1">
      <c r="A49" s="26"/>
      <c r="B49" s="22" t="s">
        <v>186</v>
      </c>
      <c r="C49" s="117">
        <v>901</v>
      </c>
      <c r="D49" s="23" t="s">
        <v>171</v>
      </c>
      <c r="E49" s="23" t="s">
        <v>174</v>
      </c>
      <c r="F49" s="23" t="s">
        <v>90</v>
      </c>
      <c r="G49" s="23"/>
      <c r="H49" s="101">
        <f>SUM(H50)</f>
        <v>130</v>
      </c>
    </row>
    <row r="50" spans="1:8" s="29" customFormat="1" ht="19.5" customHeight="1">
      <c r="A50" s="26"/>
      <c r="B50" s="22" t="s">
        <v>148</v>
      </c>
      <c r="C50" s="117">
        <v>901</v>
      </c>
      <c r="D50" s="21" t="s">
        <v>171</v>
      </c>
      <c r="E50" s="21" t="s">
        <v>174</v>
      </c>
      <c r="F50" s="23" t="s">
        <v>90</v>
      </c>
      <c r="G50" s="21" t="s">
        <v>168</v>
      </c>
      <c r="H50" s="101">
        <f>SUM('распр.б.а.13'!G49)</f>
        <v>130</v>
      </c>
    </row>
    <row r="51" spans="1:8" s="29" customFormat="1" ht="28.5" customHeight="1" hidden="1">
      <c r="A51" s="26"/>
      <c r="B51" s="20" t="s">
        <v>204</v>
      </c>
      <c r="C51" s="117">
        <v>901</v>
      </c>
      <c r="D51" s="17" t="s">
        <v>171</v>
      </c>
      <c r="E51" s="17" t="s">
        <v>183</v>
      </c>
      <c r="F51" s="17"/>
      <c r="G51" s="17"/>
      <c r="H51" s="99">
        <f>SUM(H52)</f>
        <v>0</v>
      </c>
    </row>
    <row r="52" spans="1:8" s="29" customFormat="1" ht="33.75" customHeight="1" hidden="1">
      <c r="A52" s="26"/>
      <c r="B52" s="20" t="s">
        <v>220</v>
      </c>
      <c r="C52" s="117">
        <v>901</v>
      </c>
      <c r="D52" s="21" t="s">
        <v>171</v>
      </c>
      <c r="E52" s="21" t="s">
        <v>183</v>
      </c>
      <c r="F52" s="21" t="s">
        <v>82</v>
      </c>
      <c r="G52" s="21"/>
      <c r="H52" s="101">
        <f>SUM(H53)</f>
        <v>0</v>
      </c>
    </row>
    <row r="53" spans="1:8" s="29" customFormat="1" ht="47.25" customHeight="1" hidden="1">
      <c r="A53" s="26"/>
      <c r="B53" s="20" t="s">
        <v>232</v>
      </c>
      <c r="C53" s="117">
        <v>901</v>
      </c>
      <c r="D53" s="21" t="s">
        <v>171</v>
      </c>
      <c r="E53" s="21" t="s">
        <v>183</v>
      </c>
      <c r="F53" s="21" t="s">
        <v>83</v>
      </c>
      <c r="G53" s="21"/>
      <c r="H53" s="101">
        <f>SUM(H54)</f>
        <v>0</v>
      </c>
    </row>
    <row r="54" spans="1:8" s="29" customFormat="1" ht="34.5" customHeight="1" hidden="1">
      <c r="A54" s="26"/>
      <c r="B54" s="20" t="s">
        <v>228</v>
      </c>
      <c r="C54" s="117">
        <v>901</v>
      </c>
      <c r="D54" s="21" t="s">
        <v>171</v>
      </c>
      <c r="E54" s="21" t="s">
        <v>183</v>
      </c>
      <c r="F54" s="21" t="s">
        <v>87</v>
      </c>
      <c r="G54" s="17"/>
      <c r="H54" s="101">
        <f>SUM(H55)</f>
        <v>0</v>
      </c>
    </row>
    <row r="55" spans="1:8" s="29" customFormat="1" ht="27.75" customHeight="1" hidden="1">
      <c r="A55" s="26"/>
      <c r="B55" s="20" t="s">
        <v>190</v>
      </c>
      <c r="C55" s="117">
        <v>901</v>
      </c>
      <c r="D55" s="21" t="s">
        <v>171</v>
      </c>
      <c r="E55" s="21" t="s">
        <v>183</v>
      </c>
      <c r="F55" s="21" t="s">
        <v>87</v>
      </c>
      <c r="G55" s="21" t="s">
        <v>225</v>
      </c>
      <c r="H55" s="101"/>
    </row>
    <row r="56" spans="1:8" s="29" customFormat="1" ht="19.5" customHeight="1">
      <c r="A56" s="26"/>
      <c r="B56" s="104" t="s">
        <v>197</v>
      </c>
      <c r="C56" s="116">
        <v>901</v>
      </c>
      <c r="D56" s="17" t="s">
        <v>171</v>
      </c>
      <c r="E56" s="17" t="s">
        <v>175</v>
      </c>
      <c r="F56" s="17"/>
      <c r="G56" s="17"/>
      <c r="H56" s="99">
        <f>SUM(H57)</f>
        <v>100</v>
      </c>
    </row>
    <row r="57" spans="1:8" s="29" customFormat="1" ht="36" customHeight="1">
      <c r="A57" s="26"/>
      <c r="B57" s="20" t="s">
        <v>220</v>
      </c>
      <c r="C57" s="117">
        <v>901</v>
      </c>
      <c r="D57" s="21" t="s">
        <v>171</v>
      </c>
      <c r="E57" s="21" t="s">
        <v>175</v>
      </c>
      <c r="F57" s="21" t="s">
        <v>82</v>
      </c>
      <c r="G57" s="21"/>
      <c r="H57" s="101">
        <f>SUM(H58)</f>
        <v>100</v>
      </c>
    </row>
    <row r="58" spans="1:8" s="29" customFormat="1" ht="50.25" customHeight="1">
      <c r="A58" s="26"/>
      <c r="B58" s="20" t="s">
        <v>232</v>
      </c>
      <c r="C58" s="117">
        <v>901</v>
      </c>
      <c r="D58" s="21" t="s">
        <v>171</v>
      </c>
      <c r="E58" s="21" t="s">
        <v>175</v>
      </c>
      <c r="F58" s="21" t="s">
        <v>83</v>
      </c>
      <c r="G58" s="21"/>
      <c r="H58" s="101">
        <f>SUM(H59)</f>
        <v>100</v>
      </c>
    </row>
    <row r="59" spans="1:8" s="29" customFormat="1" ht="36" customHeight="1">
      <c r="A59" s="26"/>
      <c r="B59" s="20" t="s">
        <v>228</v>
      </c>
      <c r="C59" s="117">
        <v>901</v>
      </c>
      <c r="D59" s="21" t="s">
        <v>171</v>
      </c>
      <c r="E59" s="21" t="s">
        <v>175</v>
      </c>
      <c r="F59" s="21" t="s">
        <v>87</v>
      </c>
      <c r="G59" s="17"/>
      <c r="H59" s="101">
        <f>SUM(H60)</f>
        <v>100</v>
      </c>
    </row>
    <row r="60" spans="1:8" s="29" customFormat="1" ht="19.5" customHeight="1">
      <c r="A60" s="26"/>
      <c r="B60" s="20" t="s">
        <v>198</v>
      </c>
      <c r="C60" s="117">
        <v>901</v>
      </c>
      <c r="D60" s="21" t="s">
        <v>171</v>
      </c>
      <c r="E60" s="21" t="s">
        <v>175</v>
      </c>
      <c r="F60" s="21" t="s">
        <v>87</v>
      </c>
      <c r="G60" s="21" t="s">
        <v>199</v>
      </c>
      <c r="H60" s="101">
        <f>SUM('распр.б.а.13'!G59)</f>
        <v>100</v>
      </c>
    </row>
    <row r="61" spans="1:8" s="29" customFormat="1" ht="19.5" customHeight="1">
      <c r="A61" s="26"/>
      <c r="B61" s="104" t="s">
        <v>193</v>
      </c>
      <c r="C61" s="116">
        <v>901</v>
      </c>
      <c r="D61" s="17" t="s">
        <v>171</v>
      </c>
      <c r="E61" s="17" t="s">
        <v>177</v>
      </c>
      <c r="F61" s="17"/>
      <c r="G61" s="17"/>
      <c r="H61" s="99">
        <f>SUM(H62+H66+H70+H74+H78+H82+H86+H92)</f>
        <v>6297.900000000001</v>
      </c>
    </row>
    <row r="62" spans="1:8" s="29" customFormat="1" ht="27" customHeight="1">
      <c r="A62" s="26"/>
      <c r="B62" s="80" t="s">
        <v>295</v>
      </c>
      <c r="C62" s="117">
        <v>901</v>
      </c>
      <c r="D62" s="21" t="s">
        <v>171</v>
      </c>
      <c r="E62" s="21" t="s">
        <v>177</v>
      </c>
      <c r="F62" s="21" t="s">
        <v>45</v>
      </c>
      <c r="G62" s="21"/>
      <c r="H62" s="101">
        <f>SUM(H63)</f>
        <v>15</v>
      </c>
    </row>
    <row r="63" spans="1:8" s="29" customFormat="1" ht="53.25" customHeight="1">
      <c r="A63" s="26"/>
      <c r="B63" s="69" t="s">
        <v>489</v>
      </c>
      <c r="C63" s="117">
        <v>901</v>
      </c>
      <c r="D63" s="21" t="s">
        <v>171</v>
      </c>
      <c r="E63" s="21" t="s">
        <v>177</v>
      </c>
      <c r="F63" s="21" t="s">
        <v>491</v>
      </c>
      <c r="G63" s="17"/>
      <c r="H63" s="101">
        <f>SUM(H64)</f>
        <v>15</v>
      </c>
    </row>
    <row r="64" spans="1:8" s="29" customFormat="1" ht="50.25" customHeight="1">
      <c r="A64" s="26"/>
      <c r="B64" s="69" t="s">
        <v>490</v>
      </c>
      <c r="C64" s="117">
        <v>901</v>
      </c>
      <c r="D64" s="21" t="s">
        <v>171</v>
      </c>
      <c r="E64" s="21" t="s">
        <v>177</v>
      </c>
      <c r="F64" s="21" t="s">
        <v>492</v>
      </c>
      <c r="G64" s="17"/>
      <c r="H64" s="101">
        <f>SUM(H65)</f>
        <v>15</v>
      </c>
    </row>
    <row r="65" spans="1:8" s="29" customFormat="1" ht="39.75" customHeight="1">
      <c r="A65" s="26"/>
      <c r="B65" s="20" t="s">
        <v>224</v>
      </c>
      <c r="C65" s="117">
        <v>901</v>
      </c>
      <c r="D65" s="21" t="s">
        <v>171</v>
      </c>
      <c r="E65" s="21" t="s">
        <v>177</v>
      </c>
      <c r="F65" s="21" t="s">
        <v>492</v>
      </c>
      <c r="G65" s="21" t="s">
        <v>225</v>
      </c>
      <c r="H65" s="101">
        <f>SUM('распр.б.а.13'!G64)</f>
        <v>15</v>
      </c>
    </row>
    <row r="66" spans="1:8" s="28" customFormat="1" ht="39" customHeight="1">
      <c r="A66" s="32"/>
      <c r="B66" s="20" t="s">
        <v>388</v>
      </c>
      <c r="C66" s="117">
        <v>901</v>
      </c>
      <c r="D66" s="21" t="s">
        <v>171</v>
      </c>
      <c r="E66" s="21" t="s">
        <v>177</v>
      </c>
      <c r="F66" s="21" t="s">
        <v>391</v>
      </c>
      <c r="G66" s="21"/>
      <c r="H66" s="101">
        <f>SUM(H67)</f>
        <v>20</v>
      </c>
    </row>
    <row r="67" spans="1:8" s="28" customFormat="1" ht="69" customHeight="1">
      <c r="A67" s="32"/>
      <c r="B67" s="20" t="s">
        <v>389</v>
      </c>
      <c r="C67" s="117">
        <v>901</v>
      </c>
      <c r="D67" s="21" t="s">
        <v>171</v>
      </c>
      <c r="E67" s="21" t="s">
        <v>177</v>
      </c>
      <c r="F67" s="21" t="s">
        <v>392</v>
      </c>
      <c r="G67" s="21"/>
      <c r="H67" s="101">
        <f>SUM(H68)</f>
        <v>20</v>
      </c>
    </row>
    <row r="68" spans="1:9" s="29" customFormat="1" ht="115.5" customHeight="1">
      <c r="A68" s="26"/>
      <c r="B68" s="20" t="s">
        <v>390</v>
      </c>
      <c r="C68" s="117">
        <v>901</v>
      </c>
      <c r="D68" s="21" t="s">
        <v>171</v>
      </c>
      <c r="E68" s="21" t="s">
        <v>177</v>
      </c>
      <c r="F68" s="21" t="s">
        <v>393</v>
      </c>
      <c r="G68" s="21"/>
      <c r="H68" s="101">
        <f>SUM(H69)</f>
        <v>20</v>
      </c>
      <c r="I68" s="28"/>
    </row>
    <row r="69" spans="1:9" s="29" customFormat="1" ht="37.5" customHeight="1">
      <c r="A69" s="26"/>
      <c r="B69" s="20" t="s">
        <v>224</v>
      </c>
      <c r="C69" s="117">
        <v>901</v>
      </c>
      <c r="D69" s="21" t="s">
        <v>171</v>
      </c>
      <c r="E69" s="21" t="s">
        <v>177</v>
      </c>
      <c r="F69" s="21" t="s">
        <v>393</v>
      </c>
      <c r="G69" s="21" t="s">
        <v>225</v>
      </c>
      <c r="H69" s="101">
        <f>SUM('распр.б.а.13'!G68)</f>
        <v>20</v>
      </c>
      <c r="I69" s="28"/>
    </row>
    <row r="70" spans="1:8" s="28" customFormat="1" ht="51.75" customHeight="1">
      <c r="A70" s="32"/>
      <c r="B70" s="20" t="s">
        <v>464</v>
      </c>
      <c r="C70" s="117">
        <v>901</v>
      </c>
      <c r="D70" s="21" t="s">
        <v>171</v>
      </c>
      <c r="E70" s="21" t="s">
        <v>177</v>
      </c>
      <c r="F70" s="21" t="s">
        <v>291</v>
      </c>
      <c r="G70" s="21"/>
      <c r="H70" s="101">
        <f>SUM(H71)</f>
        <v>615.4</v>
      </c>
    </row>
    <row r="71" spans="1:8" s="28" customFormat="1" ht="92.25" customHeight="1">
      <c r="A71" s="32"/>
      <c r="B71" s="20" t="s">
        <v>462</v>
      </c>
      <c r="C71" s="117">
        <v>901</v>
      </c>
      <c r="D71" s="21" t="s">
        <v>171</v>
      </c>
      <c r="E71" s="21" t="s">
        <v>177</v>
      </c>
      <c r="F71" s="21" t="s">
        <v>435</v>
      </c>
      <c r="G71" s="21"/>
      <c r="H71" s="101">
        <f>SUM(H72)</f>
        <v>615.4</v>
      </c>
    </row>
    <row r="72" spans="1:9" s="29" customFormat="1" ht="116.25" customHeight="1">
      <c r="A72" s="26"/>
      <c r="B72" s="20" t="s">
        <v>463</v>
      </c>
      <c r="C72" s="117">
        <v>901</v>
      </c>
      <c r="D72" s="21" t="s">
        <v>171</v>
      </c>
      <c r="E72" s="21" t="s">
        <v>177</v>
      </c>
      <c r="F72" s="21" t="s">
        <v>292</v>
      </c>
      <c r="G72" s="21"/>
      <c r="H72" s="101">
        <f>SUM(H73)</f>
        <v>615.4</v>
      </c>
      <c r="I72" s="28"/>
    </row>
    <row r="73" spans="1:9" s="29" customFormat="1" ht="37.5" customHeight="1">
      <c r="A73" s="26"/>
      <c r="B73" s="20" t="s">
        <v>224</v>
      </c>
      <c r="C73" s="117">
        <v>901</v>
      </c>
      <c r="D73" s="21" t="s">
        <v>171</v>
      </c>
      <c r="E73" s="21" t="s">
        <v>177</v>
      </c>
      <c r="F73" s="21" t="s">
        <v>292</v>
      </c>
      <c r="G73" s="21" t="s">
        <v>225</v>
      </c>
      <c r="H73" s="101">
        <f>SUM('распр.б.а.13'!G72)</f>
        <v>615.4</v>
      </c>
      <c r="I73" s="28"/>
    </row>
    <row r="74" spans="1:8" s="28" customFormat="1" ht="42" customHeight="1">
      <c r="A74" s="32"/>
      <c r="B74" s="20" t="s">
        <v>289</v>
      </c>
      <c r="C74" s="117">
        <v>901</v>
      </c>
      <c r="D74" s="21" t="s">
        <v>171</v>
      </c>
      <c r="E74" s="21" t="s">
        <v>177</v>
      </c>
      <c r="F74" s="21" t="s">
        <v>290</v>
      </c>
      <c r="G74" s="21"/>
      <c r="H74" s="101">
        <f>SUM(H75)</f>
        <v>14.7</v>
      </c>
    </row>
    <row r="75" spans="1:9" s="29" customFormat="1" ht="42.75" customHeight="1">
      <c r="A75" s="26"/>
      <c r="B75" s="20" t="s">
        <v>436</v>
      </c>
      <c r="C75" s="117">
        <v>901</v>
      </c>
      <c r="D75" s="21" t="s">
        <v>171</v>
      </c>
      <c r="E75" s="21" t="s">
        <v>177</v>
      </c>
      <c r="F75" s="21" t="s">
        <v>438</v>
      </c>
      <c r="G75" s="21"/>
      <c r="H75" s="101">
        <f>SUM(H76)</f>
        <v>14.7</v>
      </c>
      <c r="I75" s="28"/>
    </row>
    <row r="76" spans="1:9" s="29" customFormat="1" ht="70.5" customHeight="1">
      <c r="A76" s="26"/>
      <c r="B76" s="20" t="s">
        <v>437</v>
      </c>
      <c r="C76" s="117">
        <v>901</v>
      </c>
      <c r="D76" s="21" t="s">
        <v>171</v>
      </c>
      <c r="E76" s="21" t="s">
        <v>177</v>
      </c>
      <c r="F76" s="21" t="s">
        <v>439</v>
      </c>
      <c r="G76" s="21"/>
      <c r="H76" s="101">
        <f>SUM(H77)</f>
        <v>14.7</v>
      </c>
      <c r="I76" s="28"/>
    </row>
    <row r="77" spans="1:9" s="29" customFormat="1" ht="37.5" customHeight="1">
      <c r="A77" s="26"/>
      <c r="B77" s="20" t="s">
        <v>224</v>
      </c>
      <c r="C77" s="117">
        <v>901</v>
      </c>
      <c r="D77" s="21" t="s">
        <v>171</v>
      </c>
      <c r="E77" s="21" t="s">
        <v>177</v>
      </c>
      <c r="F77" s="21" t="s">
        <v>439</v>
      </c>
      <c r="G77" s="21" t="s">
        <v>225</v>
      </c>
      <c r="H77" s="101">
        <f>SUM('распр.б.а.13'!G76)</f>
        <v>14.7</v>
      </c>
      <c r="I77" s="28"/>
    </row>
    <row r="78" spans="1:8" s="28" customFormat="1" ht="73.5" customHeight="1">
      <c r="A78" s="32"/>
      <c r="B78" s="20" t="s">
        <v>440</v>
      </c>
      <c r="C78" s="117">
        <v>901</v>
      </c>
      <c r="D78" s="21" t="s">
        <v>171</v>
      </c>
      <c r="E78" s="21" t="s">
        <v>177</v>
      </c>
      <c r="F78" s="21" t="s">
        <v>288</v>
      </c>
      <c r="G78" s="21"/>
      <c r="H78" s="101">
        <f>SUM(H79)</f>
        <v>50</v>
      </c>
    </row>
    <row r="79" spans="1:9" s="29" customFormat="1" ht="57" customHeight="1">
      <c r="A79" s="26"/>
      <c r="B79" s="20" t="s">
        <v>441</v>
      </c>
      <c r="C79" s="117">
        <v>901</v>
      </c>
      <c r="D79" s="21" t="s">
        <v>171</v>
      </c>
      <c r="E79" s="21" t="s">
        <v>177</v>
      </c>
      <c r="F79" s="21" t="s">
        <v>443</v>
      </c>
      <c r="G79" s="21"/>
      <c r="H79" s="101">
        <f>SUM(H80)</f>
        <v>50</v>
      </c>
      <c r="I79" s="28"/>
    </row>
    <row r="80" spans="1:9" s="29" customFormat="1" ht="120.75" customHeight="1">
      <c r="A80" s="26"/>
      <c r="B80" s="20" t="s">
        <v>442</v>
      </c>
      <c r="C80" s="117">
        <v>901</v>
      </c>
      <c r="D80" s="21" t="s">
        <v>171</v>
      </c>
      <c r="E80" s="21" t="s">
        <v>177</v>
      </c>
      <c r="F80" s="21" t="s">
        <v>444</v>
      </c>
      <c r="G80" s="21"/>
      <c r="H80" s="101">
        <f>SUM(H81)</f>
        <v>50</v>
      </c>
      <c r="I80" s="28"/>
    </row>
    <row r="81" spans="1:9" s="29" customFormat="1" ht="45" customHeight="1">
      <c r="A81" s="26"/>
      <c r="B81" s="20" t="s">
        <v>224</v>
      </c>
      <c r="C81" s="117">
        <v>901</v>
      </c>
      <c r="D81" s="21" t="s">
        <v>171</v>
      </c>
      <c r="E81" s="21" t="s">
        <v>177</v>
      </c>
      <c r="F81" s="21" t="s">
        <v>444</v>
      </c>
      <c r="G81" s="21" t="s">
        <v>225</v>
      </c>
      <c r="H81" s="101">
        <f>SUM('распр.б.а.13'!G80)</f>
        <v>50</v>
      </c>
      <c r="I81" s="28"/>
    </row>
    <row r="82" spans="1:8" s="28" customFormat="1" ht="43.5" customHeight="1">
      <c r="A82" s="32"/>
      <c r="B82" s="20" t="s">
        <v>286</v>
      </c>
      <c r="C82" s="117">
        <v>901</v>
      </c>
      <c r="D82" s="21" t="s">
        <v>171</v>
      </c>
      <c r="E82" s="21" t="s">
        <v>177</v>
      </c>
      <c r="F82" s="21" t="s">
        <v>287</v>
      </c>
      <c r="G82" s="21"/>
      <c r="H82" s="101">
        <f>SUM(H83)</f>
        <v>140</v>
      </c>
    </row>
    <row r="83" spans="1:9" s="29" customFormat="1" ht="47.25" customHeight="1">
      <c r="A83" s="26"/>
      <c r="B83" s="20" t="s">
        <v>445</v>
      </c>
      <c r="C83" s="117">
        <v>901</v>
      </c>
      <c r="D83" s="21" t="s">
        <v>171</v>
      </c>
      <c r="E83" s="21" t="s">
        <v>177</v>
      </c>
      <c r="F83" s="21" t="s">
        <v>447</v>
      </c>
      <c r="G83" s="21"/>
      <c r="H83" s="101">
        <f>SUM(H84)</f>
        <v>140</v>
      </c>
      <c r="I83" s="28"/>
    </row>
    <row r="84" spans="1:9" s="29" customFormat="1" ht="75" customHeight="1">
      <c r="A84" s="26"/>
      <c r="B84" s="20" t="s">
        <v>446</v>
      </c>
      <c r="C84" s="117">
        <v>901</v>
      </c>
      <c r="D84" s="21" t="s">
        <v>171</v>
      </c>
      <c r="E84" s="21" t="s">
        <v>177</v>
      </c>
      <c r="F84" s="21" t="s">
        <v>448</v>
      </c>
      <c r="G84" s="21"/>
      <c r="H84" s="101">
        <f>SUM(H85)</f>
        <v>140</v>
      </c>
      <c r="I84" s="28"/>
    </row>
    <row r="85" spans="1:9" s="29" customFormat="1" ht="37.5" customHeight="1">
      <c r="A85" s="26"/>
      <c r="B85" s="20" t="s">
        <v>224</v>
      </c>
      <c r="C85" s="117">
        <v>901</v>
      </c>
      <c r="D85" s="21" t="s">
        <v>171</v>
      </c>
      <c r="E85" s="21" t="s">
        <v>177</v>
      </c>
      <c r="F85" s="21" t="s">
        <v>448</v>
      </c>
      <c r="G85" s="21" t="s">
        <v>225</v>
      </c>
      <c r="H85" s="101">
        <f>SUM('распр.б.а.13'!G84)</f>
        <v>140</v>
      </c>
      <c r="I85" s="28"/>
    </row>
    <row r="86" spans="1:8" s="28" customFormat="1" ht="48.75" customHeight="1">
      <c r="A86" s="32"/>
      <c r="B86" s="105" t="s">
        <v>453</v>
      </c>
      <c r="C86" s="117">
        <v>901</v>
      </c>
      <c r="D86" s="21" t="s">
        <v>171</v>
      </c>
      <c r="E86" s="21" t="s">
        <v>177</v>
      </c>
      <c r="F86" s="21" t="s">
        <v>449</v>
      </c>
      <c r="G86" s="21"/>
      <c r="H86" s="101">
        <f>SUM(H87)</f>
        <v>4117.1</v>
      </c>
    </row>
    <row r="87" spans="1:9" s="29" customFormat="1" ht="37.5" customHeight="1">
      <c r="A87" s="26"/>
      <c r="B87" s="105" t="s">
        <v>452</v>
      </c>
      <c r="C87" s="117">
        <v>901</v>
      </c>
      <c r="D87" s="21" t="s">
        <v>171</v>
      </c>
      <c r="E87" s="21" t="s">
        <v>177</v>
      </c>
      <c r="F87" s="21" t="s">
        <v>450</v>
      </c>
      <c r="G87" s="21"/>
      <c r="H87" s="101">
        <f>SUM(H88)</f>
        <v>4117.1</v>
      </c>
      <c r="I87" s="28"/>
    </row>
    <row r="88" spans="1:9" s="29" customFormat="1" ht="54" customHeight="1">
      <c r="A88" s="26"/>
      <c r="B88" s="105" t="s">
        <v>321</v>
      </c>
      <c r="C88" s="117">
        <v>901</v>
      </c>
      <c r="D88" s="21" t="s">
        <v>171</v>
      </c>
      <c r="E88" s="21" t="s">
        <v>177</v>
      </c>
      <c r="F88" s="21" t="s">
        <v>451</v>
      </c>
      <c r="G88" s="21"/>
      <c r="H88" s="101">
        <f>SUM(H89+H90+H91)</f>
        <v>4117.1</v>
      </c>
      <c r="I88" s="28"/>
    </row>
    <row r="89" spans="1:9" s="29" customFormat="1" ht="26.25" customHeight="1">
      <c r="A89" s="26"/>
      <c r="B89" s="105" t="s">
        <v>322</v>
      </c>
      <c r="C89" s="117">
        <v>901</v>
      </c>
      <c r="D89" s="21" t="s">
        <v>171</v>
      </c>
      <c r="E89" s="21" t="s">
        <v>177</v>
      </c>
      <c r="F89" s="21" t="s">
        <v>451</v>
      </c>
      <c r="G89" s="21" t="s">
        <v>323</v>
      </c>
      <c r="H89" s="101">
        <f>SUM('распр.б.а.13'!G88)</f>
        <v>3275.6</v>
      </c>
      <c r="I89" s="28"/>
    </row>
    <row r="90" spans="1:9" s="29" customFormat="1" ht="37.5" customHeight="1">
      <c r="A90" s="26"/>
      <c r="B90" s="20" t="s">
        <v>224</v>
      </c>
      <c r="C90" s="117">
        <v>901</v>
      </c>
      <c r="D90" s="21" t="s">
        <v>171</v>
      </c>
      <c r="E90" s="21" t="s">
        <v>177</v>
      </c>
      <c r="F90" s="21" t="s">
        <v>451</v>
      </c>
      <c r="G90" s="21" t="s">
        <v>225</v>
      </c>
      <c r="H90" s="101">
        <f>SUM('распр.б.а.13'!G89)</f>
        <v>836.5</v>
      </c>
      <c r="I90" s="28"/>
    </row>
    <row r="91" spans="1:9" s="29" customFormat="1" ht="22.5" customHeight="1">
      <c r="A91" s="26"/>
      <c r="B91" s="20" t="s">
        <v>226</v>
      </c>
      <c r="C91" s="117">
        <v>901</v>
      </c>
      <c r="D91" s="21" t="s">
        <v>171</v>
      </c>
      <c r="E91" s="21" t="s">
        <v>177</v>
      </c>
      <c r="F91" s="21" t="s">
        <v>451</v>
      </c>
      <c r="G91" s="21" t="s">
        <v>227</v>
      </c>
      <c r="H91" s="101">
        <f>SUM('распр.б.а.13'!G90)</f>
        <v>5</v>
      </c>
      <c r="I91" s="28"/>
    </row>
    <row r="92" spans="1:8" s="29" customFormat="1" ht="38.25" customHeight="1">
      <c r="A92" s="26"/>
      <c r="B92" s="20" t="s">
        <v>220</v>
      </c>
      <c r="C92" s="117">
        <v>901</v>
      </c>
      <c r="D92" s="21" t="s">
        <v>171</v>
      </c>
      <c r="E92" s="21" t="s">
        <v>177</v>
      </c>
      <c r="F92" s="21" t="s">
        <v>82</v>
      </c>
      <c r="G92" s="21"/>
      <c r="H92" s="101">
        <f>SUM(H93)</f>
        <v>1325.7</v>
      </c>
    </row>
    <row r="93" spans="1:8" s="29" customFormat="1" ht="48.75" customHeight="1">
      <c r="A93" s="26"/>
      <c r="B93" s="20" t="s">
        <v>232</v>
      </c>
      <c r="C93" s="117">
        <v>901</v>
      </c>
      <c r="D93" s="21" t="s">
        <v>171</v>
      </c>
      <c r="E93" s="21" t="s">
        <v>177</v>
      </c>
      <c r="F93" s="21" t="s">
        <v>83</v>
      </c>
      <c r="G93" s="21"/>
      <c r="H93" s="101">
        <f>SUM(H94+H96)</f>
        <v>1325.7</v>
      </c>
    </row>
    <row r="94" spans="1:8" s="29" customFormat="1" ht="34.5" customHeight="1">
      <c r="A94" s="26"/>
      <c r="B94" s="20" t="s">
        <v>228</v>
      </c>
      <c r="C94" s="117">
        <v>901</v>
      </c>
      <c r="D94" s="21" t="s">
        <v>171</v>
      </c>
      <c r="E94" s="21" t="s">
        <v>177</v>
      </c>
      <c r="F94" s="21" t="s">
        <v>87</v>
      </c>
      <c r="G94" s="21"/>
      <c r="H94" s="101">
        <f>SUM(H95)</f>
        <v>764.9</v>
      </c>
    </row>
    <row r="95" spans="1:8" s="29" customFormat="1" ht="34.5" customHeight="1">
      <c r="A95" s="26"/>
      <c r="B95" s="20" t="s">
        <v>224</v>
      </c>
      <c r="C95" s="117">
        <v>901</v>
      </c>
      <c r="D95" s="21" t="s">
        <v>171</v>
      </c>
      <c r="E95" s="21" t="s">
        <v>177</v>
      </c>
      <c r="F95" s="21" t="s">
        <v>87</v>
      </c>
      <c r="G95" s="23" t="s">
        <v>225</v>
      </c>
      <c r="H95" s="101">
        <f>SUM('распр.б.а.13'!G94)</f>
        <v>764.9</v>
      </c>
    </row>
    <row r="96" spans="1:8" s="29" customFormat="1" ht="48.75" customHeight="1">
      <c r="A96" s="26"/>
      <c r="B96" s="20" t="s">
        <v>203</v>
      </c>
      <c r="C96" s="117">
        <v>901</v>
      </c>
      <c r="D96" s="21" t="s">
        <v>171</v>
      </c>
      <c r="E96" s="21" t="s">
        <v>177</v>
      </c>
      <c r="F96" s="21" t="s">
        <v>93</v>
      </c>
      <c r="G96" s="21"/>
      <c r="H96" s="101">
        <f>SUM(H97+H98)</f>
        <v>560.8000000000001</v>
      </c>
    </row>
    <row r="97" spans="1:8" s="29" customFormat="1" ht="34.5" customHeight="1">
      <c r="A97" s="26"/>
      <c r="B97" s="20" t="s">
        <v>222</v>
      </c>
      <c r="C97" s="117">
        <v>901</v>
      </c>
      <c r="D97" s="21" t="s">
        <v>171</v>
      </c>
      <c r="E97" s="21" t="s">
        <v>177</v>
      </c>
      <c r="F97" s="21" t="s">
        <v>93</v>
      </c>
      <c r="G97" s="21" t="s">
        <v>223</v>
      </c>
      <c r="H97" s="101">
        <f>SUM('распр.б.а.13'!G96)</f>
        <v>524.6</v>
      </c>
    </row>
    <row r="98" spans="1:8" s="29" customFormat="1" ht="34.5" customHeight="1">
      <c r="A98" s="26"/>
      <c r="B98" s="20" t="s">
        <v>224</v>
      </c>
      <c r="C98" s="117">
        <v>901</v>
      </c>
      <c r="D98" s="21" t="s">
        <v>171</v>
      </c>
      <c r="E98" s="21" t="s">
        <v>177</v>
      </c>
      <c r="F98" s="21" t="s">
        <v>93</v>
      </c>
      <c r="G98" s="23" t="s">
        <v>225</v>
      </c>
      <c r="H98" s="101">
        <f>SUM('распр.б.а.13'!G97)</f>
        <v>36.2</v>
      </c>
    </row>
    <row r="99" spans="1:8" s="29" customFormat="1" ht="19.5" customHeight="1">
      <c r="A99" s="26"/>
      <c r="B99" s="104" t="s">
        <v>163</v>
      </c>
      <c r="C99" s="116">
        <v>901</v>
      </c>
      <c r="D99" s="17" t="s">
        <v>176</v>
      </c>
      <c r="E99" s="17" t="s">
        <v>172</v>
      </c>
      <c r="F99" s="17"/>
      <c r="G99" s="14"/>
      <c r="H99" s="99">
        <f>SUM(H100)</f>
        <v>233.7</v>
      </c>
    </row>
    <row r="100" spans="1:8" s="29" customFormat="1" ht="19.5" customHeight="1">
      <c r="A100" s="26"/>
      <c r="B100" s="104" t="s">
        <v>162</v>
      </c>
      <c r="C100" s="116">
        <v>901</v>
      </c>
      <c r="D100" s="17" t="s">
        <v>176</v>
      </c>
      <c r="E100" s="17" t="s">
        <v>173</v>
      </c>
      <c r="F100" s="14"/>
      <c r="G100" s="14"/>
      <c r="H100" s="99">
        <f>SUM(H101)</f>
        <v>233.7</v>
      </c>
    </row>
    <row r="101" spans="1:8" s="29" customFormat="1" ht="32.25" customHeight="1">
      <c r="A101" s="26"/>
      <c r="B101" s="20" t="s">
        <v>220</v>
      </c>
      <c r="C101" s="117">
        <v>901</v>
      </c>
      <c r="D101" s="21" t="s">
        <v>176</v>
      </c>
      <c r="E101" s="21" t="s">
        <v>173</v>
      </c>
      <c r="F101" s="23" t="s">
        <v>82</v>
      </c>
      <c r="G101" s="23"/>
      <c r="H101" s="101">
        <f>SUM(H102)</f>
        <v>233.7</v>
      </c>
    </row>
    <row r="102" spans="1:8" s="29" customFormat="1" ht="48.75" customHeight="1">
      <c r="A102" s="26"/>
      <c r="B102" s="20" t="s">
        <v>232</v>
      </c>
      <c r="C102" s="117">
        <v>901</v>
      </c>
      <c r="D102" s="21" t="s">
        <v>176</v>
      </c>
      <c r="E102" s="21" t="s">
        <v>173</v>
      </c>
      <c r="F102" s="23" t="s">
        <v>83</v>
      </c>
      <c r="G102" s="23"/>
      <c r="H102" s="101">
        <f>SUM(H103)</f>
        <v>233.7</v>
      </c>
    </row>
    <row r="103" spans="1:8" s="29" customFormat="1" ht="35.25" customHeight="1">
      <c r="A103" s="26"/>
      <c r="B103" s="20" t="s">
        <v>164</v>
      </c>
      <c r="C103" s="117">
        <v>901</v>
      </c>
      <c r="D103" s="21" t="s">
        <v>176</v>
      </c>
      <c r="E103" s="21" t="s">
        <v>173</v>
      </c>
      <c r="F103" s="23" t="s">
        <v>92</v>
      </c>
      <c r="G103" s="23"/>
      <c r="H103" s="101">
        <f>SUM(H104:H105)</f>
        <v>233.7</v>
      </c>
    </row>
    <row r="104" spans="1:8" s="29" customFormat="1" ht="39" customHeight="1">
      <c r="A104" s="26"/>
      <c r="B104" s="20" t="s">
        <v>222</v>
      </c>
      <c r="C104" s="117">
        <v>901</v>
      </c>
      <c r="D104" s="21" t="s">
        <v>176</v>
      </c>
      <c r="E104" s="21" t="s">
        <v>173</v>
      </c>
      <c r="F104" s="23" t="s">
        <v>92</v>
      </c>
      <c r="G104" s="23" t="s">
        <v>223</v>
      </c>
      <c r="H104" s="101">
        <f>SUM('распр.б.а.13'!G103)</f>
        <v>233.7</v>
      </c>
    </row>
    <row r="105" spans="1:8" s="29" customFormat="1" ht="37.5" customHeight="1" hidden="1">
      <c r="A105" s="26"/>
      <c r="B105" s="20" t="s">
        <v>224</v>
      </c>
      <c r="C105" s="117">
        <v>901</v>
      </c>
      <c r="D105" s="21" t="s">
        <v>176</v>
      </c>
      <c r="E105" s="21" t="s">
        <v>173</v>
      </c>
      <c r="F105" s="23" t="s">
        <v>92</v>
      </c>
      <c r="G105" s="23" t="s">
        <v>225</v>
      </c>
      <c r="H105" s="101"/>
    </row>
    <row r="106" spans="1:8" s="29" customFormat="1" ht="36.75" customHeight="1">
      <c r="A106" s="26"/>
      <c r="B106" s="104" t="s">
        <v>146</v>
      </c>
      <c r="C106" s="116">
        <v>901</v>
      </c>
      <c r="D106" s="17" t="s">
        <v>173</v>
      </c>
      <c r="E106" s="17" t="s">
        <v>172</v>
      </c>
      <c r="F106" s="17"/>
      <c r="G106" s="17"/>
      <c r="H106" s="99">
        <f>SUM(H107+H130)</f>
        <v>2331</v>
      </c>
    </row>
    <row r="107" spans="1:8" s="18" customFormat="1" ht="55.5" customHeight="1">
      <c r="A107" s="26"/>
      <c r="B107" s="104" t="s">
        <v>161</v>
      </c>
      <c r="C107" s="116">
        <v>901</v>
      </c>
      <c r="D107" s="17" t="s">
        <v>173</v>
      </c>
      <c r="E107" s="17" t="s">
        <v>178</v>
      </c>
      <c r="F107" s="17"/>
      <c r="G107" s="17"/>
      <c r="H107" s="99">
        <f>SUM(H108+H118+H125)</f>
        <v>2307.9</v>
      </c>
    </row>
    <row r="108" spans="1:8" s="30" customFormat="1" ht="19.5" customHeight="1">
      <c r="A108" s="31"/>
      <c r="B108" s="108" t="s">
        <v>229</v>
      </c>
      <c r="C108" s="117">
        <v>901</v>
      </c>
      <c r="D108" s="21" t="s">
        <v>173</v>
      </c>
      <c r="E108" s="21" t="s">
        <v>178</v>
      </c>
      <c r="F108" s="21" t="s">
        <v>29</v>
      </c>
      <c r="G108" s="21"/>
      <c r="H108" s="101">
        <f>SUM(H109+H112+H115)</f>
        <v>1404.5</v>
      </c>
    </row>
    <row r="109" spans="1:8" ht="69.75" customHeight="1">
      <c r="A109" s="32"/>
      <c r="B109" s="27" t="s">
        <v>329</v>
      </c>
      <c r="C109" s="117">
        <v>901</v>
      </c>
      <c r="D109" s="21" t="s">
        <v>173</v>
      </c>
      <c r="E109" s="21" t="s">
        <v>178</v>
      </c>
      <c r="F109" s="21" t="s">
        <v>30</v>
      </c>
      <c r="G109" s="21"/>
      <c r="H109" s="101">
        <f>SUM(H110)</f>
        <v>488.5</v>
      </c>
    </row>
    <row r="110" spans="1:8" ht="98.25" customHeight="1">
      <c r="A110" s="28"/>
      <c r="B110" s="20" t="s">
        <v>330</v>
      </c>
      <c r="C110" s="117">
        <v>901</v>
      </c>
      <c r="D110" s="21" t="s">
        <v>173</v>
      </c>
      <c r="E110" s="21" t="s">
        <v>178</v>
      </c>
      <c r="F110" s="21" t="s">
        <v>31</v>
      </c>
      <c r="G110" s="21"/>
      <c r="H110" s="101">
        <f>SUM(H111)</f>
        <v>488.5</v>
      </c>
    </row>
    <row r="111" spans="1:8" ht="39" customHeight="1">
      <c r="A111" s="28"/>
      <c r="B111" s="20" t="s">
        <v>224</v>
      </c>
      <c r="C111" s="117">
        <v>901</v>
      </c>
      <c r="D111" s="21" t="s">
        <v>173</v>
      </c>
      <c r="E111" s="21" t="s">
        <v>178</v>
      </c>
      <c r="F111" s="21" t="s">
        <v>31</v>
      </c>
      <c r="G111" s="21" t="s">
        <v>225</v>
      </c>
      <c r="H111" s="101">
        <f>SUM('распр.б.а.13'!G110)</f>
        <v>488.5</v>
      </c>
    </row>
    <row r="112" spans="1:8" ht="55.5" customHeight="1">
      <c r="A112" s="28"/>
      <c r="B112" s="27" t="s">
        <v>324</v>
      </c>
      <c r="C112" s="117">
        <v>901</v>
      </c>
      <c r="D112" s="21" t="s">
        <v>173</v>
      </c>
      <c r="E112" s="21" t="s">
        <v>178</v>
      </c>
      <c r="F112" s="21" t="s">
        <v>34</v>
      </c>
      <c r="G112" s="21"/>
      <c r="H112" s="101">
        <f>SUM(H113)</f>
        <v>607</v>
      </c>
    </row>
    <row r="113" spans="1:8" ht="69" customHeight="1">
      <c r="A113" s="28"/>
      <c r="B113" s="20" t="s">
        <v>325</v>
      </c>
      <c r="C113" s="117">
        <v>901</v>
      </c>
      <c r="D113" s="21" t="s">
        <v>173</v>
      </c>
      <c r="E113" s="21" t="s">
        <v>178</v>
      </c>
      <c r="F113" s="21" t="s">
        <v>35</v>
      </c>
      <c r="G113" s="21"/>
      <c r="H113" s="101">
        <f>SUM(H114)</f>
        <v>607</v>
      </c>
    </row>
    <row r="114" spans="1:8" ht="34.5" customHeight="1">
      <c r="A114" s="28"/>
      <c r="B114" s="20" t="s">
        <v>224</v>
      </c>
      <c r="C114" s="117">
        <v>901</v>
      </c>
      <c r="D114" s="21" t="s">
        <v>173</v>
      </c>
      <c r="E114" s="21" t="s">
        <v>178</v>
      </c>
      <c r="F114" s="21" t="s">
        <v>35</v>
      </c>
      <c r="G114" s="21" t="s">
        <v>225</v>
      </c>
      <c r="H114" s="101">
        <f>SUM('распр.б.а.13'!G113)</f>
        <v>607</v>
      </c>
    </row>
    <row r="115" spans="1:8" ht="85.5" customHeight="1">
      <c r="A115" s="28"/>
      <c r="B115" s="27" t="s">
        <v>331</v>
      </c>
      <c r="C115" s="117">
        <v>901</v>
      </c>
      <c r="D115" s="21" t="s">
        <v>173</v>
      </c>
      <c r="E115" s="21" t="s">
        <v>178</v>
      </c>
      <c r="F115" s="21" t="s">
        <v>36</v>
      </c>
      <c r="G115" s="21"/>
      <c r="H115" s="101">
        <f>SUM(H116)</f>
        <v>309</v>
      </c>
    </row>
    <row r="116" spans="1:8" ht="111" customHeight="1">
      <c r="A116" s="28"/>
      <c r="B116" s="20" t="s">
        <v>332</v>
      </c>
      <c r="C116" s="117">
        <v>901</v>
      </c>
      <c r="D116" s="21" t="s">
        <v>173</v>
      </c>
      <c r="E116" s="21" t="s">
        <v>178</v>
      </c>
      <c r="F116" s="21" t="s">
        <v>37</v>
      </c>
      <c r="G116" s="21"/>
      <c r="H116" s="101">
        <f>SUM(H117)</f>
        <v>309</v>
      </c>
    </row>
    <row r="117" spans="1:8" ht="34.5" customHeight="1">
      <c r="A117" s="28"/>
      <c r="B117" s="20" t="s">
        <v>224</v>
      </c>
      <c r="C117" s="117">
        <v>901</v>
      </c>
      <c r="D117" s="21" t="s">
        <v>173</v>
      </c>
      <c r="E117" s="21" t="s">
        <v>178</v>
      </c>
      <c r="F117" s="21" t="s">
        <v>37</v>
      </c>
      <c r="G117" s="21" t="s">
        <v>225</v>
      </c>
      <c r="H117" s="101">
        <f>SUM('распр.б.а.13'!G116)</f>
        <v>309</v>
      </c>
    </row>
    <row r="118" spans="1:8" ht="47.25" customHeight="1">
      <c r="A118" s="28"/>
      <c r="B118" s="27" t="s">
        <v>355</v>
      </c>
      <c r="C118" s="117">
        <v>901</v>
      </c>
      <c r="D118" s="21" t="s">
        <v>173</v>
      </c>
      <c r="E118" s="21" t="s">
        <v>178</v>
      </c>
      <c r="F118" s="21" t="s">
        <v>38</v>
      </c>
      <c r="G118" s="21"/>
      <c r="H118" s="101">
        <f>SUM(H119)</f>
        <v>162.70000000000002</v>
      </c>
    </row>
    <row r="119" spans="1:8" ht="33" customHeight="1">
      <c r="A119" s="28"/>
      <c r="B119" s="20" t="s">
        <v>274</v>
      </c>
      <c r="C119" s="117">
        <v>901</v>
      </c>
      <c r="D119" s="21" t="s">
        <v>173</v>
      </c>
      <c r="E119" s="21" t="s">
        <v>178</v>
      </c>
      <c r="F119" s="21" t="s">
        <v>275</v>
      </c>
      <c r="G119" s="21"/>
      <c r="H119" s="101">
        <f>SUM(H120+H122)</f>
        <v>162.70000000000002</v>
      </c>
    </row>
    <row r="120" spans="1:8" ht="70.5" customHeight="1">
      <c r="A120" s="28"/>
      <c r="B120" s="85" t="s">
        <v>487</v>
      </c>
      <c r="C120" s="117">
        <v>901</v>
      </c>
      <c r="D120" s="21" t="s">
        <v>173</v>
      </c>
      <c r="E120" s="21" t="s">
        <v>178</v>
      </c>
      <c r="F120" s="21" t="s">
        <v>276</v>
      </c>
      <c r="G120" s="21"/>
      <c r="H120" s="101">
        <f>SUM(H121)</f>
        <v>147.9</v>
      </c>
    </row>
    <row r="121" spans="1:8" ht="40.5" customHeight="1">
      <c r="A121" s="28"/>
      <c r="B121" s="20" t="s">
        <v>224</v>
      </c>
      <c r="C121" s="117">
        <v>901</v>
      </c>
      <c r="D121" s="21" t="s">
        <v>173</v>
      </c>
      <c r="E121" s="21" t="s">
        <v>178</v>
      </c>
      <c r="F121" s="21" t="s">
        <v>276</v>
      </c>
      <c r="G121" s="21" t="s">
        <v>225</v>
      </c>
      <c r="H121" s="101">
        <f>SUM('распр.б.а.13'!G120)</f>
        <v>147.9</v>
      </c>
    </row>
    <row r="122" spans="1:8" ht="52.5" customHeight="1">
      <c r="A122" s="28"/>
      <c r="B122" s="20" t="s">
        <v>101</v>
      </c>
      <c r="C122" s="117">
        <v>901</v>
      </c>
      <c r="D122" s="21" t="s">
        <v>173</v>
      </c>
      <c r="E122" s="21" t="s">
        <v>178</v>
      </c>
      <c r="F122" s="21" t="s">
        <v>277</v>
      </c>
      <c r="G122" s="21"/>
      <c r="H122" s="101">
        <f>SUM(H123)</f>
        <v>14.8</v>
      </c>
    </row>
    <row r="123" spans="1:8" ht="90" customHeight="1">
      <c r="A123" s="28"/>
      <c r="B123" s="33" t="s">
        <v>360</v>
      </c>
      <c r="C123" s="117">
        <v>901</v>
      </c>
      <c r="D123" s="21" t="s">
        <v>173</v>
      </c>
      <c r="E123" s="21" t="s">
        <v>178</v>
      </c>
      <c r="F123" s="21" t="s">
        <v>278</v>
      </c>
      <c r="G123" s="21"/>
      <c r="H123" s="101">
        <f>SUM(H124)</f>
        <v>14.8</v>
      </c>
    </row>
    <row r="124" spans="1:8" ht="37.5" customHeight="1">
      <c r="A124" s="28"/>
      <c r="B124" s="20" t="s">
        <v>224</v>
      </c>
      <c r="C124" s="117">
        <v>901</v>
      </c>
      <c r="D124" s="21" t="s">
        <v>173</v>
      </c>
      <c r="E124" s="21" t="s">
        <v>178</v>
      </c>
      <c r="F124" s="21" t="s">
        <v>278</v>
      </c>
      <c r="G124" s="21" t="s">
        <v>225</v>
      </c>
      <c r="H124" s="101">
        <f>SUM('распр.б.а.13'!G123)</f>
        <v>14.8</v>
      </c>
    </row>
    <row r="125" spans="1:8" ht="37.5" customHeight="1">
      <c r="A125" s="28"/>
      <c r="B125" s="105" t="s">
        <v>453</v>
      </c>
      <c r="C125" s="117">
        <v>901</v>
      </c>
      <c r="D125" s="21" t="s">
        <v>173</v>
      </c>
      <c r="E125" s="21" t="s">
        <v>178</v>
      </c>
      <c r="F125" s="21" t="s">
        <v>449</v>
      </c>
      <c r="G125" s="21"/>
      <c r="H125" s="101">
        <f>SUM(H126)</f>
        <v>740.7</v>
      </c>
    </row>
    <row r="126" spans="1:8" ht="37.5" customHeight="1">
      <c r="A126" s="28"/>
      <c r="B126" s="105" t="s">
        <v>452</v>
      </c>
      <c r="C126" s="117">
        <v>901</v>
      </c>
      <c r="D126" s="21" t="s">
        <v>173</v>
      </c>
      <c r="E126" s="21" t="s">
        <v>178</v>
      </c>
      <c r="F126" s="21" t="s">
        <v>450</v>
      </c>
      <c r="G126" s="21"/>
      <c r="H126" s="101">
        <f>SUM(H127)</f>
        <v>740.7</v>
      </c>
    </row>
    <row r="127" spans="1:8" ht="51.75" customHeight="1">
      <c r="A127" s="28"/>
      <c r="B127" s="105" t="s">
        <v>321</v>
      </c>
      <c r="C127" s="117">
        <v>901</v>
      </c>
      <c r="D127" s="21" t="s">
        <v>173</v>
      </c>
      <c r="E127" s="21" t="s">
        <v>178</v>
      </c>
      <c r="F127" s="21" t="s">
        <v>451</v>
      </c>
      <c r="G127" s="21"/>
      <c r="H127" s="101">
        <f>SUM(H128+H129)</f>
        <v>740.7</v>
      </c>
    </row>
    <row r="128" spans="1:8" ht="30" customHeight="1">
      <c r="A128" s="28"/>
      <c r="B128" s="105" t="s">
        <v>322</v>
      </c>
      <c r="C128" s="117">
        <v>901</v>
      </c>
      <c r="D128" s="21" t="s">
        <v>173</v>
      </c>
      <c r="E128" s="21" t="s">
        <v>178</v>
      </c>
      <c r="F128" s="21" t="s">
        <v>451</v>
      </c>
      <c r="G128" s="21" t="s">
        <v>323</v>
      </c>
      <c r="H128" s="101">
        <f>SUM('распр.б.а.13'!G127)</f>
        <v>682</v>
      </c>
    </row>
    <row r="129" spans="1:8" ht="37.5" customHeight="1">
      <c r="A129" s="28"/>
      <c r="B129" s="20" t="s">
        <v>224</v>
      </c>
      <c r="C129" s="117">
        <v>901</v>
      </c>
      <c r="D129" s="21" t="s">
        <v>173</v>
      </c>
      <c r="E129" s="21" t="s">
        <v>178</v>
      </c>
      <c r="F129" s="21" t="s">
        <v>451</v>
      </c>
      <c r="G129" s="21" t="s">
        <v>225</v>
      </c>
      <c r="H129" s="101">
        <f>SUM('распр.б.а.13'!G128)</f>
        <v>58.7</v>
      </c>
    </row>
    <row r="130" spans="1:8" s="18" customFormat="1" ht="34.5" customHeight="1">
      <c r="A130" s="26"/>
      <c r="B130" s="104" t="s">
        <v>159</v>
      </c>
      <c r="C130" s="116">
        <v>901</v>
      </c>
      <c r="D130" s="17" t="s">
        <v>173</v>
      </c>
      <c r="E130" s="17" t="s">
        <v>180</v>
      </c>
      <c r="F130" s="17"/>
      <c r="G130" s="34"/>
      <c r="H130" s="99">
        <f>SUM(H131)</f>
        <v>23.1</v>
      </c>
    </row>
    <row r="131" spans="1:8" s="18" customFormat="1" ht="34.5" customHeight="1">
      <c r="A131" s="26"/>
      <c r="B131" s="20" t="s">
        <v>220</v>
      </c>
      <c r="C131" s="117">
        <v>901</v>
      </c>
      <c r="D131" s="21" t="s">
        <v>173</v>
      </c>
      <c r="E131" s="21" t="s">
        <v>180</v>
      </c>
      <c r="F131" s="21" t="s">
        <v>82</v>
      </c>
      <c r="G131" s="34"/>
      <c r="H131" s="101">
        <f>SUM(H132)</f>
        <v>23.1</v>
      </c>
    </row>
    <row r="132" spans="1:8" ht="48.75" customHeight="1">
      <c r="A132" s="32"/>
      <c r="B132" s="20" t="s">
        <v>232</v>
      </c>
      <c r="C132" s="117">
        <v>901</v>
      </c>
      <c r="D132" s="21" t="s">
        <v>173</v>
      </c>
      <c r="E132" s="21" t="s">
        <v>180</v>
      </c>
      <c r="F132" s="21" t="s">
        <v>83</v>
      </c>
      <c r="G132" s="21"/>
      <c r="H132" s="101">
        <f>SUM(H133)</f>
        <v>23.1</v>
      </c>
    </row>
    <row r="133" spans="1:8" ht="33.75" customHeight="1">
      <c r="A133" s="32"/>
      <c r="B133" s="27" t="s">
        <v>228</v>
      </c>
      <c r="C133" s="117">
        <v>901</v>
      </c>
      <c r="D133" s="21" t="s">
        <v>173</v>
      </c>
      <c r="E133" s="21" t="s">
        <v>180</v>
      </c>
      <c r="F133" s="21" t="s">
        <v>87</v>
      </c>
      <c r="G133" s="21"/>
      <c r="H133" s="101">
        <f>SUM(H134)</f>
        <v>23.1</v>
      </c>
    </row>
    <row r="134" spans="1:8" ht="35.25" customHeight="1">
      <c r="A134" s="32"/>
      <c r="B134" s="20" t="s">
        <v>224</v>
      </c>
      <c r="C134" s="117">
        <v>901</v>
      </c>
      <c r="D134" s="21" t="s">
        <v>173</v>
      </c>
      <c r="E134" s="21" t="s">
        <v>180</v>
      </c>
      <c r="F134" s="21" t="s">
        <v>87</v>
      </c>
      <c r="G134" s="21" t="s">
        <v>225</v>
      </c>
      <c r="H134" s="101">
        <f>SUM('распр.б.а.13'!G133)</f>
        <v>23.1</v>
      </c>
    </row>
    <row r="135" spans="1:8" s="29" customFormat="1" ht="19.5" customHeight="1">
      <c r="A135" s="26"/>
      <c r="B135" s="104" t="s">
        <v>147</v>
      </c>
      <c r="C135" s="116">
        <v>901</v>
      </c>
      <c r="D135" s="17" t="s">
        <v>174</v>
      </c>
      <c r="E135" s="17" t="s">
        <v>172</v>
      </c>
      <c r="F135" s="17"/>
      <c r="G135" s="17"/>
      <c r="H135" s="99">
        <f>SUM(H136+H140+H174)</f>
        <v>76387.59999999999</v>
      </c>
    </row>
    <row r="136" spans="1:8" s="29" customFormat="1" ht="19.5" customHeight="1">
      <c r="A136" s="26"/>
      <c r="B136" s="104" t="s">
        <v>265</v>
      </c>
      <c r="C136" s="116">
        <v>901</v>
      </c>
      <c r="D136" s="17" t="s">
        <v>174</v>
      </c>
      <c r="E136" s="17" t="s">
        <v>176</v>
      </c>
      <c r="F136" s="17"/>
      <c r="G136" s="17"/>
      <c r="H136" s="99">
        <f>SUM(H137)</f>
        <v>50</v>
      </c>
    </row>
    <row r="137" spans="1:8" s="29" customFormat="1" ht="24" customHeight="1">
      <c r="A137" s="26"/>
      <c r="B137" s="27" t="s">
        <v>242</v>
      </c>
      <c r="C137" s="117">
        <v>901</v>
      </c>
      <c r="D137" s="21" t="s">
        <v>174</v>
      </c>
      <c r="E137" s="21" t="s">
        <v>176</v>
      </c>
      <c r="F137" s="21" t="s">
        <v>7</v>
      </c>
      <c r="G137" s="21"/>
      <c r="H137" s="101">
        <f>SUM(H138)</f>
        <v>50</v>
      </c>
    </row>
    <row r="138" spans="1:8" s="29" customFormat="1" ht="64.5" customHeight="1">
      <c r="A138" s="26"/>
      <c r="B138" s="27" t="s">
        <v>470</v>
      </c>
      <c r="C138" s="117">
        <v>901</v>
      </c>
      <c r="D138" s="21" t="s">
        <v>174</v>
      </c>
      <c r="E138" s="21" t="s">
        <v>176</v>
      </c>
      <c r="F138" s="21" t="s">
        <v>94</v>
      </c>
      <c r="G138" s="21"/>
      <c r="H138" s="101">
        <f>SUM(H139)</f>
        <v>50</v>
      </c>
    </row>
    <row r="139" spans="1:8" s="29" customFormat="1" ht="42" customHeight="1">
      <c r="A139" s="26"/>
      <c r="B139" s="20" t="s">
        <v>224</v>
      </c>
      <c r="C139" s="117">
        <v>901</v>
      </c>
      <c r="D139" s="21" t="s">
        <v>174</v>
      </c>
      <c r="E139" s="21" t="s">
        <v>176</v>
      </c>
      <c r="F139" s="21" t="s">
        <v>94</v>
      </c>
      <c r="G139" s="21" t="s">
        <v>225</v>
      </c>
      <c r="H139" s="101">
        <f>SUM('распр.б.а.13'!G138)</f>
        <v>50</v>
      </c>
    </row>
    <row r="140" spans="1:8" s="35" customFormat="1" ht="19.5" customHeight="1">
      <c r="A140" s="24"/>
      <c r="B140" s="104" t="s">
        <v>205</v>
      </c>
      <c r="C140" s="116">
        <v>901</v>
      </c>
      <c r="D140" s="17" t="s">
        <v>174</v>
      </c>
      <c r="E140" s="17" t="s">
        <v>178</v>
      </c>
      <c r="F140" s="17"/>
      <c r="G140" s="17"/>
      <c r="H140" s="99">
        <f>SUM(H141+H145+H152)</f>
        <v>75029.9</v>
      </c>
    </row>
    <row r="141" spans="1:8" s="30" customFormat="1" ht="19.5" customHeight="1">
      <c r="A141" s="31"/>
      <c r="B141" s="108" t="s">
        <v>229</v>
      </c>
      <c r="C141" s="117">
        <v>901</v>
      </c>
      <c r="D141" s="21" t="s">
        <v>174</v>
      </c>
      <c r="E141" s="21" t="s">
        <v>178</v>
      </c>
      <c r="F141" s="21" t="s">
        <v>29</v>
      </c>
      <c r="G141" s="21"/>
      <c r="H141" s="101">
        <f>SUM(H142)</f>
        <v>1220.4</v>
      </c>
    </row>
    <row r="142" spans="1:8" ht="45" customHeight="1">
      <c r="A142" s="28"/>
      <c r="B142" s="27" t="s">
        <v>284</v>
      </c>
      <c r="C142" s="117">
        <v>901</v>
      </c>
      <c r="D142" s="21" t="s">
        <v>174</v>
      </c>
      <c r="E142" s="21" t="s">
        <v>178</v>
      </c>
      <c r="F142" s="21" t="s">
        <v>32</v>
      </c>
      <c r="G142" s="21"/>
      <c r="H142" s="101">
        <f>SUM(H143)</f>
        <v>1220.4</v>
      </c>
    </row>
    <row r="143" spans="1:8" ht="79.5" customHeight="1">
      <c r="A143" s="28"/>
      <c r="B143" s="20" t="s">
        <v>326</v>
      </c>
      <c r="C143" s="117">
        <v>901</v>
      </c>
      <c r="D143" s="21" t="s">
        <v>174</v>
      </c>
      <c r="E143" s="21" t="s">
        <v>178</v>
      </c>
      <c r="F143" s="21" t="s">
        <v>33</v>
      </c>
      <c r="G143" s="21"/>
      <c r="H143" s="101">
        <f>SUM(H144)</f>
        <v>1220.4</v>
      </c>
    </row>
    <row r="144" spans="1:8" ht="35.25" customHeight="1">
      <c r="A144" s="28"/>
      <c r="B144" s="20" t="s">
        <v>224</v>
      </c>
      <c r="C144" s="117">
        <v>901</v>
      </c>
      <c r="D144" s="21" t="s">
        <v>174</v>
      </c>
      <c r="E144" s="21" t="s">
        <v>178</v>
      </c>
      <c r="F144" s="21" t="s">
        <v>33</v>
      </c>
      <c r="G144" s="21" t="s">
        <v>225</v>
      </c>
      <c r="H144" s="101">
        <f>SUM('распр.б.а.13'!G143)</f>
        <v>1220.4</v>
      </c>
    </row>
    <row r="145" spans="1:8" s="29" customFormat="1" ht="51.75" customHeight="1">
      <c r="A145" s="26"/>
      <c r="B145" s="27" t="s">
        <v>355</v>
      </c>
      <c r="C145" s="117">
        <v>901</v>
      </c>
      <c r="D145" s="21" t="s">
        <v>174</v>
      </c>
      <c r="E145" s="21" t="s">
        <v>178</v>
      </c>
      <c r="F145" s="21" t="s">
        <v>38</v>
      </c>
      <c r="G145" s="21"/>
      <c r="H145" s="101">
        <f>SUM(H146)</f>
        <v>926.1</v>
      </c>
    </row>
    <row r="146" spans="1:8" s="29" customFormat="1" ht="51" customHeight="1">
      <c r="A146" s="26"/>
      <c r="B146" s="20" t="s">
        <v>206</v>
      </c>
      <c r="C146" s="117">
        <v>901</v>
      </c>
      <c r="D146" s="21" t="s">
        <v>174</v>
      </c>
      <c r="E146" s="21" t="s">
        <v>178</v>
      </c>
      <c r="F146" s="21" t="s">
        <v>39</v>
      </c>
      <c r="G146" s="21"/>
      <c r="H146" s="101">
        <f>SUM(H147+H149)</f>
        <v>926.1</v>
      </c>
    </row>
    <row r="147" spans="1:8" s="29" customFormat="1" ht="86.25" customHeight="1">
      <c r="A147" s="26"/>
      <c r="B147" s="85" t="s">
        <v>488</v>
      </c>
      <c r="C147" s="117">
        <v>901</v>
      </c>
      <c r="D147" s="21" t="s">
        <v>174</v>
      </c>
      <c r="E147" s="21" t="s">
        <v>178</v>
      </c>
      <c r="F147" s="21" t="s">
        <v>40</v>
      </c>
      <c r="G147" s="21"/>
      <c r="H147" s="101">
        <f>SUM(H148)</f>
        <v>841.9</v>
      </c>
    </row>
    <row r="148" spans="1:8" s="29" customFormat="1" ht="36.75" customHeight="1">
      <c r="A148" s="26"/>
      <c r="B148" s="20" t="s">
        <v>224</v>
      </c>
      <c r="C148" s="117">
        <v>901</v>
      </c>
      <c r="D148" s="21" t="s">
        <v>174</v>
      </c>
      <c r="E148" s="21" t="s">
        <v>178</v>
      </c>
      <c r="F148" s="21" t="s">
        <v>40</v>
      </c>
      <c r="G148" s="21" t="s">
        <v>225</v>
      </c>
      <c r="H148" s="101">
        <f>SUM('распр.б.а.13'!G147)</f>
        <v>841.9</v>
      </c>
    </row>
    <row r="149" spans="1:8" s="29" customFormat="1" ht="54" customHeight="1">
      <c r="A149" s="26"/>
      <c r="B149" s="20" t="s">
        <v>101</v>
      </c>
      <c r="C149" s="117">
        <v>901</v>
      </c>
      <c r="D149" s="21" t="s">
        <v>174</v>
      </c>
      <c r="E149" s="21" t="s">
        <v>178</v>
      </c>
      <c r="F149" s="21" t="s">
        <v>126</v>
      </c>
      <c r="G149" s="36"/>
      <c r="H149" s="101">
        <f>SUM(H150)</f>
        <v>84.2</v>
      </c>
    </row>
    <row r="150" spans="1:8" s="29" customFormat="1" ht="98.25" customHeight="1">
      <c r="A150" s="26"/>
      <c r="B150" s="33" t="s">
        <v>356</v>
      </c>
      <c r="C150" s="117">
        <v>901</v>
      </c>
      <c r="D150" s="21" t="s">
        <v>174</v>
      </c>
      <c r="E150" s="21" t="s">
        <v>178</v>
      </c>
      <c r="F150" s="21" t="s">
        <v>127</v>
      </c>
      <c r="G150" s="36"/>
      <c r="H150" s="101">
        <f>SUM(H151)</f>
        <v>84.2</v>
      </c>
    </row>
    <row r="151" spans="1:8" s="29" customFormat="1" ht="39.75" customHeight="1">
      <c r="A151" s="26"/>
      <c r="B151" s="20" t="s">
        <v>224</v>
      </c>
      <c r="C151" s="117">
        <v>901</v>
      </c>
      <c r="D151" s="21" t="s">
        <v>174</v>
      </c>
      <c r="E151" s="21" t="s">
        <v>178</v>
      </c>
      <c r="F151" s="21" t="s">
        <v>127</v>
      </c>
      <c r="G151" s="36">
        <v>240</v>
      </c>
      <c r="H151" s="101">
        <f>SUM('распр.б.а.13'!G150)</f>
        <v>84.2</v>
      </c>
    </row>
    <row r="152" spans="1:8" s="35" customFormat="1" ht="45.75" customHeight="1">
      <c r="A152" s="24"/>
      <c r="B152" s="27" t="s">
        <v>333</v>
      </c>
      <c r="C152" s="117">
        <v>901</v>
      </c>
      <c r="D152" s="21" t="s">
        <v>174</v>
      </c>
      <c r="E152" s="21" t="s">
        <v>178</v>
      </c>
      <c r="F152" s="21" t="s">
        <v>48</v>
      </c>
      <c r="G152" s="21"/>
      <c r="H152" s="101">
        <f>SUM(H153+H169)</f>
        <v>72883.4</v>
      </c>
    </row>
    <row r="153" spans="1:8" s="29" customFormat="1" ht="123.75" customHeight="1">
      <c r="A153" s="26"/>
      <c r="B153" s="20" t="s">
        <v>334</v>
      </c>
      <c r="C153" s="117">
        <v>901</v>
      </c>
      <c r="D153" s="21" t="s">
        <v>174</v>
      </c>
      <c r="E153" s="21" t="s">
        <v>178</v>
      </c>
      <c r="F153" s="21" t="s">
        <v>49</v>
      </c>
      <c r="G153" s="21"/>
      <c r="H153" s="101">
        <f>SUM(H154+H156+H158+H160+H163+H165+H167)</f>
        <v>30122.2</v>
      </c>
    </row>
    <row r="154" spans="1:8" s="29" customFormat="1" ht="97.5" customHeight="1">
      <c r="A154" s="26"/>
      <c r="B154" s="27" t="s">
        <v>335</v>
      </c>
      <c r="C154" s="117">
        <v>901</v>
      </c>
      <c r="D154" s="21" t="s">
        <v>174</v>
      </c>
      <c r="E154" s="21" t="s">
        <v>178</v>
      </c>
      <c r="F154" s="21" t="s">
        <v>50</v>
      </c>
      <c r="G154" s="21"/>
      <c r="H154" s="101">
        <f>SUM(H155)</f>
        <v>24512.2</v>
      </c>
    </row>
    <row r="155" spans="1:8" s="29" customFormat="1" ht="38.25" customHeight="1">
      <c r="A155" s="26"/>
      <c r="B155" s="20" t="s">
        <v>224</v>
      </c>
      <c r="C155" s="117">
        <v>901</v>
      </c>
      <c r="D155" s="21" t="s">
        <v>174</v>
      </c>
      <c r="E155" s="21" t="s">
        <v>178</v>
      </c>
      <c r="F155" s="21" t="s">
        <v>50</v>
      </c>
      <c r="G155" s="21" t="s">
        <v>225</v>
      </c>
      <c r="H155" s="101">
        <f>SUM('распр.б.а.13'!G154)</f>
        <v>24512.2</v>
      </c>
    </row>
    <row r="156" spans="1:8" s="29" customFormat="1" ht="52.5" customHeight="1">
      <c r="A156" s="26"/>
      <c r="B156" s="20" t="s">
        <v>336</v>
      </c>
      <c r="C156" s="117">
        <v>901</v>
      </c>
      <c r="D156" s="21" t="s">
        <v>174</v>
      </c>
      <c r="E156" s="21" t="s">
        <v>178</v>
      </c>
      <c r="F156" s="21" t="s">
        <v>98</v>
      </c>
      <c r="G156" s="21"/>
      <c r="H156" s="101">
        <f>SUM(H157)</f>
        <v>200</v>
      </c>
    </row>
    <row r="157" spans="1:8" s="29" customFormat="1" ht="38.25" customHeight="1">
      <c r="A157" s="26"/>
      <c r="B157" s="20" t="s">
        <v>224</v>
      </c>
      <c r="C157" s="117">
        <v>901</v>
      </c>
      <c r="D157" s="21" t="s">
        <v>174</v>
      </c>
      <c r="E157" s="21" t="s">
        <v>178</v>
      </c>
      <c r="F157" s="21" t="s">
        <v>98</v>
      </c>
      <c r="G157" s="21" t="s">
        <v>225</v>
      </c>
      <c r="H157" s="101">
        <f>SUM('распр.б.а.13'!G156)</f>
        <v>200</v>
      </c>
    </row>
    <row r="158" spans="1:8" s="29" customFormat="1" ht="143.25" customHeight="1" hidden="1">
      <c r="A158" s="26"/>
      <c r="B158" s="33" t="s">
        <v>218</v>
      </c>
      <c r="C158" s="117">
        <v>901</v>
      </c>
      <c r="D158" s="21" t="s">
        <v>174</v>
      </c>
      <c r="E158" s="21" t="s">
        <v>178</v>
      </c>
      <c r="F158" s="21" t="s">
        <v>51</v>
      </c>
      <c r="G158" s="21"/>
      <c r="H158" s="101">
        <f>H159</f>
        <v>0</v>
      </c>
    </row>
    <row r="159" spans="1:8" s="29" customFormat="1" ht="39" customHeight="1" hidden="1">
      <c r="A159" s="26"/>
      <c r="B159" s="20" t="s">
        <v>224</v>
      </c>
      <c r="C159" s="117">
        <v>901</v>
      </c>
      <c r="D159" s="21" t="s">
        <v>174</v>
      </c>
      <c r="E159" s="21" t="s">
        <v>178</v>
      </c>
      <c r="F159" s="21" t="s">
        <v>51</v>
      </c>
      <c r="G159" s="21" t="s">
        <v>225</v>
      </c>
      <c r="H159" s="101"/>
    </row>
    <row r="160" spans="1:8" s="29" customFormat="1" ht="118.5" customHeight="1">
      <c r="A160" s="26"/>
      <c r="B160" s="27" t="s">
        <v>105</v>
      </c>
      <c r="C160" s="117">
        <v>901</v>
      </c>
      <c r="D160" s="21" t="s">
        <v>174</v>
      </c>
      <c r="E160" s="21" t="s">
        <v>178</v>
      </c>
      <c r="F160" s="21" t="s">
        <v>52</v>
      </c>
      <c r="G160" s="21"/>
      <c r="H160" s="101">
        <f>H161</f>
        <v>1035</v>
      </c>
    </row>
    <row r="161" spans="1:8" s="29" customFormat="1" ht="38.25" customHeight="1">
      <c r="A161" s="26"/>
      <c r="B161" s="20" t="s">
        <v>224</v>
      </c>
      <c r="C161" s="117">
        <v>901</v>
      </c>
      <c r="D161" s="21" t="s">
        <v>174</v>
      </c>
      <c r="E161" s="21" t="s">
        <v>178</v>
      </c>
      <c r="F161" s="21" t="s">
        <v>52</v>
      </c>
      <c r="G161" s="21" t="s">
        <v>225</v>
      </c>
      <c r="H161" s="101">
        <f>SUM('распр.б.а.13'!G160)</f>
        <v>1035</v>
      </c>
    </row>
    <row r="162" spans="1:8" s="29" customFormat="1" ht="50.25" customHeight="1">
      <c r="A162" s="26"/>
      <c r="B162" s="20" t="s">
        <v>101</v>
      </c>
      <c r="C162" s="117">
        <v>901</v>
      </c>
      <c r="D162" s="21" t="s">
        <v>174</v>
      </c>
      <c r="E162" s="21" t="s">
        <v>178</v>
      </c>
      <c r="F162" s="21" t="s">
        <v>132</v>
      </c>
      <c r="G162" s="21"/>
      <c r="H162" s="101">
        <f>H163+H165</f>
        <v>460</v>
      </c>
    </row>
    <row r="163" spans="1:8" s="29" customFormat="1" ht="149.25" customHeight="1" hidden="1">
      <c r="A163" s="26"/>
      <c r="B163" s="109" t="s">
        <v>1</v>
      </c>
      <c r="C163" s="117">
        <v>901</v>
      </c>
      <c r="D163" s="21" t="s">
        <v>174</v>
      </c>
      <c r="E163" s="21" t="s">
        <v>178</v>
      </c>
      <c r="F163" s="21" t="s">
        <v>134</v>
      </c>
      <c r="G163" s="21"/>
      <c r="H163" s="101">
        <f>H164</f>
        <v>0</v>
      </c>
    </row>
    <row r="164" spans="1:8" s="29" customFormat="1" ht="35.25" customHeight="1" hidden="1">
      <c r="A164" s="26"/>
      <c r="B164" s="20" t="s">
        <v>224</v>
      </c>
      <c r="C164" s="117">
        <v>901</v>
      </c>
      <c r="D164" s="21" t="s">
        <v>174</v>
      </c>
      <c r="E164" s="21" t="s">
        <v>178</v>
      </c>
      <c r="F164" s="21" t="s">
        <v>134</v>
      </c>
      <c r="G164" s="21" t="s">
        <v>225</v>
      </c>
      <c r="H164" s="101"/>
    </row>
    <row r="165" spans="1:8" s="29" customFormat="1" ht="72" customHeight="1">
      <c r="A165" s="26"/>
      <c r="B165" s="27" t="s">
        <v>338</v>
      </c>
      <c r="C165" s="117">
        <v>901</v>
      </c>
      <c r="D165" s="21" t="s">
        <v>174</v>
      </c>
      <c r="E165" s="21" t="s">
        <v>178</v>
      </c>
      <c r="F165" s="21" t="s">
        <v>133</v>
      </c>
      <c r="G165" s="21"/>
      <c r="H165" s="101">
        <f>SUM(H166)</f>
        <v>460</v>
      </c>
    </row>
    <row r="166" spans="1:8" s="29" customFormat="1" ht="32.25" customHeight="1">
      <c r="A166" s="26"/>
      <c r="B166" s="20" t="s">
        <v>224</v>
      </c>
      <c r="C166" s="117">
        <v>901</v>
      </c>
      <c r="D166" s="21" t="s">
        <v>174</v>
      </c>
      <c r="E166" s="21" t="s">
        <v>178</v>
      </c>
      <c r="F166" s="21" t="s">
        <v>133</v>
      </c>
      <c r="G166" s="21" t="s">
        <v>225</v>
      </c>
      <c r="H166" s="101">
        <f>SUM('распр.б.а.13'!G165)</f>
        <v>460</v>
      </c>
    </row>
    <row r="167" spans="1:8" s="29" customFormat="1" ht="131.25" customHeight="1">
      <c r="A167" s="26"/>
      <c r="B167" s="20" t="s">
        <v>263</v>
      </c>
      <c r="C167" s="117">
        <v>901</v>
      </c>
      <c r="D167" s="21" t="s">
        <v>174</v>
      </c>
      <c r="E167" s="21" t="s">
        <v>178</v>
      </c>
      <c r="F167" s="21" t="s">
        <v>264</v>
      </c>
      <c r="G167" s="21"/>
      <c r="H167" s="101">
        <f>SUM(H168)</f>
        <v>3915</v>
      </c>
    </row>
    <row r="168" spans="1:8" s="29" customFormat="1" ht="32.25" customHeight="1">
      <c r="A168" s="26"/>
      <c r="B168" s="20" t="s">
        <v>224</v>
      </c>
      <c r="C168" s="117">
        <v>901</v>
      </c>
      <c r="D168" s="21" t="s">
        <v>174</v>
      </c>
      <c r="E168" s="21" t="s">
        <v>178</v>
      </c>
      <c r="F168" s="21" t="s">
        <v>264</v>
      </c>
      <c r="G168" s="21" t="s">
        <v>225</v>
      </c>
      <c r="H168" s="101">
        <f>SUM('распр.б.а.13'!G167)</f>
        <v>3915</v>
      </c>
    </row>
    <row r="169" spans="1:8" s="29" customFormat="1" ht="72.75" customHeight="1">
      <c r="A169" s="26"/>
      <c r="B169" s="20" t="s">
        <v>339</v>
      </c>
      <c r="C169" s="117">
        <v>901</v>
      </c>
      <c r="D169" s="21" t="s">
        <v>174</v>
      </c>
      <c r="E169" s="21" t="s">
        <v>178</v>
      </c>
      <c r="F169" s="21" t="s">
        <v>53</v>
      </c>
      <c r="G169" s="21"/>
      <c r="H169" s="101">
        <f>SUM(H170+H172)</f>
        <v>42761.2</v>
      </c>
    </row>
    <row r="170" spans="1:8" s="29" customFormat="1" ht="91.5" customHeight="1">
      <c r="A170" s="26"/>
      <c r="B170" s="37" t="s">
        <v>340</v>
      </c>
      <c r="C170" s="117">
        <v>901</v>
      </c>
      <c r="D170" s="21" t="s">
        <v>174</v>
      </c>
      <c r="E170" s="21" t="s">
        <v>178</v>
      </c>
      <c r="F170" s="21" t="s">
        <v>54</v>
      </c>
      <c r="G170" s="21"/>
      <c r="H170" s="101">
        <f>SUM(H171)</f>
        <v>42761.2</v>
      </c>
    </row>
    <row r="171" spans="1:8" s="29" customFormat="1" ht="24" customHeight="1">
      <c r="A171" s="26"/>
      <c r="B171" s="20" t="s">
        <v>157</v>
      </c>
      <c r="C171" s="117">
        <v>901</v>
      </c>
      <c r="D171" s="21" t="s">
        <v>174</v>
      </c>
      <c r="E171" s="21" t="s">
        <v>178</v>
      </c>
      <c r="F171" s="21" t="s">
        <v>54</v>
      </c>
      <c r="G171" s="21" t="s">
        <v>233</v>
      </c>
      <c r="H171" s="101">
        <f>SUM('распр.б.а.13'!G170)</f>
        <v>42761.2</v>
      </c>
    </row>
    <row r="172" spans="1:8" s="29" customFormat="1" ht="132.75" customHeight="1" hidden="1">
      <c r="A172" s="26"/>
      <c r="B172" s="37" t="s">
        <v>2</v>
      </c>
      <c r="C172" s="117">
        <v>901</v>
      </c>
      <c r="D172" s="21" t="s">
        <v>174</v>
      </c>
      <c r="E172" s="21" t="s">
        <v>178</v>
      </c>
      <c r="F172" s="21" t="s">
        <v>55</v>
      </c>
      <c r="G172" s="21"/>
      <c r="H172" s="101">
        <f>SUM(H173)</f>
        <v>0</v>
      </c>
    </row>
    <row r="173" spans="1:8" s="29" customFormat="1" ht="24" customHeight="1" hidden="1">
      <c r="A173" s="26"/>
      <c r="B173" s="20" t="s">
        <v>157</v>
      </c>
      <c r="C173" s="117">
        <v>901</v>
      </c>
      <c r="D173" s="21" t="s">
        <v>174</v>
      </c>
      <c r="E173" s="21" t="s">
        <v>178</v>
      </c>
      <c r="F173" s="21" t="s">
        <v>55</v>
      </c>
      <c r="G173" s="21" t="s">
        <v>233</v>
      </c>
      <c r="H173" s="101"/>
    </row>
    <row r="174" spans="1:8" s="29" customFormat="1" ht="36" customHeight="1">
      <c r="A174" s="26"/>
      <c r="B174" s="104" t="s">
        <v>195</v>
      </c>
      <c r="C174" s="116">
        <v>901</v>
      </c>
      <c r="D174" s="17" t="s">
        <v>174</v>
      </c>
      <c r="E174" s="17" t="s">
        <v>181</v>
      </c>
      <c r="F174" s="17"/>
      <c r="G174" s="17"/>
      <c r="H174" s="99">
        <f>SUM(H175+H182+H186+H191)</f>
        <v>1307.7</v>
      </c>
    </row>
    <row r="175" spans="1:8" s="28" customFormat="1" ht="39" customHeight="1">
      <c r="A175" s="32"/>
      <c r="B175" s="20" t="s">
        <v>409</v>
      </c>
      <c r="C175" s="117">
        <v>901</v>
      </c>
      <c r="D175" s="21" t="s">
        <v>174</v>
      </c>
      <c r="E175" s="21" t="s">
        <v>181</v>
      </c>
      <c r="F175" s="21" t="s">
        <v>296</v>
      </c>
      <c r="G175" s="21"/>
      <c r="H175" s="101">
        <f>SUM(H176+H179)</f>
        <v>400</v>
      </c>
    </row>
    <row r="176" spans="1:8" s="28" customFormat="1" ht="72" customHeight="1">
      <c r="A176" s="32"/>
      <c r="B176" s="20" t="s">
        <v>410</v>
      </c>
      <c r="C176" s="117">
        <v>901</v>
      </c>
      <c r="D176" s="21" t="s">
        <v>174</v>
      </c>
      <c r="E176" s="21" t="s">
        <v>181</v>
      </c>
      <c r="F176" s="21" t="s">
        <v>411</v>
      </c>
      <c r="G176" s="21"/>
      <c r="H176" s="101">
        <f>SUM(H177)</f>
        <v>250</v>
      </c>
    </row>
    <row r="177" spans="1:8" s="29" customFormat="1" ht="111.75" customHeight="1">
      <c r="A177" s="26"/>
      <c r="B177" s="20" t="s">
        <v>412</v>
      </c>
      <c r="C177" s="117">
        <v>901</v>
      </c>
      <c r="D177" s="21" t="s">
        <v>174</v>
      </c>
      <c r="E177" s="21" t="s">
        <v>181</v>
      </c>
      <c r="F177" s="21" t="s">
        <v>297</v>
      </c>
      <c r="G177" s="21"/>
      <c r="H177" s="101">
        <f>SUM(H178)</f>
        <v>250</v>
      </c>
    </row>
    <row r="178" spans="1:8" s="29" customFormat="1" ht="39" customHeight="1">
      <c r="A178" s="26"/>
      <c r="B178" s="20" t="s">
        <v>224</v>
      </c>
      <c r="C178" s="117">
        <v>901</v>
      </c>
      <c r="D178" s="21" t="s">
        <v>174</v>
      </c>
      <c r="E178" s="21" t="s">
        <v>181</v>
      </c>
      <c r="F178" s="21" t="s">
        <v>297</v>
      </c>
      <c r="G178" s="21" t="s">
        <v>225</v>
      </c>
      <c r="H178" s="101">
        <f>SUM('распр.б.а.13'!G177)</f>
        <v>250</v>
      </c>
    </row>
    <row r="179" spans="1:8" s="28" customFormat="1" ht="69" customHeight="1">
      <c r="A179" s="32"/>
      <c r="B179" s="20" t="s">
        <v>426</v>
      </c>
      <c r="C179" s="117">
        <v>901</v>
      </c>
      <c r="D179" s="21" t="s">
        <v>174</v>
      </c>
      <c r="E179" s="21" t="s">
        <v>181</v>
      </c>
      <c r="F179" s="21" t="s">
        <v>428</v>
      </c>
      <c r="G179" s="21"/>
      <c r="H179" s="101">
        <f>SUM(H180)</f>
        <v>150</v>
      </c>
    </row>
    <row r="180" spans="1:8" s="29" customFormat="1" ht="105" customHeight="1">
      <c r="A180" s="26"/>
      <c r="B180" s="20" t="s">
        <v>427</v>
      </c>
      <c r="C180" s="117">
        <v>901</v>
      </c>
      <c r="D180" s="21" t="s">
        <v>174</v>
      </c>
      <c r="E180" s="21" t="s">
        <v>181</v>
      </c>
      <c r="F180" s="21" t="s">
        <v>429</v>
      </c>
      <c r="G180" s="21"/>
      <c r="H180" s="101">
        <f>SUM(H181)</f>
        <v>150</v>
      </c>
    </row>
    <row r="181" spans="1:8" s="29" customFormat="1" ht="39" customHeight="1">
      <c r="A181" s="26"/>
      <c r="B181" s="20" t="s">
        <v>224</v>
      </c>
      <c r="C181" s="117">
        <v>901</v>
      </c>
      <c r="D181" s="21" t="s">
        <v>174</v>
      </c>
      <c r="E181" s="21" t="s">
        <v>181</v>
      </c>
      <c r="F181" s="21" t="s">
        <v>429</v>
      </c>
      <c r="G181" s="21" t="s">
        <v>225</v>
      </c>
      <c r="H181" s="101">
        <f>SUM('распр.б.а.13'!G180)</f>
        <v>150</v>
      </c>
    </row>
    <row r="182" spans="1:8" s="29" customFormat="1" ht="94.5" customHeight="1">
      <c r="A182" s="26"/>
      <c r="B182" s="20" t="s">
        <v>466</v>
      </c>
      <c r="C182" s="117">
        <v>901</v>
      </c>
      <c r="D182" s="21" t="s">
        <v>174</v>
      </c>
      <c r="E182" s="21" t="s">
        <v>181</v>
      </c>
      <c r="F182" s="21" t="s">
        <v>430</v>
      </c>
      <c r="G182" s="17"/>
      <c r="H182" s="101">
        <f>SUM(H183)</f>
        <v>250</v>
      </c>
    </row>
    <row r="183" spans="1:8" s="29" customFormat="1" ht="89.25" customHeight="1">
      <c r="A183" s="26"/>
      <c r="B183" s="20" t="s">
        <v>468</v>
      </c>
      <c r="C183" s="117">
        <v>901</v>
      </c>
      <c r="D183" s="21" t="s">
        <v>174</v>
      </c>
      <c r="E183" s="21" t="s">
        <v>181</v>
      </c>
      <c r="F183" s="21" t="s">
        <v>431</v>
      </c>
      <c r="G183" s="21"/>
      <c r="H183" s="101">
        <f>SUM(H184)</f>
        <v>250</v>
      </c>
    </row>
    <row r="184" spans="1:8" s="29" customFormat="1" ht="108" customHeight="1">
      <c r="A184" s="26"/>
      <c r="B184" s="20" t="s">
        <v>467</v>
      </c>
      <c r="C184" s="117">
        <v>901</v>
      </c>
      <c r="D184" s="21" t="s">
        <v>174</v>
      </c>
      <c r="E184" s="21" t="s">
        <v>181</v>
      </c>
      <c r="F184" s="21" t="s">
        <v>432</v>
      </c>
      <c r="G184" s="21"/>
      <c r="H184" s="101">
        <f>SUM(H185)</f>
        <v>250</v>
      </c>
    </row>
    <row r="185" spans="1:8" s="29" customFormat="1" ht="39" customHeight="1">
      <c r="A185" s="26"/>
      <c r="B185" s="20" t="s">
        <v>224</v>
      </c>
      <c r="C185" s="117">
        <v>901</v>
      </c>
      <c r="D185" s="21" t="s">
        <v>174</v>
      </c>
      <c r="E185" s="21" t="s">
        <v>181</v>
      </c>
      <c r="F185" s="21" t="s">
        <v>432</v>
      </c>
      <c r="G185" s="21" t="s">
        <v>225</v>
      </c>
      <c r="H185" s="101">
        <f>SUM('распр.б.а.13'!G184)</f>
        <v>250</v>
      </c>
    </row>
    <row r="186" spans="1:8" s="28" customFormat="1" ht="39" customHeight="1">
      <c r="A186" s="32"/>
      <c r="B186" s="105" t="s">
        <v>453</v>
      </c>
      <c r="C186" s="117">
        <v>901</v>
      </c>
      <c r="D186" s="21" t="s">
        <v>174</v>
      </c>
      <c r="E186" s="21" t="s">
        <v>181</v>
      </c>
      <c r="F186" s="21" t="s">
        <v>449</v>
      </c>
      <c r="G186" s="21"/>
      <c r="H186" s="101">
        <f>SUM(H187)</f>
        <v>557.4000000000001</v>
      </c>
    </row>
    <row r="187" spans="1:8" s="29" customFormat="1" ht="39" customHeight="1">
      <c r="A187" s="26"/>
      <c r="B187" s="105" t="s">
        <v>452</v>
      </c>
      <c r="C187" s="117">
        <v>901</v>
      </c>
      <c r="D187" s="21" t="s">
        <v>174</v>
      </c>
      <c r="E187" s="21" t="s">
        <v>181</v>
      </c>
      <c r="F187" s="21" t="s">
        <v>450</v>
      </c>
      <c r="G187" s="21"/>
      <c r="H187" s="101">
        <f>SUM(H188)</f>
        <v>557.4000000000001</v>
      </c>
    </row>
    <row r="188" spans="1:8" s="29" customFormat="1" ht="52.5" customHeight="1">
      <c r="A188" s="26"/>
      <c r="B188" s="105" t="s">
        <v>321</v>
      </c>
      <c r="C188" s="117">
        <v>901</v>
      </c>
      <c r="D188" s="21" t="s">
        <v>174</v>
      </c>
      <c r="E188" s="21" t="s">
        <v>181</v>
      </c>
      <c r="F188" s="21" t="s">
        <v>451</v>
      </c>
      <c r="G188" s="21"/>
      <c r="H188" s="101">
        <f>SUM(H189+H190)</f>
        <v>557.4000000000001</v>
      </c>
    </row>
    <row r="189" spans="1:8" s="29" customFormat="1" ht="25.5" customHeight="1">
      <c r="A189" s="26"/>
      <c r="B189" s="105" t="s">
        <v>322</v>
      </c>
      <c r="C189" s="117">
        <v>901</v>
      </c>
      <c r="D189" s="21" t="s">
        <v>174</v>
      </c>
      <c r="E189" s="21" t="s">
        <v>181</v>
      </c>
      <c r="F189" s="21" t="s">
        <v>451</v>
      </c>
      <c r="G189" s="21" t="s">
        <v>323</v>
      </c>
      <c r="H189" s="101">
        <f>SUM('распр.б.а.13'!G188)</f>
        <v>310.1</v>
      </c>
    </row>
    <row r="190" spans="1:8" s="29" customFormat="1" ht="39" customHeight="1">
      <c r="A190" s="26"/>
      <c r="B190" s="20" t="s">
        <v>224</v>
      </c>
      <c r="C190" s="117">
        <v>901</v>
      </c>
      <c r="D190" s="21" t="s">
        <v>174</v>
      </c>
      <c r="E190" s="21" t="s">
        <v>181</v>
      </c>
      <c r="F190" s="21" t="s">
        <v>451</v>
      </c>
      <c r="G190" s="21" t="s">
        <v>225</v>
      </c>
      <c r="H190" s="101">
        <f>SUM('распр.б.а.13'!G189)</f>
        <v>247.3</v>
      </c>
    </row>
    <row r="191" spans="1:8" s="29" customFormat="1" ht="37.5" customHeight="1">
      <c r="A191" s="26"/>
      <c r="B191" s="20" t="s">
        <v>220</v>
      </c>
      <c r="C191" s="117">
        <v>901</v>
      </c>
      <c r="D191" s="21" t="s">
        <v>174</v>
      </c>
      <c r="E191" s="21" t="s">
        <v>181</v>
      </c>
      <c r="F191" s="21" t="s">
        <v>82</v>
      </c>
      <c r="G191" s="21"/>
      <c r="H191" s="101">
        <f>SUM(H192)</f>
        <v>100.3</v>
      </c>
    </row>
    <row r="192" spans="1:8" s="29" customFormat="1" ht="51.75" customHeight="1">
      <c r="A192" s="26"/>
      <c r="B192" s="20" t="s">
        <v>232</v>
      </c>
      <c r="C192" s="117">
        <v>901</v>
      </c>
      <c r="D192" s="21" t="s">
        <v>174</v>
      </c>
      <c r="E192" s="21" t="s">
        <v>181</v>
      </c>
      <c r="F192" s="21" t="s">
        <v>83</v>
      </c>
      <c r="G192" s="21"/>
      <c r="H192" s="101">
        <f>SUM(H193)</f>
        <v>100.3</v>
      </c>
    </row>
    <row r="193" spans="1:8" s="29" customFormat="1" ht="36.75" customHeight="1">
      <c r="A193" s="26"/>
      <c r="B193" s="27" t="s">
        <v>228</v>
      </c>
      <c r="C193" s="117">
        <v>901</v>
      </c>
      <c r="D193" s="21" t="s">
        <v>174</v>
      </c>
      <c r="E193" s="21" t="s">
        <v>181</v>
      </c>
      <c r="F193" s="21" t="s">
        <v>87</v>
      </c>
      <c r="G193" s="21"/>
      <c r="H193" s="101">
        <f>SUM(H194)</f>
        <v>100.3</v>
      </c>
    </row>
    <row r="194" spans="1:8" s="29" customFormat="1" ht="39" customHeight="1">
      <c r="A194" s="26"/>
      <c r="B194" s="20" t="s">
        <v>224</v>
      </c>
      <c r="C194" s="117">
        <v>901</v>
      </c>
      <c r="D194" s="21" t="s">
        <v>174</v>
      </c>
      <c r="E194" s="21" t="s">
        <v>181</v>
      </c>
      <c r="F194" s="21" t="s">
        <v>87</v>
      </c>
      <c r="G194" s="21" t="s">
        <v>225</v>
      </c>
      <c r="H194" s="101">
        <f>SUM('распр.б.а.13'!G193)</f>
        <v>100.3</v>
      </c>
    </row>
    <row r="195" spans="1:8" s="29" customFormat="1" ht="19.5" customHeight="1">
      <c r="A195" s="26"/>
      <c r="B195" s="112" t="s">
        <v>142</v>
      </c>
      <c r="C195" s="116">
        <v>901</v>
      </c>
      <c r="D195" s="17" t="s">
        <v>182</v>
      </c>
      <c r="E195" s="17" t="s">
        <v>172</v>
      </c>
      <c r="F195" s="17"/>
      <c r="G195" s="17"/>
      <c r="H195" s="99">
        <f>SUM(H196+H236+H259)</f>
        <v>44980.8</v>
      </c>
    </row>
    <row r="196" spans="1:8" s="29" customFormat="1" ht="19.5" customHeight="1">
      <c r="A196" s="26"/>
      <c r="B196" s="112" t="s">
        <v>151</v>
      </c>
      <c r="C196" s="116">
        <v>901</v>
      </c>
      <c r="D196" s="17" t="s">
        <v>182</v>
      </c>
      <c r="E196" s="17" t="s">
        <v>171</v>
      </c>
      <c r="F196" s="17"/>
      <c r="G196" s="17"/>
      <c r="H196" s="99">
        <f>SUM(H216+H225+H232)</f>
        <v>4721.2</v>
      </c>
    </row>
    <row r="197" spans="1:9" s="29" customFormat="1" ht="85.5" customHeight="1" hidden="1">
      <c r="A197" s="26"/>
      <c r="B197" s="27" t="s">
        <v>103</v>
      </c>
      <c r="C197" s="117">
        <v>901</v>
      </c>
      <c r="D197" s="21" t="s">
        <v>182</v>
      </c>
      <c r="E197" s="21" t="s">
        <v>171</v>
      </c>
      <c r="F197" s="21" t="s">
        <v>13</v>
      </c>
      <c r="G197" s="21"/>
      <c r="H197" s="101">
        <f>SUM(H198+H204)</f>
        <v>0</v>
      </c>
      <c r="I197" s="28"/>
    </row>
    <row r="198" spans="1:9" s="29" customFormat="1" ht="117" customHeight="1" hidden="1">
      <c r="A198" s="26"/>
      <c r="B198" s="27" t="s">
        <v>104</v>
      </c>
      <c r="C198" s="117">
        <v>901</v>
      </c>
      <c r="D198" s="21" t="s">
        <v>182</v>
      </c>
      <c r="E198" s="21" t="s">
        <v>171</v>
      </c>
      <c r="F198" s="21" t="s">
        <v>25</v>
      </c>
      <c r="G198" s="21"/>
      <c r="H198" s="101">
        <f>SUM(H199+H201)</f>
        <v>0</v>
      </c>
      <c r="I198" s="28"/>
    </row>
    <row r="199" spans="1:8" s="28" customFormat="1" ht="134.25" customHeight="1" hidden="1">
      <c r="A199" s="32"/>
      <c r="B199" s="27" t="s">
        <v>135</v>
      </c>
      <c r="C199" s="117">
        <v>901</v>
      </c>
      <c r="D199" s="21" t="s">
        <v>182</v>
      </c>
      <c r="E199" s="21" t="s">
        <v>171</v>
      </c>
      <c r="F199" s="21" t="s">
        <v>136</v>
      </c>
      <c r="G199" s="21"/>
      <c r="H199" s="101">
        <f>SUM(H200)</f>
        <v>0</v>
      </c>
    </row>
    <row r="200" spans="1:9" s="29" customFormat="1" ht="24.75" customHeight="1" hidden="1">
      <c r="A200" s="26"/>
      <c r="B200" s="20" t="s">
        <v>244</v>
      </c>
      <c r="C200" s="117">
        <v>901</v>
      </c>
      <c r="D200" s="21" t="s">
        <v>182</v>
      </c>
      <c r="E200" s="21" t="s">
        <v>171</v>
      </c>
      <c r="F200" s="21" t="s">
        <v>136</v>
      </c>
      <c r="G200" s="21" t="s">
        <v>233</v>
      </c>
      <c r="H200" s="101"/>
      <c r="I200" s="28"/>
    </row>
    <row r="201" spans="1:9" s="29" customFormat="1" ht="50.25" customHeight="1" hidden="1">
      <c r="A201" s="26"/>
      <c r="B201" s="20" t="s">
        <v>101</v>
      </c>
      <c r="C201" s="117">
        <v>901</v>
      </c>
      <c r="D201" s="21" t="s">
        <v>182</v>
      </c>
      <c r="E201" s="21" t="s">
        <v>171</v>
      </c>
      <c r="F201" s="21" t="s">
        <v>124</v>
      </c>
      <c r="G201" s="21"/>
      <c r="H201" s="101">
        <f>H202</f>
        <v>0</v>
      </c>
      <c r="I201" s="28"/>
    </row>
    <row r="202" spans="1:9" s="29" customFormat="1" ht="171" customHeight="1" hidden="1">
      <c r="A202" s="26"/>
      <c r="B202" s="20" t="s">
        <v>268</v>
      </c>
      <c r="C202" s="117">
        <v>901</v>
      </c>
      <c r="D202" s="21" t="s">
        <v>182</v>
      </c>
      <c r="E202" s="21" t="s">
        <v>171</v>
      </c>
      <c r="F202" s="21" t="s">
        <v>125</v>
      </c>
      <c r="G202" s="21"/>
      <c r="H202" s="101">
        <f>H203</f>
        <v>0</v>
      </c>
      <c r="I202" s="28"/>
    </row>
    <row r="203" spans="1:9" s="29" customFormat="1" ht="24.75" customHeight="1" hidden="1">
      <c r="A203" s="26"/>
      <c r="B203" s="20" t="s">
        <v>244</v>
      </c>
      <c r="C203" s="117">
        <v>901</v>
      </c>
      <c r="D203" s="21" t="s">
        <v>182</v>
      </c>
      <c r="E203" s="21" t="s">
        <v>171</v>
      </c>
      <c r="F203" s="21" t="s">
        <v>125</v>
      </c>
      <c r="G203" s="21" t="s">
        <v>233</v>
      </c>
      <c r="H203" s="101"/>
      <c r="I203" s="28"/>
    </row>
    <row r="204" spans="1:9" s="29" customFormat="1" ht="141.75" customHeight="1" hidden="1">
      <c r="A204" s="26"/>
      <c r="B204" s="27" t="s">
        <v>251</v>
      </c>
      <c r="C204" s="117">
        <v>901</v>
      </c>
      <c r="D204" s="21" t="s">
        <v>182</v>
      </c>
      <c r="E204" s="21" t="s">
        <v>171</v>
      </c>
      <c r="F204" s="21" t="s">
        <v>16</v>
      </c>
      <c r="G204" s="21"/>
      <c r="H204" s="101">
        <f>SUM(H205+H207+H209+H211)</f>
        <v>0</v>
      </c>
      <c r="I204" s="28"/>
    </row>
    <row r="205" spans="1:9" s="29" customFormat="1" ht="115.5" customHeight="1" hidden="1">
      <c r="A205" s="26"/>
      <c r="B205" s="102" t="s">
        <v>259</v>
      </c>
      <c r="C205" s="117">
        <v>901</v>
      </c>
      <c r="D205" s="21" t="s">
        <v>182</v>
      </c>
      <c r="E205" s="21" t="s">
        <v>171</v>
      </c>
      <c r="F205" s="21" t="s">
        <v>17</v>
      </c>
      <c r="G205" s="21"/>
      <c r="H205" s="101">
        <f>SUM(H206)</f>
        <v>0</v>
      </c>
      <c r="I205" s="28"/>
    </row>
    <row r="206" spans="1:9" s="29" customFormat="1" ht="27" customHeight="1" hidden="1">
      <c r="A206" s="26"/>
      <c r="B206" s="20" t="s">
        <v>244</v>
      </c>
      <c r="C206" s="117">
        <v>901</v>
      </c>
      <c r="D206" s="21" t="s">
        <v>182</v>
      </c>
      <c r="E206" s="21" t="s">
        <v>171</v>
      </c>
      <c r="F206" s="21" t="s">
        <v>17</v>
      </c>
      <c r="G206" s="21" t="s">
        <v>233</v>
      </c>
      <c r="H206" s="101"/>
      <c r="I206" s="28"/>
    </row>
    <row r="207" spans="1:9" s="29" customFormat="1" ht="131.25" customHeight="1" hidden="1">
      <c r="A207" s="26"/>
      <c r="B207" s="111" t="s">
        <v>256</v>
      </c>
      <c r="C207" s="117">
        <v>901</v>
      </c>
      <c r="D207" s="21" t="s">
        <v>182</v>
      </c>
      <c r="E207" s="21" t="s">
        <v>171</v>
      </c>
      <c r="F207" s="21" t="s">
        <v>18</v>
      </c>
      <c r="G207" s="21"/>
      <c r="H207" s="101">
        <f>PRODUCT(H208)</f>
        <v>0</v>
      </c>
      <c r="I207" s="28"/>
    </row>
    <row r="208" spans="1:9" s="29" customFormat="1" ht="23.25" customHeight="1" hidden="1">
      <c r="A208" s="26"/>
      <c r="B208" s="20" t="s">
        <v>244</v>
      </c>
      <c r="C208" s="117">
        <v>901</v>
      </c>
      <c r="D208" s="21" t="s">
        <v>182</v>
      </c>
      <c r="E208" s="21" t="s">
        <v>171</v>
      </c>
      <c r="F208" s="21" t="s">
        <v>18</v>
      </c>
      <c r="G208" s="21" t="s">
        <v>233</v>
      </c>
      <c r="H208" s="101"/>
      <c r="I208" s="28"/>
    </row>
    <row r="209" spans="1:9" s="29" customFormat="1" ht="124.5" customHeight="1" hidden="1">
      <c r="A209" s="26"/>
      <c r="B209" s="111" t="s">
        <v>255</v>
      </c>
      <c r="C209" s="117">
        <v>901</v>
      </c>
      <c r="D209" s="21" t="s">
        <v>182</v>
      </c>
      <c r="E209" s="21" t="s">
        <v>171</v>
      </c>
      <c r="F209" s="21" t="s">
        <v>19</v>
      </c>
      <c r="G209" s="21"/>
      <c r="H209" s="101">
        <f>PRODUCT(H210)</f>
        <v>0</v>
      </c>
      <c r="I209" s="28"/>
    </row>
    <row r="210" spans="1:9" s="29" customFormat="1" ht="19.5" customHeight="1" hidden="1">
      <c r="A210" s="26"/>
      <c r="B210" s="20" t="s">
        <v>244</v>
      </c>
      <c r="C210" s="117">
        <v>901</v>
      </c>
      <c r="D210" s="21" t="s">
        <v>182</v>
      </c>
      <c r="E210" s="21" t="s">
        <v>171</v>
      </c>
      <c r="F210" s="21" t="s">
        <v>19</v>
      </c>
      <c r="G210" s="21" t="s">
        <v>233</v>
      </c>
      <c r="H210" s="101"/>
      <c r="I210" s="28"/>
    </row>
    <row r="211" spans="1:9" s="29" customFormat="1" ht="55.5" customHeight="1" hidden="1">
      <c r="A211" s="26"/>
      <c r="B211" s="20" t="s">
        <v>192</v>
      </c>
      <c r="C211" s="117">
        <v>901</v>
      </c>
      <c r="D211" s="21" t="s">
        <v>182</v>
      </c>
      <c r="E211" s="21" t="s">
        <v>171</v>
      </c>
      <c r="F211" s="21" t="s">
        <v>27</v>
      </c>
      <c r="G211" s="21"/>
      <c r="H211" s="101">
        <f>SUM(H212+H214)</f>
        <v>0</v>
      </c>
      <c r="I211" s="28"/>
    </row>
    <row r="212" spans="1:9" s="29" customFormat="1" ht="122.25" customHeight="1" hidden="1">
      <c r="A212" s="26"/>
      <c r="B212" s="33" t="s">
        <v>257</v>
      </c>
      <c r="C212" s="117">
        <v>901</v>
      </c>
      <c r="D212" s="21" t="s">
        <v>182</v>
      </c>
      <c r="E212" s="21" t="s">
        <v>171</v>
      </c>
      <c r="F212" s="21" t="s">
        <v>19</v>
      </c>
      <c r="G212" s="21"/>
      <c r="H212" s="101">
        <f>SUM(H213)</f>
        <v>0</v>
      </c>
      <c r="I212" s="28"/>
    </row>
    <row r="213" spans="1:9" s="29" customFormat="1" ht="19.5" customHeight="1" hidden="1">
      <c r="A213" s="26"/>
      <c r="B213" s="20" t="s">
        <v>244</v>
      </c>
      <c r="C213" s="117">
        <v>901</v>
      </c>
      <c r="D213" s="21" t="s">
        <v>182</v>
      </c>
      <c r="E213" s="21" t="s">
        <v>171</v>
      </c>
      <c r="F213" s="21" t="s">
        <v>19</v>
      </c>
      <c r="G213" s="21" t="s">
        <v>233</v>
      </c>
      <c r="H213" s="101"/>
      <c r="I213" s="28"/>
    </row>
    <row r="214" spans="1:9" s="29" customFormat="1" ht="133.5" customHeight="1" hidden="1">
      <c r="A214" s="26"/>
      <c r="B214" s="33" t="s">
        <v>262</v>
      </c>
      <c r="C214" s="117">
        <v>901</v>
      </c>
      <c r="D214" s="21" t="s">
        <v>182</v>
      </c>
      <c r="E214" s="21" t="s">
        <v>171</v>
      </c>
      <c r="F214" s="21" t="s">
        <v>20</v>
      </c>
      <c r="G214" s="21"/>
      <c r="H214" s="101">
        <f>SUM(H215)</f>
        <v>0</v>
      </c>
      <c r="I214" s="28"/>
    </row>
    <row r="215" spans="1:9" s="29" customFormat="1" ht="19.5" customHeight="1" hidden="1">
      <c r="A215" s="26"/>
      <c r="B215" s="20" t="s">
        <v>244</v>
      </c>
      <c r="C215" s="117">
        <v>901</v>
      </c>
      <c r="D215" s="21" t="s">
        <v>182</v>
      </c>
      <c r="E215" s="21" t="s">
        <v>171</v>
      </c>
      <c r="F215" s="21" t="s">
        <v>20</v>
      </c>
      <c r="G215" s="21" t="s">
        <v>233</v>
      </c>
      <c r="H215" s="101"/>
      <c r="I215" s="28"/>
    </row>
    <row r="216" spans="1:9" s="29" customFormat="1" ht="35.25" customHeight="1">
      <c r="A216" s="26"/>
      <c r="B216" s="27" t="s">
        <v>295</v>
      </c>
      <c r="C216" s="117">
        <v>901</v>
      </c>
      <c r="D216" s="21" t="s">
        <v>182</v>
      </c>
      <c r="E216" s="21" t="s">
        <v>171</v>
      </c>
      <c r="F216" s="21" t="s">
        <v>45</v>
      </c>
      <c r="G216" s="21"/>
      <c r="H216" s="101">
        <f>SUM(H217+H222)</f>
        <v>2344.2</v>
      </c>
      <c r="I216" s="28"/>
    </row>
    <row r="217" spans="1:9" s="29" customFormat="1" ht="72" customHeight="1">
      <c r="A217" s="26"/>
      <c r="B217" s="27" t="s">
        <v>361</v>
      </c>
      <c r="C217" s="117">
        <v>901</v>
      </c>
      <c r="D217" s="21" t="s">
        <v>182</v>
      </c>
      <c r="E217" s="21" t="s">
        <v>171</v>
      </c>
      <c r="F217" s="21" t="s">
        <v>46</v>
      </c>
      <c r="G217" s="21"/>
      <c r="H217" s="101">
        <f>SUM(H218+H220)</f>
        <v>701.7</v>
      </c>
      <c r="I217" s="28"/>
    </row>
    <row r="218" spans="1:9" s="29" customFormat="1" ht="91.5" customHeight="1">
      <c r="A218" s="26"/>
      <c r="B218" s="20" t="s">
        <v>362</v>
      </c>
      <c r="C218" s="117">
        <v>901</v>
      </c>
      <c r="D218" s="21" t="s">
        <v>182</v>
      </c>
      <c r="E218" s="21" t="s">
        <v>171</v>
      </c>
      <c r="F218" s="21" t="s">
        <v>47</v>
      </c>
      <c r="G218" s="21"/>
      <c r="H218" s="101">
        <f>SUM(H219)</f>
        <v>570</v>
      </c>
      <c r="I218" s="28"/>
    </row>
    <row r="219" spans="1:9" s="29" customFormat="1" ht="37.5" customHeight="1">
      <c r="A219" s="26"/>
      <c r="B219" s="20" t="s">
        <v>224</v>
      </c>
      <c r="C219" s="117">
        <v>901</v>
      </c>
      <c r="D219" s="21" t="s">
        <v>182</v>
      </c>
      <c r="E219" s="21" t="s">
        <v>171</v>
      </c>
      <c r="F219" s="21" t="s">
        <v>47</v>
      </c>
      <c r="G219" s="21" t="s">
        <v>225</v>
      </c>
      <c r="H219" s="101">
        <f>SUM('распр.б.а.13'!G218)</f>
        <v>570</v>
      </c>
      <c r="I219" s="28"/>
    </row>
    <row r="220" spans="1:9" s="29" customFormat="1" ht="94.5" customHeight="1">
      <c r="A220" s="26"/>
      <c r="B220" s="20" t="s">
        <v>465</v>
      </c>
      <c r="C220" s="117">
        <v>901</v>
      </c>
      <c r="D220" s="21" t="s">
        <v>182</v>
      </c>
      <c r="E220" s="21" t="s">
        <v>171</v>
      </c>
      <c r="F220" s="21" t="s">
        <v>99</v>
      </c>
      <c r="G220" s="21"/>
      <c r="H220" s="101">
        <f>SUM(H221)</f>
        <v>131.7</v>
      </c>
      <c r="I220" s="28"/>
    </row>
    <row r="221" spans="1:9" s="29" customFormat="1" ht="37.5" customHeight="1">
      <c r="A221" s="26"/>
      <c r="B221" s="20" t="s">
        <v>224</v>
      </c>
      <c r="C221" s="117">
        <v>901</v>
      </c>
      <c r="D221" s="21" t="s">
        <v>182</v>
      </c>
      <c r="E221" s="21" t="s">
        <v>171</v>
      </c>
      <c r="F221" s="21" t="s">
        <v>99</v>
      </c>
      <c r="G221" s="21" t="s">
        <v>225</v>
      </c>
      <c r="H221" s="101">
        <f>SUM('распр.б.а.13'!G220)</f>
        <v>131.7</v>
      </c>
      <c r="I221" s="28"/>
    </row>
    <row r="222" spans="1:9" s="29" customFormat="1" ht="54" customHeight="1">
      <c r="A222" s="26"/>
      <c r="B222" s="27" t="s">
        <v>366</v>
      </c>
      <c r="C222" s="117">
        <v>901</v>
      </c>
      <c r="D222" s="21" t="s">
        <v>182</v>
      </c>
      <c r="E222" s="21" t="s">
        <v>171</v>
      </c>
      <c r="F222" s="21" t="s">
        <v>367</v>
      </c>
      <c r="G222" s="21"/>
      <c r="H222" s="101">
        <f>SUM(H223)</f>
        <v>1642.5</v>
      </c>
      <c r="I222" s="28"/>
    </row>
    <row r="223" spans="1:9" s="29" customFormat="1" ht="90.75" customHeight="1">
      <c r="A223" s="26"/>
      <c r="B223" s="27" t="s">
        <v>368</v>
      </c>
      <c r="C223" s="117">
        <v>901</v>
      </c>
      <c r="D223" s="21" t="s">
        <v>182</v>
      </c>
      <c r="E223" s="21" t="s">
        <v>171</v>
      </c>
      <c r="F223" s="21" t="s">
        <v>294</v>
      </c>
      <c r="G223" s="21"/>
      <c r="H223" s="101">
        <f>SUM(H224)</f>
        <v>1642.5</v>
      </c>
      <c r="I223" s="28"/>
    </row>
    <row r="224" spans="1:9" s="29" customFormat="1" ht="34.5" customHeight="1">
      <c r="A224" s="26"/>
      <c r="B224" s="20" t="s">
        <v>224</v>
      </c>
      <c r="C224" s="117">
        <v>901</v>
      </c>
      <c r="D224" s="21" t="s">
        <v>182</v>
      </c>
      <c r="E224" s="21" t="s">
        <v>171</v>
      </c>
      <c r="F224" s="21" t="s">
        <v>294</v>
      </c>
      <c r="G224" s="21" t="s">
        <v>225</v>
      </c>
      <c r="H224" s="101">
        <f>SUM('распр.б.а.13'!G223)</f>
        <v>1642.5</v>
      </c>
      <c r="I224" s="28"/>
    </row>
    <row r="225" spans="1:8" s="28" customFormat="1" ht="36" customHeight="1">
      <c r="A225" s="32"/>
      <c r="B225" s="20" t="s">
        <v>402</v>
      </c>
      <c r="C225" s="117">
        <v>901</v>
      </c>
      <c r="D225" s="21" t="s">
        <v>182</v>
      </c>
      <c r="E225" s="21" t="s">
        <v>171</v>
      </c>
      <c r="F225" s="21" t="s">
        <v>407</v>
      </c>
      <c r="G225" s="21"/>
      <c r="H225" s="101">
        <f>SUM(H226+H229)</f>
        <v>2337</v>
      </c>
    </row>
    <row r="226" spans="1:9" s="29" customFormat="1" ht="69.75" customHeight="1">
      <c r="A226" s="26"/>
      <c r="B226" s="20" t="s">
        <v>417</v>
      </c>
      <c r="C226" s="117">
        <v>901</v>
      </c>
      <c r="D226" s="21" t="s">
        <v>182</v>
      </c>
      <c r="E226" s="21" t="s">
        <v>171</v>
      </c>
      <c r="F226" s="21" t="s">
        <v>418</v>
      </c>
      <c r="G226" s="21"/>
      <c r="H226" s="101">
        <f>SUM(H227)</f>
        <v>1137</v>
      </c>
      <c r="I226" s="28"/>
    </row>
    <row r="227" spans="1:9" s="29" customFormat="1" ht="68.25" customHeight="1">
      <c r="A227" s="26"/>
      <c r="B227" s="20" t="s">
        <v>408</v>
      </c>
      <c r="C227" s="117">
        <v>901</v>
      </c>
      <c r="D227" s="21" t="s">
        <v>182</v>
      </c>
      <c r="E227" s="21" t="s">
        <v>171</v>
      </c>
      <c r="F227" s="21" t="s">
        <v>413</v>
      </c>
      <c r="G227" s="21"/>
      <c r="H227" s="101">
        <f>SUM(H228)</f>
        <v>1137</v>
      </c>
      <c r="I227" s="28"/>
    </row>
    <row r="228" spans="1:9" s="29" customFormat="1" ht="45" customHeight="1">
      <c r="A228" s="26"/>
      <c r="B228" s="20" t="s">
        <v>224</v>
      </c>
      <c r="C228" s="117">
        <v>901</v>
      </c>
      <c r="D228" s="21" t="s">
        <v>182</v>
      </c>
      <c r="E228" s="21" t="s">
        <v>171</v>
      </c>
      <c r="F228" s="21" t="s">
        <v>413</v>
      </c>
      <c r="G228" s="21" t="s">
        <v>225</v>
      </c>
      <c r="H228" s="101">
        <f>SUM('распр.б.а.13'!G227)</f>
        <v>1137</v>
      </c>
      <c r="I228" s="28"/>
    </row>
    <row r="229" spans="1:9" s="29" customFormat="1" ht="70.5" customHeight="1">
      <c r="A229" s="26"/>
      <c r="B229" s="20" t="s">
        <v>419</v>
      </c>
      <c r="C229" s="117">
        <v>901</v>
      </c>
      <c r="D229" s="21" t="s">
        <v>182</v>
      </c>
      <c r="E229" s="21" t="s">
        <v>171</v>
      </c>
      <c r="F229" s="21" t="s">
        <v>421</v>
      </c>
      <c r="G229" s="21"/>
      <c r="H229" s="101">
        <f>SUM(H230)</f>
        <v>1200</v>
      </c>
      <c r="I229" s="28"/>
    </row>
    <row r="230" spans="1:9" s="29" customFormat="1" ht="81" customHeight="1">
      <c r="A230" s="26"/>
      <c r="B230" s="20" t="s">
        <v>420</v>
      </c>
      <c r="C230" s="117">
        <v>901</v>
      </c>
      <c r="D230" s="21" t="s">
        <v>182</v>
      </c>
      <c r="E230" s="21" t="s">
        <v>171</v>
      </c>
      <c r="F230" s="21" t="s">
        <v>414</v>
      </c>
      <c r="G230" s="21"/>
      <c r="H230" s="101">
        <f>SUM(H231)</f>
        <v>1200</v>
      </c>
      <c r="I230" s="28"/>
    </row>
    <row r="231" spans="1:9" s="29" customFormat="1" ht="69" customHeight="1">
      <c r="A231" s="26"/>
      <c r="B231" s="20" t="s">
        <v>267</v>
      </c>
      <c r="C231" s="117">
        <v>901</v>
      </c>
      <c r="D231" s="21" t="s">
        <v>182</v>
      </c>
      <c r="E231" s="21" t="s">
        <v>171</v>
      </c>
      <c r="F231" s="21" t="s">
        <v>414</v>
      </c>
      <c r="G231" s="21" t="s">
        <v>266</v>
      </c>
      <c r="H231" s="101">
        <f>SUM('распр.б.а.13'!G230)</f>
        <v>1200</v>
      </c>
      <c r="I231" s="28"/>
    </row>
    <row r="232" spans="1:8" s="28" customFormat="1" ht="43.5" customHeight="1">
      <c r="A232" s="32"/>
      <c r="B232" s="20" t="s">
        <v>298</v>
      </c>
      <c r="C232" s="117">
        <v>901</v>
      </c>
      <c r="D232" s="21" t="s">
        <v>182</v>
      </c>
      <c r="E232" s="21" t="s">
        <v>171</v>
      </c>
      <c r="F232" s="21" t="s">
        <v>299</v>
      </c>
      <c r="G232" s="21"/>
      <c r="H232" s="101">
        <f>SUM(H233)</f>
        <v>40</v>
      </c>
    </row>
    <row r="233" spans="1:9" s="29" customFormat="1" ht="80.25" customHeight="1">
      <c r="A233" s="26"/>
      <c r="B233" s="20" t="s">
        <v>422</v>
      </c>
      <c r="C233" s="117">
        <v>901</v>
      </c>
      <c r="D233" s="21" t="s">
        <v>182</v>
      </c>
      <c r="E233" s="21" t="s">
        <v>171</v>
      </c>
      <c r="F233" s="21" t="s">
        <v>423</v>
      </c>
      <c r="G233" s="21"/>
      <c r="H233" s="101">
        <f>SUM(H234)</f>
        <v>40</v>
      </c>
      <c r="I233" s="28"/>
    </row>
    <row r="234" spans="1:9" s="29" customFormat="1" ht="78" customHeight="1">
      <c r="A234" s="26"/>
      <c r="B234" s="20" t="s">
        <v>425</v>
      </c>
      <c r="C234" s="117">
        <v>901</v>
      </c>
      <c r="D234" s="21" t="s">
        <v>182</v>
      </c>
      <c r="E234" s="21" t="s">
        <v>171</v>
      </c>
      <c r="F234" s="21" t="s">
        <v>424</v>
      </c>
      <c r="G234" s="21"/>
      <c r="H234" s="101">
        <f>SUM(H235)</f>
        <v>40</v>
      </c>
      <c r="I234" s="28"/>
    </row>
    <row r="235" spans="1:9" s="29" customFormat="1" ht="43.5" customHeight="1">
      <c r="A235" s="26"/>
      <c r="B235" s="20" t="s">
        <v>224</v>
      </c>
      <c r="C235" s="117">
        <v>901</v>
      </c>
      <c r="D235" s="21" t="s">
        <v>182</v>
      </c>
      <c r="E235" s="21" t="s">
        <v>171</v>
      </c>
      <c r="F235" s="21" t="s">
        <v>424</v>
      </c>
      <c r="G235" s="21" t="s">
        <v>225</v>
      </c>
      <c r="H235" s="101">
        <f>SUM('распр.б.а.13'!G234)</f>
        <v>40</v>
      </c>
      <c r="I235" s="28"/>
    </row>
    <row r="236" spans="1:8" s="29" customFormat="1" ht="19.5" customHeight="1">
      <c r="A236" s="26"/>
      <c r="B236" s="104" t="s">
        <v>152</v>
      </c>
      <c r="C236" s="116">
        <v>901</v>
      </c>
      <c r="D236" s="17" t="s">
        <v>182</v>
      </c>
      <c r="E236" s="17" t="s">
        <v>176</v>
      </c>
      <c r="F236" s="17"/>
      <c r="G236" s="17"/>
      <c r="H236" s="99">
        <f>SUM(H237+H243)</f>
        <v>9391.7</v>
      </c>
    </row>
    <row r="237" spans="1:8" s="29" customFormat="1" ht="29.25" customHeight="1">
      <c r="A237" s="26"/>
      <c r="B237" s="27" t="s">
        <v>317</v>
      </c>
      <c r="C237" s="117">
        <v>901</v>
      </c>
      <c r="D237" s="21" t="s">
        <v>182</v>
      </c>
      <c r="E237" s="21" t="s">
        <v>176</v>
      </c>
      <c r="F237" s="21" t="s">
        <v>75</v>
      </c>
      <c r="G237" s="21"/>
      <c r="H237" s="101">
        <f>SUM(H238)</f>
        <v>1903</v>
      </c>
    </row>
    <row r="238" spans="1:8" s="28" customFormat="1" ht="45.75" customHeight="1">
      <c r="A238" s="32"/>
      <c r="B238" s="22" t="s">
        <v>318</v>
      </c>
      <c r="C238" s="117">
        <v>901</v>
      </c>
      <c r="D238" s="21" t="s">
        <v>182</v>
      </c>
      <c r="E238" s="21" t="s">
        <v>176</v>
      </c>
      <c r="F238" s="21" t="s">
        <v>76</v>
      </c>
      <c r="G238" s="21"/>
      <c r="H238" s="101">
        <f>SUM(H239+H241)</f>
        <v>1903</v>
      </c>
    </row>
    <row r="239" spans="1:8" s="28" customFormat="1" ht="74.25" customHeight="1">
      <c r="A239" s="32"/>
      <c r="B239" s="37" t="s">
        <v>319</v>
      </c>
      <c r="C239" s="117">
        <v>901</v>
      </c>
      <c r="D239" s="21" t="s">
        <v>182</v>
      </c>
      <c r="E239" s="21" t="s">
        <v>176</v>
      </c>
      <c r="F239" s="21" t="s">
        <v>77</v>
      </c>
      <c r="G239" s="21"/>
      <c r="H239" s="101">
        <f>SUM(H240)</f>
        <v>1853</v>
      </c>
    </row>
    <row r="240" spans="1:8" s="28" customFormat="1" ht="24.75" customHeight="1">
      <c r="A240" s="32"/>
      <c r="B240" s="20" t="s">
        <v>157</v>
      </c>
      <c r="C240" s="117">
        <v>901</v>
      </c>
      <c r="D240" s="21" t="s">
        <v>182</v>
      </c>
      <c r="E240" s="21" t="s">
        <v>176</v>
      </c>
      <c r="F240" s="21" t="s">
        <v>77</v>
      </c>
      <c r="G240" s="21" t="s">
        <v>233</v>
      </c>
      <c r="H240" s="101">
        <f>SUM('распр.б.а.13'!G239)</f>
        <v>1853</v>
      </c>
    </row>
    <row r="241" spans="1:8" s="28" customFormat="1" ht="45.75" customHeight="1">
      <c r="A241" s="32"/>
      <c r="B241" s="27" t="s">
        <v>320</v>
      </c>
      <c r="C241" s="117">
        <v>901</v>
      </c>
      <c r="D241" s="21" t="s">
        <v>182</v>
      </c>
      <c r="E241" s="21" t="s">
        <v>176</v>
      </c>
      <c r="F241" s="21" t="s">
        <v>78</v>
      </c>
      <c r="G241" s="21"/>
      <c r="H241" s="101">
        <f>SUM(H242)</f>
        <v>50</v>
      </c>
    </row>
    <row r="242" spans="1:8" s="28" customFormat="1" ht="39.75" customHeight="1">
      <c r="A242" s="32"/>
      <c r="B242" s="20" t="s">
        <v>224</v>
      </c>
      <c r="C242" s="117">
        <v>901</v>
      </c>
      <c r="D242" s="21" t="s">
        <v>182</v>
      </c>
      <c r="E242" s="21" t="s">
        <v>176</v>
      </c>
      <c r="F242" s="21" t="s">
        <v>78</v>
      </c>
      <c r="G242" s="21" t="s">
        <v>225</v>
      </c>
      <c r="H242" s="101">
        <f>SUM('распр.б.а.13'!G241)</f>
        <v>50</v>
      </c>
    </row>
    <row r="243" spans="1:8" s="28" customFormat="1" ht="47.25" customHeight="1">
      <c r="A243" s="32"/>
      <c r="B243" s="20" t="s">
        <v>377</v>
      </c>
      <c r="C243" s="117">
        <v>901</v>
      </c>
      <c r="D243" s="21" t="s">
        <v>182</v>
      </c>
      <c r="E243" s="21" t="s">
        <v>176</v>
      </c>
      <c r="F243" s="21" t="s">
        <v>285</v>
      </c>
      <c r="G243" s="21"/>
      <c r="H243" s="101">
        <f>SUM(H244+H247+H250+H253+H256)</f>
        <v>7488.7</v>
      </c>
    </row>
    <row r="244" spans="1:8" s="28" customFormat="1" ht="72" customHeight="1">
      <c r="A244" s="32"/>
      <c r="B244" s="20" t="s">
        <v>378</v>
      </c>
      <c r="C244" s="117">
        <v>901</v>
      </c>
      <c r="D244" s="21" t="s">
        <v>182</v>
      </c>
      <c r="E244" s="21" t="s">
        <v>176</v>
      </c>
      <c r="F244" s="21" t="s">
        <v>380</v>
      </c>
      <c r="G244" s="21"/>
      <c r="H244" s="101">
        <f>SUM(H245)</f>
        <v>2200</v>
      </c>
    </row>
    <row r="245" spans="1:8" s="28" customFormat="1" ht="105.75" customHeight="1">
      <c r="A245" s="32"/>
      <c r="B245" s="20" t="s">
        <v>454</v>
      </c>
      <c r="C245" s="117">
        <v>901</v>
      </c>
      <c r="D245" s="21" t="s">
        <v>182</v>
      </c>
      <c r="E245" s="21" t="s">
        <v>176</v>
      </c>
      <c r="F245" s="21" t="s">
        <v>456</v>
      </c>
      <c r="G245" s="21"/>
      <c r="H245" s="101">
        <f>SUM(H246)</f>
        <v>2200</v>
      </c>
    </row>
    <row r="246" spans="1:8" s="28" customFormat="1" ht="22.5" customHeight="1">
      <c r="A246" s="32"/>
      <c r="B246" s="20" t="s">
        <v>157</v>
      </c>
      <c r="C246" s="117">
        <v>901</v>
      </c>
      <c r="D246" s="21" t="s">
        <v>182</v>
      </c>
      <c r="E246" s="21" t="s">
        <v>176</v>
      </c>
      <c r="F246" s="21" t="s">
        <v>456</v>
      </c>
      <c r="G246" s="21" t="s">
        <v>233</v>
      </c>
      <c r="H246" s="101">
        <f>SUM('распр.б.а.13'!G245)</f>
        <v>2200</v>
      </c>
    </row>
    <row r="247" spans="1:8" s="28" customFormat="1" ht="57.75" customHeight="1">
      <c r="A247" s="32"/>
      <c r="B247" s="20" t="s">
        <v>381</v>
      </c>
      <c r="C247" s="117">
        <v>901</v>
      </c>
      <c r="D247" s="21" t="s">
        <v>182</v>
      </c>
      <c r="E247" s="21" t="s">
        <v>176</v>
      </c>
      <c r="F247" s="21" t="s">
        <v>379</v>
      </c>
      <c r="G247" s="21"/>
      <c r="H247" s="101">
        <f>SUM(H248)</f>
        <v>1950</v>
      </c>
    </row>
    <row r="248" spans="1:8" s="28" customFormat="1" ht="90.75" customHeight="1">
      <c r="A248" s="32"/>
      <c r="B248" s="20" t="s">
        <v>382</v>
      </c>
      <c r="C248" s="117">
        <v>901</v>
      </c>
      <c r="D248" s="21" t="s">
        <v>182</v>
      </c>
      <c r="E248" s="21" t="s">
        <v>176</v>
      </c>
      <c r="F248" s="21" t="s">
        <v>457</v>
      </c>
      <c r="G248" s="21"/>
      <c r="H248" s="101">
        <f>SUM(H249)</f>
        <v>1950</v>
      </c>
    </row>
    <row r="249" spans="1:8" s="29" customFormat="1" ht="45.75" customHeight="1">
      <c r="A249" s="26"/>
      <c r="B249" s="20" t="s">
        <v>224</v>
      </c>
      <c r="C249" s="117">
        <v>901</v>
      </c>
      <c r="D249" s="21" t="s">
        <v>182</v>
      </c>
      <c r="E249" s="21" t="s">
        <v>176</v>
      </c>
      <c r="F249" s="21" t="s">
        <v>457</v>
      </c>
      <c r="G249" s="21" t="s">
        <v>225</v>
      </c>
      <c r="H249" s="101">
        <f>SUM('распр.б.а.13'!G248)</f>
        <v>1950</v>
      </c>
    </row>
    <row r="250" spans="1:8" s="29" customFormat="1" ht="57.75" customHeight="1" hidden="1">
      <c r="A250" s="26"/>
      <c r="B250" s="20" t="s">
        <v>384</v>
      </c>
      <c r="C250" s="117">
        <v>901</v>
      </c>
      <c r="D250" s="21" t="s">
        <v>182</v>
      </c>
      <c r="E250" s="21" t="s">
        <v>176</v>
      </c>
      <c r="F250" s="21" t="s">
        <v>383</v>
      </c>
      <c r="G250" s="21"/>
      <c r="H250" s="101">
        <f>SUM(H251)</f>
        <v>0</v>
      </c>
    </row>
    <row r="251" spans="1:8" s="29" customFormat="1" ht="108" customHeight="1" hidden="1">
      <c r="A251" s="26"/>
      <c r="B251" s="20" t="s">
        <v>455</v>
      </c>
      <c r="C251" s="117">
        <v>901</v>
      </c>
      <c r="D251" s="21" t="s">
        <v>182</v>
      </c>
      <c r="E251" s="21" t="s">
        <v>176</v>
      </c>
      <c r="F251" s="21" t="s">
        <v>458</v>
      </c>
      <c r="G251" s="21"/>
      <c r="H251" s="101">
        <f>SUM(H252)</f>
        <v>0</v>
      </c>
    </row>
    <row r="252" spans="1:8" s="29" customFormat="1" ht="21.75" customHeight="1" hidden="1">
      <c r="A252" s="26"/>
      <c r="B252" s="20" t="s">
        <v>157</v>
      </c>
      <c r="C252" s="117">
        <v>901</v>
      </c>
      <c r="D252" s="21" t="s">
        <v>182</v>
      </c>
      <c r="E252" s="21" t="s">
        <v>176</v>
      </c>
      <c r="F252" s="21" t="s">
        <v>458</v>
      </c>
      <c r="G252" s="21" t="s">
        <v>233</v>
      </c>
      <c r="H252" s="101">
        <f>SUM('распр.б.а.13'!G251)</f>
        <v>0</v>
      </c>
    </row>
    <row r="253" spans="1:8" s="29" customFormat="1" ht="63" customHeight="1">
      <c r="A253" s="26"/>
      <c r="B253" s="20" t="s">
        <v>386</v>
      </c>
      <c r="C253" s="117">
        <v>901</v>
      </c>
      <c r="D253" s="21" t="s">
        <v>182</v>
      </c>
      <c r="E253" s="21" t="s">
        <v>176</v>
      </c>
      <c r="F253" s="21" t="s">
        <v>385</v>
      </c>
      <c r="G253" s="21"/>
      <c r="H253" s="101">
        <f>SUM(H254)</f>
        <v>3290</v>
      </c>
    </row>
    <row r="254" spans="1:8" s="29" customFormat="1" ht="87" customHeight="1">
      <c r="A254" s="26"/>
      <c r="B254" s="20" t="s">
        <v>387</v>
      </c>
      <c r="C254" s="117">
        <v>901</v>
      </c>
      <c r="D254" s="21" t="s">
        <v>182</v>
      </c>
      <c r="E254" s="21" t="s">
        <v>176</v>
      </c>
      <c r="F254" s="21" t="s">
        <v>459</v>
      </c>
      <c r="G254" s="21"/>
      <c r="H254" s="101">
        <f>SUM(H255)</f>
        <v>3290</v>
      </c>
    </row>
    <row r="255" spans="1:8" s="29" customFormat="1" ht="40.5" customHeight="1">
      <c r="A255" s="26"/>
      <c r="B255" s="20" t="s">
        <v>224</v>
      </c>
      <c r="C255" s="117">
        <v>901</v>
      </c>
      <c r="D255" s="21" t="s">
        <v>182</v>
      </c>
      <c r="E255" s="21" t="s">
        <v>176</v>
      </c>
      <c r="F255" s="21" t="s">
        <v>459</v>
      </c>
      <c r="G255" s="21" t="s">
        <v>225</v>
      </c>
      <c r="H255" s="101">
        <f>SUM('распр.б.а.13'!G254)</f>
        <v>3290</v>
      </c>
    </row>
    <row r="256" spans="1:8" s="28" customFormat="1" ht="54.75" customHeight="1">
      <c r="A256" s="32"/>
      <c r="B256" s="69" t="s">
        <v>478</v>
      </c>
      <c r="C256" s="117">
        <v>901</v>
      </c>
      <c r="D256" s="21" t="s">
        <v>182</v>
      </c>
      <c r="E256" s="21" t="s">
        <v>176</v>
      </c>
      <c r="F256" s="21" t="s">
        <v>480</v>
      </c>
      <c r="G256" s="21"/>
      <c r="H256" s="101">
        <f>SUM(H257)</f>
        <v>48.7</v>
      </c>
    </row>
    <row r="257" spans="1:8" s="29" customFormat="1" ht="66.75" customHeight="1">
      <c r="A257" s="26"/>
      <c r="B257" s="69" t="s">
        <v>479</v>
      </c>
      <c r="C257" s="117">
        <v>901</v>
      </c>
      <c r="D257" s="21" t="s">
        <v>182</v>
      </c>
      <c r="E257" s="21" t="s">
        <v>176</v>
      </c>
      <c r="F257" s="21" t="s">
        <v>481</v>
      </c>
      <c r="G257" s="21"/>
      <c r="H257" s="101">
        <f>SUM(H258)</f>
        <v>48.7</v>
      </c>
    </row>
    <row r="258" spans="1:8" s="29" customFormat="1" ht="40.5" customHeight="1">
      <c r="A258" s="26"/>
      <c r="B258" s="20" t="s">
        <v>224</v>
      </c>
      <c r="C258" s="117">
        <v>901</v>
      </c>
      <c r="D258" s="21" t="s">
        <v>182</v>
      </c>
      <c r="E258" s="21" t="s">
        <v>176</v>
      </c>
      <c r="F258" s="21" t="s">
        <v>481</v>
      </c>
      <c r="G258" s="21" t="s">
        <v>225</v>
      </c>
      <c r="H258" s="101">
        <f>SUM('распр.б.а.13'!G257)</f>
        <v>48.7</v>
      </c>
    </row>
    <row r="259" spans="1:8" s="29" customFormat="1" ht="19.5" customHeight="1">
      <c r="A259" s="26"/>
      <c r="B259" s="104" t="s">
        <v>207</v>
      </c>
      <c r="C259" s="116">
        <v>901</v>
      </c>
      <c r="D259" s="17" t="s">
        <v>182</v>
      </c>
      <c r="E259" s="17" t="s">
        <v>173</v>
      </c>
      <c r="F259" s="17"/>
      <c r="G259" s="17"/>
      <c r="H259" s="99">
        <f>SUM(H260++H279+H283+H318+H322)</f>
        <v>30867.9</v>
      </c>
    </row>
    <row r="260" spans="1:8" ht="45" customHeight="1">
      <c r="A260" s="28"/>
      <c r="B260" s="27" t="s">
        <v>355</v>
      </c>
      <c r="C260" s="117">
        <v>901</v>
      </c>
      <c r="D260" s="21" t="s">
        <v>182</v>
      </c>
      <c r="E260" s="21" t="s">
        <v>173</v>
      </c>
      <c r="F260" s="21" t="s">
        <v>38</v>
      </c>
      <c r="G260" s="21"/>
      <c r="H260" s="101">
        <f>SUM(H261+H267+H273)</f>
        <v>257.2</v>
      </c>
    </row>
    <row r="261" spans="1:8" ht="36" customHeight="1">
      <c r="A261" s="28"/>
      <c r="B261" s="20" t="s">
        <v>260</v>
      </c>
      <c r="C261" s="117">
        <v>901</v>
      </c>
      <c r="D261" s="21" t="s">
        <v>182</v>
      </c>
      <c r="E261" s="21" t="s">
        <v>173</v>
      </c>
      <c r="F261" s="21" t="s">
        <v>41</v>
      </c>
      <c r="G261" s="21"/>
      <c r="H261" s="101">
        <f>SUM(H262+H264)</f>
        <v>197.1</v>
      </c>
    </row>
    <row r="262" spans="1:8" ht="60" customHeight="1">
      <c r="A262" s="28"/>
      <c r="B262" s="85" t="s">
        <v>485</v>
      </c>
      <c r="C262" s="117">
        <v>901</v>
      </c>
      <c r="D262" s="21" t="s">
        <v>182</v>
      </c>
      <c r="E262" s="21" t="s">
        <v>173</v>
      </c>
      <c r="F262" s="21" t="s">
        <v>42</v>
      </c>
      <c r="G262" s="21"/>
      <c r="H262" s="101">
        <f>SUM(H263)</f>
        <v>179.1</v>
      </c>
    </row>
    <row r="263" spans="1:8" ht="36" customHeight="1">
      <c r="A263" s="28"/>
      <c r="B263" s="20" t="s">
        <v>224</v>
      </c>
      <c r="C263" s="117">
        <v>901</v>
      </c>
      <c r="D263" s="21" t="s">
        <v>182</v>
      </c>
      <c r="E263" s="21" t="s">
        <v>173</v>
      </c>
      <c r="F263" s="21" t="s">
        <v>42</v>
      </c>
      <c r="G263" s="21" t="s">
        <v>225</v>
      </c>
      <c r="H263" s="101">
        <f>SUM('распр.б.а.13'!G262)</f>
        <v>179.1</v>
      </c>
    </row>
    <row r="264" spans="1:8" ht="51.75" customHeight="1">
      <c r="A264" s="28"/>
      <c r="B264" s="20" t="s">
        <v>101</v>
      </c>
      <c r="C264" s="117">
        <v>901</v>
      </c>
      <c r="D264" s="21" t="s">
        <v>182</v>
      </c>
      <c r="E264" s="21" t="s">
        <v>173</v>
      </c>
      <c r="F264" s="21" t="s">
        <v>128</v>
      </c>
      <c r="G264" s="21"/>
      <c r="H264" s="101">
        <f>SUM(H265)</f>
        <v>18</v>
      </c>
    </row>
    <row r="265" spans="1:8" ht="90.75" customHeight="1">
      <c r="A265" s="28"/>
      <c r="B265" s="33" t="s">
        <v>357</v>
      </c>
      <c r="C265" s="117">
        <v>901</v>
      </c>
      <c r="D265" s="21" t="s">
        <v>182</v>
      </c>
      <c r="E265" s="21" t="s">
        <v>173</v>
      </c>
      <c r="F265" s="21" t="s">
        <v>129</v>
      </c>
      <c r="G265" s="21"/>
      <c r="H265" s="101">
        <f>SUM(H266)</f>
        <v>18</v>
      </c>
    </row>
    <row r="266" spans="1:8" ht="33" customHeight="1">
      <c r="A266" s="28"/>
      <c r="B266" s="20" t="s">
        <v>224</v>
      </c>
      <c r="C266" s="117">
        <v>901</v>
      </c>
      <c r="D266" s="21" t="s">
        <v>182</v>
      </c>
      <c r="E266" s="21" t="s">
        <v>173</v>
      </c>
      <c r="F266" s="21" t="s">
        <v>129</v>
      </c>
      <c r="G266" s="21" t="s">
        <v>225</v>
      </c>
      <c r="H266" s="101">
        <f>SUM('распр.б.а.13'!G265)</f>
        <v>18</v>
      </c>
    </row>
    <row r="267" spans="1:8" ht="33" customHeight="1" hidden="1">
      <c r="A267" s="28"/>
      <c r="B267" s="20" t="s">
        <v>261</v>
      </c>
      <c r="C267" s="117">
        <v>901</v>
      </c>
      <c r="D267" s="21" t="s">
        <v>182</v>
      </c>
      <c r="E267" s="21" t="s">
        <v>173</v>
      </c>
      <c r="F267" s="21" t="s">
        <v>43</v>
      </c>
      <c r="G267" s="21"/>
      <c r="H267" s="101">
        <f>SUM(H268+H270)</f>
        <v>0</v>
      </c>
    </row>
    <row r="268" spans="1:8" ht="162.75" customHeight="1" hidden="1">
      <c r="A268" s="28"/>
      <c r="B268" s="33" t="s">
        <v>279</v>
      </c>
      <c r="C268" s="117">
        <v>901</v>
      </c>
      <c r="D268" s="21" t="s">
        <v>182</v>
      </c>
      <c r="E268" s="21" t="s">
        <v>173</v>
      </c>
      <c r="F268" s="21" t="s">
        <v>44</v>
      </c>
      <c r="G268" s="21"/>
      <c r="H268" s="101">
        <f>SUM(H269)</f>
        <v>0</v>
      </c>
    </row>
    <row r="269" spans="1:8" ht="36" customHeight="1" hidden="1">
      <c r="A269" s="28"/>
      <c r="B269" s="20" t="s">
        <v>224</v>
      </c>
      <c r="C269" s="117">
        <v>901</v>
      </c>
      <c r="D269" s="21" t="s">
        <v>182</v>
      </c>
      <c r="E269" s="21" t="s">
        <v>173</v>
      </c>
      <c r="F269" s="21" t="s">
        <v>44</v>
      </c>
      <c r="G269" s="21" t="s">
        <v>225</v>
      </c>
      <c r="H269" s="101"/>
    </row>
    <row r="270" spans="1:8" ht="52.5" customHeight="1" hidden="1">
      <c r="A270" s="28"/>
      <c r="B270" s="20" t="s">
        <v>101</v>
      </c>
      <c r="C270" s="117">
        <v>901</v>
      </c>
      <c r="D270" s="21" t="s">
        <v>182</v>
      </c>
      <c r="E270" s="21" t="s">
        <v>173</v>
      </c>
      <c r="F270" s="21" t="s">
        <v>130</v>
      </c>
      <c r="G270" s="21"/>
      <c r="H270" s="101">
        <f>SUM(H271)</f>
        <v>0</v>
      </c>
    </row>
    <row r="271" spans="1:8" ht="147" customHeight="1" hidden="1">
      <c r="A271" s="28"/>
      <c r="B271" s="33" t="s">
        <v>280</v>
      </c>
      <c r="C271" s="117">
        <v>901</v>
      </c>
      <c r="D271" s="21" t="s">
        <v>182</v>
      </c>
      <c r="E271" s="21" t="s">
        <v>173</v>
      </c>
      <c r="F271" s="21" t="s">
        <v>131</v>
      </c>
      <c r="G271" s="21"/>
      <c r="H271" s="101">
        <f>SUM(H272)</f>
        <v>0</v>
      </c>
    </row>
    <row r="272" spans="1:8" ht="37.5" customHeight="1" hidden="1">
      <c r="A272" s="28"/>
      <c r="B272" s="20" t="s">
        <v>224</v>
      </c>
      <c r="C272" s="117">
        <v>901</v>
      </c>
      <c r="D272" s="21" t="s">
        <v>182</v>
      </c>
      <c r="E272" s="21" t="s">
        <v>173</v>
      </c>
      <c r="F272" s="21" t="s">
        <v>131</v>
      </c>
      <c r="G272" s="21" t="s">
        <v>225</v>
      </c>
      <c r="H272" s="101">
        <v>0</v>
      </c>
    </row>
    <row r="273" spans="1:8" ht="33" customHeight="1">
      <c r="A273" s="28"/>
      <c r="B273" s="20" t="s">
        <v>270</v>
      </c>
      <c r="C273" s="117">
        <v>901</v>
      </c>
      <c r="D273" s="21" t="s">
        <v>182</v>
      </c>
      <c r="E273" s="21" t="s">
        <v>173</v>
      </c>
      <c r="F273" s="21" t="s">
        <v>269</v>
      </c>
      <c r="G273" s="21"/>
      <c r="H273" s="101">
        <f>SUM(H274+H276)</f>
        <v>60.1</v>
      </c>
    </row>
    <row r="274" spans="1:8" ht="65.25" customHeight="1">
      <c r="A274" s="28"/>
      <c r="B274" s="85" t="s">
        <v>486</v>
      </c>
      <c r="C274" s="117">
        <v>901</v>
      </c>
      <c r="D274" s="21" t="s">
        <v>182</v>
      </c>
      <c r="E274" s="21" t="s">
        <v>173</v>
      </c>
      <c r="F274" s="21" t="s">
        <v>273</v>
      </c>
      <c r="G274" s="21"/>
      <c r="H274" s="101">
        <f>SUM(H275)</f>
        <v>54.5</v>
      </c>
    </row>
    <row r="275" spans="1:8" ht="36" customHeight="1">
      <c r="A275" s="28"/>
      <c r="B275" s="20" t="s">
        <v>224</v>
      </c>
      <c r="C275" s="117">
        <v>901</v>
      </c>
      <c r="D275" s="21" t="s">
        <v>182</v>
      </c>
      <c r="E275" s="21" t="s">
        <v>173</v>
      </c>
      <c r="F275" s="21" t="s">
        <v>273</v>
      </c>
      <c r="G275" s="21" t="s">
        <v>225</v>
      </c>
      <c r="H275" s="101">
        <f>SUM('распр.б.а.13'!G274)</f>
        <v>54.5</v>
      </c>
    </row>
    <row r="276" spans="1:8" ht="52.5" customHeight="1">
      <c r="A276" s="28"/>
      <c r="B276" s="20" t="s">
        <v>101</v>
      </c>
      <c r="C276" s="117">
        <v>901</v>
      </c>
      <c r="D276" s="21" t="s">
        <v>182</v>
      </c>
      <c r="E276" s="21" t="s">
        <v>173</v>
      </c>
      <c r="F276" s="21" t="s">
        <v>271</v>
      </c>
      <c r="G276" s="21"/>
      <c r="H276" s="101">
        <f>SUM(H277)</f>
        <v>5.6</v>
      </c>
    </row>
    <row r="277" spans="1:8" ht="98.25" customHeight="1">
      <c r="A277" s="28"/>
      <c r="B277" s="33" t="s">
        <v>359</v>
      </c>
      <c r="C277" s="117">
        <v>901</v>
      </c>
      <c r="D277" s="21" t="s">
        <v>182</v>
      </c>
      <c r="E277" s="21" t="s">
        <v>173</v>
      </c>
      <c r="F277" s="21" t="s">
        <v>272</v>
      </c>
      <c r="G277" s="21"/>
      <c r="H277" s="101">
        <f>SUM(H278)</f>
        <v>5.6</v>
      </c>
    </row>
    <row r="278" spans="1:8" ht="37.5" customHeight="1">
      <c r="A278" s="28"/>
      <c r="B278" s="20" t="s">
        <v>224</v>
      </c>
      <c r="C278" s="117">
        <v>901</v>
      </c>
      <c r="D278" s="21" t="s">
        <v>182</v>
      </c>
      <c r="E278" s="21" t="s">
        <v>173</v>
      </c>
      <c r="F278" s="21" t="s">
        <v>272</v>
      </c>
      <c r="G278" s="21" t="s">
        <v>225</v>
      </c>
      <c r="H278" s="101">
        <f>SUM('распр.б.а.13'!G277)</f>
        <v>5.6</v>
      </c>
    </row>
    <row r="279" spans="1:8" s="29" customFormat="1" ht="27" customHeight="1">
      <c r="A279" s="26"/>
      <c r="B279" s="80" t="s">
        <v>295</v>
      </c>
      <c r="C279" s="117">
        <v>901</v>
      </c>
      <c r="D279" s="21" t="s">
        <v>182</v>
      </c>
      <c r="E279" s="21" t="s">
        <v>173</v>
      </c>
      <c r="F279" s="21" t="s">
        <v>45</v>
      </c>
      <c r="G279" s="21"/>
      <c r="H279" s="101">
        <f>SUM(H280)</f>
        <v>10</v>
      </c>
    </row>
    <row r="280" spans="1:8" s="29" customFormat="1" ht="53.25" customHeight="1">
      <c r="A280" s="26"/>
      <c r="B280" s="69" t="s">
        <v>489</v>
      </c>
      <c r="C280" s="117">
        <v>901</v>
      </c>
      <c r="D280" s="21" t="s">
        <v>182</v>
      </c>
      <c r="E280" s="21" t="s">
        <v>173</v>
      </c>
      <c r="F280" s="21" t="s">
        <v>491</v>
      </c>
      <c r="G280" s="17"/>
      <c r="H280" s="101">
        <f>SUM(H281)</f>
        <v>10</v>
      </c>
    </row>
    <row r="281" spans="1:8" s="29" customFormat="1" ht="50.25" customHeight="1">
      <c r="A281" s="26"/>
      <c r="B281" s="69" t="s">
        <v>490</v>
      </c>
      <c r="C281" s="117">
        <v>901</v>
      </c>
      <c r="D281" s="21" t="s">
        <v>182</v>
      </c>
      <c r="E281" s="21" t="s">
        <v>173</v>
      </c>
      <c r="F281" s="21" t="s">
        <v>492</v>
      </c>
      <c r="G281" s="17"/>
      <c r="H281" s="101">
        <f>SUM(H282)</f>
        <v>10</v>
      </c>
    </row>
    <row r="282" spans="1:8" s="29" customFormat="1" ht="39.75" customHeight="1">
      <c r="A282" s="26"/>
      <c r="B282" s="20" t="s">
        <v>224</v>
      </c>
      <c r="C282" s="117">
        <v>901</v>
      </c>
      <c r="D282" s="21" t="s">
        <v>182</v>
      </c>
      <c r="E282" s="21" t="s">
        <v>173</v>
      </c>
      <c r="F282" s="21" t="s">
        <v>492</v>
      </c>
      <c r="G282" s="21" t="s">
        <v>225</v>
      </c>
      <c r="H282" s="101">
        <f>SUM('распр.б.а.13'!G281)</f>
        <v>10</v>
      </c>
    </row>
    <row r="283" spans="1:8" s="29" customFormat="1" ht="41.25" customHeight="1">
      <c r="A283" s="26"/>
      <c r="B283" s="108" t="s">
        <v>306</v>
      </c>
      <c r="C283" s="117">
        <v>901</v>
      </c>
      <c r="D283" s="21" t="s">
        <v>182</v>
      </c>
      <c r="E283" s="21" t="s">
        <v>173</v>
      </c>
      <c r="F283" s="21" t="s">
        <v>56</v>
      </c>
      <c r="G283" s="21"/>
      <c r="H283" s="101">
        <f>SUM(H284+H287+H290+H293+H299+H303+H306+H309+H312+H315)</f>
        <v>29114.5</v>
      </c>
    </row>
    <row r="284" spans="1:8" s="29" customFormat="1" ht="39" customHeight="1">
      <c r="A284" s="26"/>
      <c r="B284" s="27" t="s">
        <v>369</v>
      </c>
      <c r="C284" s="117">
        <v>901</v>
      </c>
      <c r="D284" s="21" t="s">
        <v>182</v>
      </c>
      <c r="E284" s="21" t="s">
        <v>173</v>
      </c>
      <c r="F284" s="21" t="s">
        <v>57</v>
      </c>
      <c r="G284" s="21"/>
      <c r="H284" s="101">
        <f>SUM(H285)</f>
        <v>2704.4</v>
      </c>
    </row>
    <row r="285" spans="1:8" s="29" customFormat="1" ht="62.25" customHeight="1">
      <c r="A285" s="26"/>
      <c r="B285" s="27" t="s">
        <v>370</v>
      </c>
      <c r="C285" s="117">
        <v>901</v>
      </c>
      <c r="D285" s="21" t="s">
        <v>182</v>
      </c>
      <c r="E285" s="21" t="s">
        <v>173</v>
      </c>
      <c r="F285" s="21" t="s">
        <v>58</v>
      </c>
      <c r="G285" s="21"/>
      <c r="H285" s="101">
        <f>SUM(H286)</f>
        <v>2704.4</v>
      </c>
    </row>
    <row r="286" spans="1:8" s="29" customFormat="1" ht="36" customHeight="1">
      <c r="A286" s="26"/>
      <c r="B286" s="20" t="s">
        <v>224</v>
      </c>
      <c r="C286" s="117">
        <v>901</v>
      </c>
      <c r="D286" s="21" t="s">
        <v>182</v>
      </c>
      <c r="E286" s="21" t="s">
        <v>173</v>
      </c>
      <c r="F286" s="21" t="s">
        <v>58</v>
      </c>
      <c r="G286" s="21" t="s">
        <v>225</v>
      </c>
      <c r="H286" s="101">
        <f>SUM('распр.б.а.13'!G285)</f>
        <v>2704.4</v>
      </c>
    </row>
    <row r="287" spans="1:8" s="29" customFormat="1" ht="66" customHeight="1">
      <c r="A287" s="26"/>
      <c r="B287" s="27" t="s">
        <v>300</v>
      </c>
      <c r="C287" s="117">
        <v>901</v>
      </c>
      <c r="D287" s="21" t="s">
        <v>182</v>
      </c>
      <c r="E287" s="21" t="s">
        <v>173</v>
      </c>
      <c r="F287" s="21" t="s">
        <v>59</v>
      </c>
      <c r="G287" s="21"/>
      <c r="H287" s="101">
        <f>SUM(H288)</f>
        <v>12259.2</v>
      </c>
    </row>
    <row r="288" spans="1:8" s="29" customFormat="1" ht="66" customHeight="1">
      <c r="A288" s="26"/>
      <c r="B288" s="20" t="s">
        <v>307</v>
      </c>
      <c r="C288" s="117">
        <v>901</v>
      </c>
      <c r="D288" s="21" t="s">
        <v>182</v>
      </c>
      <c r="E288" s="21" t="s">
        <v>173</v>
      </c>
      <c r="F288" s="21" t="s">
        <v>60</v>
      </c>
      <c r="G288" s="21"/>
      <c r="H288" s="101">
        <f>SUM(H289)</f>
        <v>12259.2</v>
      </c>
    </row>
    <row r="289" spans="1:8" s="29" customFormat="1" ht="33.75" customHeight="1">
      <c r="A289" s="26"/>
      <c r="B289" s="20" t="s">
        <v>224</v>
      </c>
      <c r="C289" s="117">
        <v>901</v>
      </c>
      <c r="D289" s="21" t="s">
        <v>182</v>
      </c>
      <c r="E289" s="21" t="s">
        <v>173</v>
      </c>
      <c r="F289" s="21" t="s">
        <v>60</v>
      </c>
      <c r="G289" s="21" t="s">
        <v>225</v>
      </c>
      <c r="H289" s="101">
        <f>SUM('распр.б.а.13'!G288)</f>
        <v>12259.2</v>
      </c>
    </row>
    <row r="290" spans="1:8" s="29" customFormat="1" ht="48" customHeight="1">
      <c r="A290" s="26"/>
      <c r="B290" s="27" t="s">
        <v>308</v>
      </c>
      <c r="C290" s="117">
        <v>901</v>
      </c>
      <c r="D290" s="21" t="s">
        <v>182</v>
      </c>
      <c r="E290" s="21" t="s">
        <v>173</v>
      </c>
      <c r="F290" s="21" t="s">
        <v>61</v>
      </c>
      <c r="G290" s="21"/>
      <c r="H290" s="101">
        <f>SUM(H291)</f>
        <v>1020</v>
      </c>
    </row>
    <row r="291" spans="1:8" s="29" customFormat="1" ht="60.75" customHeight="1">
      <c r="A291" s="26"/>
      <c r="B291" s="27" t="s">
        <v>371</v>
      </c>
      <c r="C291" s="117">
        <v>901</v>
      </c>
      <c r="D291" s="21" t="s">
        <v>182</v>
      </c>
      <c r="E291" s="21" t="s">
        <v>173</v>
      </c>
      <c r="F291" s="21" t="s">
        <v>62</v>
      </c>
      <c r="G291" s="21"/>
      <c r="H291" s="101">
        <f>SUM(H292)</f>
        <v>1020</v>
      </c>
    </row>
    <row r="292" spans="1:8" s="29" customFormat="1" ht="33.75" customHeight="1">
      <c r="A292" s="26"/>
      <c r="B292" s="20" t="s">
        <v>224</v>
      </c>
      <c r="C292" s="117">
        <v>901</v>
      </c>
      <c r="D292" s="21" t="s">
        <v>182</v>
      </c>
      <c r="E292" s="21" t="s">
        <v>173</v>
      </c>
      <c r="F292" s="21" t="s">
        <v>62</v>
      </c>
      <c r="G292" s="21" t="s">
        <v>225</v>
      </c>
      <c r="H292" s="101">
        <f>SUM('распр.б.а.13'!G291)</f>
        <v>1020</v>
      </c>
    </row>
    <row r="293" spans="1:8" s="29" customFormat="1" ht="61.5" customHeight="1">
      <c r="A293" s="26"/>
      <c r="B293" s="27" t="s">
        <v>403</v>
      </c>
      <c r="C293" s="117">
        <v>901</v>
      </c>
      <c r="D293" s="21" t="s">
        <v>182</v>
      </c>
      <c r="E293" s="21" t="s">
        <v>173</v>
      </c>
      <c r="F293" s="21" t="s">
        <v>63</v>
      </c>
      <c r="G293" s="21"/>
      <c r="H293" s="101">
        <f>SUM(H294+H297)</f>
        <v>4559.5</v>
      </c>
    </row>
    <row r="294" spans="1:8" s="29" customFormat="1" ht="97.5" customHeight="1">
      <c r="A294" s="26"/>
      <c r="B294" s="20" t="s">
        <v>404</v>
      </c>
      <c r="C294" s="117">
        <v>901</v>
      </c>
      <c r="D294" s="21" t="s">
        <v>182</v>
      </c>
      <c r="E294" s="21" t="s">
        <v>173</v>
      </c>
      <c r="F294" s="21" t="s">
        <v>64</v>
      </c>
      <c r="G294" s="21"/>
      <c r="H294" s="101">
        <f>SUM(H295+H296)</f>
        <v>4559.5</v>
      </c>
    </row>
    <row r="295" spans="1:8" s="29" customFormat="1" ht="33.75" customHeight="1">
      <c r="A295" s="26"/>
      <c r="B295" s="20" t="s">
        <v>224</v>
      </c>
      <c r="C295" s="117">
        <v>901</v>
      </c>
      <c r="D295" s="21" t="s">
        <v>182</v>
      </c>
      <c r="E295" s="21" t="s">
        <v>173</v>
      </c>
      <c r="F295" s="21" t="s">
        <v>64</v>
      </c>
      <c r="G295" s="21" t="s">
        <v>225</v>
      </c>
      <c r="H295" s="101">
        <f>SUM('распр.б.а.13'!G294)</f>
        <v>4557.4</v>
      </c>
    </row>
    <row r="296" spans="1:8" s="29" customFormat="1" ht="18" customHeight="1">
      <c r="A296" s="26"/>
      <c r="B296" s="27" t="s">
        <v>226</v>
      </c>
      <c r="C296" s="117">
        <v>901</v>
      </c>
      <c r="D296" s="21" t="s">
        <v>182</v>
      </c>
      <c r="E296" s="21" t="s">
        <v>173</v>
      </c>
      <c r="F296" s="21" t="s">
        <v>64</v>
      </c>
      <c r="G296" s="21" t="s">
        <v>227</v>
      </c>
      <c r="H296" s="101">
        <f>SUM('распр.б.а.13'!G295)</f>
        <v>2.1</v>
      </c>
    </row>
    <row r="297" spans="1:8" s="29" customFormat="1" ht="105" customHeight="1" hidden="1">
      <c r="A297" s="26"/>
      <c r="B297" s="20" t="s">
        <v>281</v>
      </c>
      <c r="C297" s="117">
        <v>901</v>
      </c>
      <c r="D297" s="21" t="s">
        <v>182</v>
      </c>
      <c r="E297" s="21" t="s">
        <v>173</v>
      </c>
      <c r="F297" s="21" t="s">
        <v>100</v>
      </c>
      <c r="G297" s="21"/>
      <c r="H297" s="101">
        <f>SUM(H298)</f>
        <v>0</v>
      </c>
    </row>
    <row r="298" spans="1:8" s="29" customFormat="1" ht="49.5" customHeight="1" hidden="1">
      <c r="A298" s="26"/>
      <c r="B298" s="20" t="s">
        <v>224</v>
      </c>
      <c r="C298" s="117">
        <v>901</v>
      </c>
      <c r="D298" s="21" t="s">
        <v>182</v>
      </c>
      <c r="E298" s="21" t="s">
        <v>173</v>
      </c>
      <c r="F298" s="21" t="s">
        <v>100</v>
      </c>
      <c r="G298" s="21" t="s">
        <v>225</v>
      </c>
      <c r="H298" s="101"/>
    </row>
    <row r="299" spans="1:8" s="29" customFormat="1" ht="44.25" customHeight="1">
      <c r="A299" s="26"/>
      <c r="B299" s="27" t="s">
        <v>405</v>
      </c>
      <c r="C299" s="117">
        <v>901</v>
      </c>
      <c r="D299" s="21" t="s">
        <v>182</v>
      </c>
      <c r="E299" s="21" t="s">
        <v>173</v>
      </c>
      <c r="F299" s="21" t="s">
        <v>65</v>
      </c>
      <c r="G299" s="21"/>
      <c r="H299" s="101">
        <f>SUM(H300)</f>
        <v>6347.4</v>
      </c>
    </row>
    <row r="300" spans="1:8" s="29" customFormat="1" ht="78" customHeight="1">
      <c r="A300" s="26"/>
      <c r="B300" s="27" t="s">
        <v>406</v>
      </c>
      <c r="C300" s="117">
        <v>901</v>
      </c>
      <c r="D300" s="21" t="s">
        <v>182</v>
      </c>
      <c r="E300" s="21" t="s">
        <v>173</v>
      </c>
      <c r="F300" s="21" t="s">
        <v>66</v>
      </c>
      <c r="G300" s="21"/>
      <c r="H300" s="101">
        <f>SUM(H301+H302)</f>
        <v>6347.4</v>
      </c>
    </row>
    <row r="301" spans="1:8" s="29" customFormat="1" ht="38.25" customHeight="1">
      <c r="A301" s="26"/>
      <c r="B301" s="20" t="s">
        <v>224</v>
      </c>
      <c r="C301" s="117">
        <v>901</v>
      </c>
      <c r="D301" s="21" t="s">
        <v>182</v>
      </c>
      <c r="E301" s="21" t="s">
        <v>173</v>
      </c>
      <c r="F301" s="21" t="s">
        <v>66</v>
      </c>
      <c r="G301" s="21" t="s">
        <v>225</v>
      </c>
      <c r="H301" s="101">
        <f>SUM('распр.б.а.13'!G300)</f>
        <v>6297.4</v>
      </c>
    </row>
    <row r="302" spans="1:8" s="29" customFormat="1" ht="28.5" customHeight="1">
      <c r="A302" s="26"/>
      <c r="B302" s="27" t="s">
        <v>226</v>
      </c>
      <c r="C302" s="117">
        <v>901</v>
      </c>
      <c r="D302" s="21" t="s">
        <v>182</v>
      </c>
      <c r="E302" s="21" t="s">
        <v>173</v>
      </c>
      <c r="F302" s="21" t="s">
        <v>66</v>
      </c>
      <c r="G302" s="21" t="s">
        <v>227</v>
      </c>
      <c r="H302" s="101">
        <f>SUM('распр.б.а.13'!G301)</f>
        <v>50</v>
      </c>
    </row>
    <row r="303" spans="1:8" s="29" customFormat="1" ht="66" customHeight="1">
      <c r="A303" s="26"/>
      <c r="B303" s="27" t="s">
        <v>309</v>
      </c>
      <c r="C303" s="117">
        <v>901</v>
      </c>
      <c r="D303" s="21" t="s">
        <v>182</v>
      </c>
      <c r="E303" s="21" t="s">
        <v>173</v>
      </c>
      <c r="F303" s="21" t="s">
        <v>67</v>
      </c>
      <c r="G303" s="21"/>
      <c r="H303" s="101">
        <f>SUM(H304)</f>
        <v>969</v>
      </c>
    </row>
    <row r="304" spans="1:8" s="29" customFormat="1" ht="84" customHeight="1">
      <c r="A304" s="26"/>
      <c r="B304" s="27" t="s">
        <v>310</v>
      </c>
      <c r="C304" s="117">
        <v>901</v>
      </c>
      <c r="D304" s="21" t="s">
        <v>182</v>
      </c>
      <c r="E304" s="21" t="s">
        <v>173</v>
      </c>
      <c r="F304" s="21" t="s">
        <v>68</v>
      </c>
      <c r="G304" s="21"/>
      <c r="H304" s="101">
        <f>SUM(H305)</f>
        <v>969</v>
      </c>
    </row>
    <row r="305" spans="1:8" s="29" customFormat="1" ht="35.25" customHeight="1">
      <c r="A305" s="26"/>
      <c r="B305" s="20" t="s">
        <v>224</v>
      </c>
      <c r="C305" s="117">
        <v>901</v>
      </c>
      <c r="D305" s="21" t="s">
        <v>182</v>
      </c>
      <c r="E305" s="21" t="s">
        <v>173</v>
      </c>
      <c r="F305" s="21" t="s">
        <v>68</v>
      </c>
      <c r="G305" s="21" t="s">
        <v>225</v>
      </c>
      <c r="H305" s="101">
        <f>SUM('распр.б.а.13'!G304)</f>
        <v>969</v>
      </c>
    </row>
    <row r="306" spans="1:8" s="29" customFormat="1" ht="64.5" customHeight="1" hidden="1">
      <c r="A306" s="26"/>
      <c r="B306" s="27" t="s">
        <v>282</v>
      </c>
      <c r="C306" s="117">
        <v>901</v>
      </c>
      <c r="D306" s="21" t="s">
        <v>182</v>
      </c>
      <c r="E306" s="21" t="s">
        <v>173</v>
      </c>
      <c r="F306" s="21" t="s">
        <v>69</v>
      </c>
      <c r="G306" s="23"/>
      <c r="H306" s="101">
        <f>SUM(H307)</f>
        <v>0</v>
      </c>
    </row>
    <row r="307" spans="1:8" s="29" customFormat="1" ht="60" customHeight="1" hidden="1">
      <c r="A307" s="26"/>
      <c r="B307" s="27" t="s">
        <v>283</v>
      </c>
      <c r="C307" s="117">
        <v>901</v>
      </c>
      <c r="D307" s="21" t="s">
        <v>182</v>
      </c>
      <c r="E307" s="21" t="s">
        <v>173</v>
      </c>
      <c r="F307" s="21" t="s">
        <v>70</v>
      </c>
      <c r="G307" s="21"/>
      <c r="H307" s="101">
        <f>SUM(H308)</f>
        <v>0</v>
      </c>
    </row>
    <row r="308" spans="1:8" s="29" customFormat="1" ht="35.25" customHeight="1" hidden="1">
      <c r="A308" s="26"/>
      <c r="B308" s="20" t="s">
        <v>224</v>
      </c>
      <c r="C308" s="117">
        <v>901</v>
      </c>
      <c r="D308" s="21" t="s">
        <v>182</v>
      </c>
      <c r="E308" s="21" t="s">
        <v>173</v>
      </c>
      <c r="F308" s="21" t="s">
        <v>70</v>
      </c>
      <c r="G308" s="21" t="s">
        <v>225</v>
      </c>
      <c r="H308" s="101">
        <v>0</v>
      </c>
    </row>
    <row r="309" spans="1:8" s="29" customFormat="1" ht="66.75" customHeight="1">
      <c r="A309" s="26"/>
      <c r="B309" s="27" t="s">
        <v>313</v>
      </c>
      <c r="C309" s="117">
        <v>901</v>
      </c>
      <c r="D309" s="21" t="s">
        <v>182</v>
      </c>
      <c r="E309" s="21" t="s">
        <v>173</v>
      </c>
      <c r="F309" s="21" t="s">
        <v>71</v>
      </c>
      <c r="G309" s="17"/>
      <c r="H309" s="101">
        <f>SUM(H310)</f>
        <v>255</v>
      </c>
    </row>
    <row r="310" spans="1:8" s="29" customFormat="1" ht="81.75" customHeight="1">
      <c r="A310" s="26"/>
      <c r="B310" s="27" t="s">
        <v>314</v>
      </c>
      <c r="C310" s="117">
        <v>901</v>
      </c>
      <c r="D310" s="21" t="s">
        <v>182</v>
      </c>
      <c r="E310" s="21" t="s">
        <v>173</v>
      </c>
      <c r="F310" s="21" t="s">
        <v>72</v>
      </c>
      <c r="G310" s="21"/>
      <c r="H310" s="101">
        <f>SUM(H311)</f>
        <v>255</v>
      </c>
    </row>
    <row r="311" spans="1:8" s="29" customFormat="1" ht="38.25" customHeight="1">
      <c r="A311" s="26"/>
      <c r="B311" s="20" t="s">
        <v>224</v>
      </c>
      <c r="C311" s="117">
        <v>901</v>
      </c>
      <c r="D311" s="21" t="s">
        <v>182</v>
      </c>
      <c r="E311" s="21" t="s">
        <v>173</v>
      </c>
      <c r="F311" s="21" t="s">
        <v>72</v>
      </c>
      <c r="G311" s="21" t="s">
        <v>225</v>
      </c>
      <c r="H311" s="101">
        <f>SUM('распр.б.а.13'!G310)</f>
        <v>255</v>
      </c>
    </row>
    <row r="312" spans="1:8" s="29" customFormat="1" ht="53.25" customHeight="1">
      <c r="A312" s="26"/>
      <c r="B312" s="27" t="s">
        <v>315</v>
      </c>
      <c r="C312" s="117">
        <v>901</v>
      </c>
      <c r="D312" s="21" t="s">
        <v>182</v>
      </c>
      <c r="E312" s="21" t="s">
        <v>173</v>
      </c>
      <c r="F312" s="21" t="s">
        <v>73</v>
      </c>
      <c r="G312" s="21"/>
      <c r="H312" s="101">
        <f>SUM(H313)</f>
        <v>50</v>
      </c>
    </row>
    <row r="313" spans="1:8" s="29" customFormat="1" ht="78" customHeight="1">
      <c r="A313" s="26"/>
      <c r="B313" s="27" t="s">
        <v>316</v>
      </c>
      <c r="C313" s="117">
        <v>901</v>
      </c>
      <c r="D313" s="21" t="s">
        <v>182</v>
      </c>
      <c r="E313" s="21" t="s">
        <v>173</v>
      </c>
      <c r="F313" s="21" t="s">
        <v>74</v>
      </c>
      <c r="G313" s="21"/>
      <c r="H313" s="101">
        <f>SUM(H314)</f>
        <v>50</v>
      </c>
    </row>
    <row r="314" spans="1:8" s="29" customFormat="1" ht="34.5" customHeight="1">
      <c r="A314" s="26"/>
      <c r="B314" s="20" t="s">
        <v>224</v>
      </c>
      <c r="C314" s="117">
        <v>901</v>
      </c>
      <c r="D314" s="21" t="s">
        <v>182</v>
      </c>
      <c r="E314" s="21" t="s">
        <v>173</v>
      </c>
      <c r="F314" s="21" t="s">
        <v>74</v>
      </c>
      <c r="G314" s="21" t="s">
        <v>225</v>
      </c>
      <c r="H314" s="101">
        <f>SUM('распр.б.а.13'!G313)</f>
        <v>50</v>
      </c>
    </row>
    <row r="315" spans="1:8" s="28" customFormat="1" ht="59.25" customHeight="1">
      <c r="A315" s="32"/>
      <c r="B315" s="27" t="s">
        <v>372</v>
      </c>
      <c r="C315" s="117">
        <v>901</v>
      </c>
      <c r="D315" s="21" t="s">
        <v>182</v>
      </c>
      <c r="E315" s="21" t="s">
        <v>173</v>
      </c>
      <c r="F315" s="21" t="s">
        <v>415</v>
      </c>
      <c r="G315" s="65"/>
      <c r="H315" s="101">
        <f>SUM(H316)</f>
        <v>950</v>
      </c>
    </row>
    <row r="316" spans="1:8" s="29" customFormat="1" ht="91.5" customHeight="1">
      <c r="A316" s="26"/>
      <c r="B316" s="20" t="s">
        <v>373</v>
      </c>
      <c r="C316" s="117">
        <v>901</v>
      </c>
      <c r="D316" s="21" t="s">
        <v>182</v>
      </c>
      <c r="E316" s="21" t="s">
        <v>173</v>
      </c>
      <c r="F316" s="21" t="s">
        <v>416</v>
      </c>
      <c r="G316" s="21"/>
      <c r="H316" s="101">
        <f>H317</f>
        <v>950</v>
      </c>
    </row>
    <row r="317" spans="1:8" s="29" customFormat="1" ht="39" customHeight="1">
      <c r="A317" s="26"/>
      <c r="B317" s="20" t="s">
        <v>224</v>
      </c>
      <c r="C317" s="117">
        <v>901</v>
      </c>
      <c r="D317" s="21" t="s">
        <v>182</v>
      </c>
      <c r="E317" s="21" t="s">
        <v>173</v>
      </c>
      <c r="F317" s="21" t="s">
        <v>416</v>
      </c>
      <c r="G317" s="21" t="s">
        <v>225</v>
      </c>
      <c r="H317" s="101">
        <f>SUM('распр.б.а.13'!G316)</f>
        <v>950</v>
      </c>
    </row>
    <row r="318" spans="1:8" s="29" customFormat="1" ht="42" customHeight="1">
      <c r="A318" s="26"/>
      <c r="B318" s="20" t="s">
        <v>289</v>
      </c>
      <c r="C318" s="117">
        <v>901</v>
      </c>
      <c r="D318" s="21" t="s">
        <v>182</v>
      </c>
      <c r="E318" s="21" t="s">
        <v>173</v>
      </c>
      <c r="F318" s="21" t="s">
        <v>290</v>
      </c>
      <c r="G318" s="21"/>
      <c r="H318" s="101">
        <f>SUM(H319)</f>
        <v>85.3</v>
      </c>
    </row>
    <row r="319" spans="1:8" s="29" customFormat="1" ht="42.75" customHeight="1">
      <c r="A319" s="26"/>
      <c r="B319" s="20" t="s">
        <v>436</v>
      </c>
      <c r="C319" s="117">
        <v>901</v>
      </c>
      <c r="D319" s="21" t="s">
        <v>182</v>
      </c>
      <c r="E319" s="21" t="s">
        <v>173</v>
      </c>
      <c r="F319" s="21" t="s">
        <v>438</v>
      </c>
      <c r="G319" s="21"/>
      <c r="H319" s="101">
        <f>SUM(H320)</f>
        <v>85.3</v>
      </c>
    </row>
    <row r="320" spans="1:8" s="29" customFormat="1" ht="74.25" customHeight="1">
      <c r="A320" s="26"/>
      <c r="B320" s="20" t="s">
        <v>437</v>
      </c>
      <c r="C320" s="117">
        <v>901</v>
      </c>
      <c r="D320" s="21" t="s">
        <v>182</v>
      </c>
      <c r="E320" s="21" t="s">
        <v>173</v>
      </c>
      <c r="F320" s="21" t="s">
        <v>439</v>
      </c>
      <c r="G320" s="21"/>
      <c r="H320" s="101">
        <f>SUM(H321)</f>
        <v>85.3</v>
      </c>
    </row>
    <row r="321" spans="1:8" s="29" customFormat="1" ht="51.75" customHeight="1">
      <c r="A321" s="26"/>
      <c r="B321" s="20" t="s">
        <v>224</v>
      </c>
      <c r="C321" s="117">
        <v>901</v>
      </c>
      <c r="D321" s="21" t="s">
        <v>182</v>
      </c>
      <c r="E321" s="21" t="s">
        <v>173</v>
      </c>
      <c r="F321" s="21" t="s">
        <v>439</v>
      </c>
      <c r="G321" s="21" t="s">
        <v>225</v>
      </c>
      <c r="H321" s="101">
        <v>85.3</v>
      </c>
    </row>
    <row r="322" spans="1:8" s="28" customFormat="1" ht="39.75" customHeight="1">
      <c r="A322" s="32"/>
      <c r="B322" s="105" t="s">
        <v>453</v>
      </c>
      <c r="C322" s="117">
        <v>901</v>
      </c>
      <c r="D322" s="21" t="s">
        <v>182</v>
      </c>
      <c r="E322" s="21" t="s">
        <v>173</v>
      </c>
      <c r="F322" s="21" t="s">
        <v>449</v>
      </c>
      <c r="G322" s="21"/>
      <c r="H322" s="101">
        <f>SUM(H323)</f>
        <v>1400.9</v>
      </c>
    </row>
    <row r="323" spans="1:8" s="29" customFormat="1" ht="39" customHeight="1">
      <c r="A323" s="26"/>
      <c r="B323" s="105" t="s">
        <v>452</v>
      </c>
      <c r="C323" s="117">
        <v>901</v>
      </c>
      <c r="D323" s="21" t="s">
        <v>182</v>
      </c>
      <c r="E323" s="21" t="s">
        <v>173</v>
      </c>
      <c r="F323" s="21" t="s">
        <v>450</v>
      </c>
      <c r="G323" s="21"/>
      <c r="H323" s="101">
        <f>SUM(H324)</f>
        <v>1400.9</v>
      </c>
    </row>
    <row r="324" spans="1:8" s="29" customFormat="1" ht="54.75" customHeight="1">
      <c r="A324" s="26"/>
      <c r="B324" s="105" t="s">
        <v>321</v>
      </c>
      <c r="C324" s="117">
        <v>901</v>
      </c>
      <c r="D324" s="21" t="s">
        <v>182</v>
      </c>
      <c r="E324" s="21" t="s">
        <v>173</v>
      </c>
      <c r="F324" s="21" t="s">
        <v>451</v>
      </c>
      <c r="G324" s="21"/>
      <c r="H324" s="101">
        <f>SUM(H325+H326)</f>
        <v>1400.9</v>
      </c>
    </row>
    <row r="325" spans="1:8" s="29" customFormat="1" ht="33" customHeight="1">
      <c r="A325" s="26"/>
      <c r="B325" s="105" t="s">
        <v>322</v>
      </c>
      <c r="C325" s="117">
        <v>901</v>
      </c>
      <c r="D325" s="21" t="s">
        <v>182</v>
      </c>
      <c r="E325" s="21" t="s">
        <v>173</v>
      </c>
      <c r="F325" s="21" t="s">
        <v>451</v>
      </c>
      <c r="G325" s="21" t="s">
        <v>323</v>
      </c>
      <c r="H325" s="101">
        <f>SUM('распр.б.а.13'!G324)</f>
        <v>832.4</v>
      </c>
    </row>
    <row r="326" spans="1:8" s="29" customFormat="1" ht="39" customHeight="1">
      <c r="A326" s="26"/>
      <c r="B326" s="20" t="s">
        <v>224</v>
      </c>
      <c r="C326" s="117">
        <v>901</v>
      </c>
      <c r="D326" s="21" t="s">
        <v>182</v>
      </c>
      <c r="E326" s="21" t="s">
        <v>173</v>
      </c>
      <c r="F326" s="21" t="s">
        <v>451</v>
      </c>
      <c r="G326" s="21" t="s">
        <v>225</v>
      </c>
      <c r="H326" s="101">
        <f>SUM('распр.б.а.13'!G325)</f>
        <v>568.5</v>
      </c>
    </row>
    <row r="327" spans="1:8" s="29" customFormat="1" ht="19.5" customHeight="1">
      <c r="A327" s="26"/>
      <c r="B327" s="103" t="s">
        <v>165</v>
      </c>
      <c r="C327" s="116">
        <v>901</v>
      </c>
      <c r="D327" s="17" t="s">
        <v>183</v>
      </c>
      <c r="E327" s="17" t="s">
        <v>172</v>
      </c>
      <c r="F327" s="17"/>
      <c r="G327" s="17"/>
      <c r="H327" s="99">
        <f>SUM(H328)</f>
        <v>595</v>
      </c>
    </row>
    <row r="328" spans="1:8" s="29" customFormat="1" ht="19.5" customHeight="1">
      <c r="A328" s="26"/>
      <c r="B328" s="103" t="s">
        <v>166</v>
      </c>
      <c r="C328" s="116">
        <v>901</v>
      </c>
      <c r="D328" s="17" t="s">
        <v>183</v>
      </c>
      <c r="E328" s="17" t="s">
        <v>183</v>
      </c>
      <c r="F328" s="17"/>
      <c r="G328" s="17"/>
      <c r="H328" s="99">
        <f>SUM(H329)</f>
        <v>595</v>
      </c>
    </row>
    <row r="329" spans="1:8" s="29" customFormat="1" ht="63.75" customHeight="1">
      <c r="A329" s="26"/>
      <c r="B329" s="27" t="s">
        <v>346</v>
      </c>
      <c r="C329" s="117">
        <v>901</v>
      </c>
      <c r="D329" s="21" t="s">
        <v>183</v>
      </c>
      <c r="E329" s="21" t="s">
        <v>183</v>
      </c>
      <c r="F329" s="21" t="s">
        <v>21</v>
      </c>
      <c r="G329" s="21"/>
      <c r="H329" s="101">
        <f>SUM(H330)</f>
        <v>595</v>
      </c>
    </row>
    <row r="330" spans="1:8" s="29" customFormat="1" ht="72" customHeight="1">
      <c r="A330" s="26"/>
      <c r="B330" s="27" t="s">
        <v>353</v>
      </c>
      <c r="C330" s="117">
        <v>901</v>
      </c>
      <c r="D330" s="21" t="s">
        <v>183</v>
      </c>
      <c r="E330" s="21" t="s">
        <v>183</v>
      </c>
      <c r="F330" s="21" t="s">
        <v>6</v>
      </c>
      <c r="G330" s="21"/>
      <c r="H330" s="101">
        <f>SUM(H331)</f>
        <v>595</v>
      </c>
    </row>
    <row r="331" spans="1:8" s="29" customFormat="1" ht="116.25" customHeight="1">
      <c r="A331" s="26"/>
      <c r="B331" s="27" t="s">
        <v>354</v>
      </c>
      <c r="C331" s="117">
        <v>901</v>
      </c>
      <c r="D331" s="21" t="s">
        <v>183</v>
      </c>
      <c r="E331" s="21" t="s">
        <v>183</v>
      </c>
      <c r="F331" s="21" t="s">
        <v>23</v>
      </c>
      <c r="G331" s="21"/>
      <c r="H331" s="101">
        <f>SUM(H332)</f>
        <v>595</v>
      </c>
    </row>
    <row r="332" spans="1:8" s="29" customFormat="1" ht="31.5" customHeight="1">
      <c r="A332" s="26"/>
      <c r="B332" s="20" t="s">
        <v>224</v>
      </c>
      <c r="C332" s="117">
        <v>901</v>
      </c>
      <c r="D332" s="21" t="s">
        <v>183</v>
      </c>
      <c r="E332" s="21" t="s">
        <v>183</v>
      </c>
      <c r="F332" s="21" t="s">
        <v>23</v>
      </c>
      <c r="G332" s="21" t="s">
        <v>225</v>
      </c>
      <c r="H332" s="101">
        <f>SUM('распр.б.а.13'!G331)</f>
        <v>595</v>
      </c>
    </row>
    <row r="333" spans="1:8" s="29" customFormat="1" ht="19.5" customHeight="1">
      <c r="A333" s="26"/>
      <c r="B333" s="104" t="s">
        <v>208</v>
      </c>
      <c r="C333" s="116">
        <v>901</v>
      </c>
      <c r="D333" s="17" t="s">
        <v>184</v>
      </c>
      <c r="E333" s="17" t="s">
        <v>172</v>
      </c>
      <c r="F333" s="17"/>
      <c r="G333" s="17"/>
      <c r="H333" s="99">
        <f>SUM(H334)</f>
        <v>75117.8</v>
      </c>
    </row>
    <row r="334" spans="1:8" s="29" customFormat="1" ht="19.5" customHeight="1">
      <c r="A334" s="26"/>
      <c r="B334" s="104" t="s">
        <v>145</v>
      </c>
      <c r="C334" s="116">
        <v>901</v>
      </c>
      <c r="D334" s="17" t="s">
        <v>184</v>
      </c>
      <c r="E334" s="17" t="s">
        <v>171</v>
      </c>
      <c r="F334" s="17"/>
      <c r="G334" s="17"/>
      <c r="H334" s="99">
        <f>SUM(H335+H342)</f>
        <v>75117.8</v>
      </c>
    </row>
    <row r="335" spans="1:8" s="28" customFormat="1" ht="39.75" customHeight="1">
      <c r="A335" s="32"/>
      <c r="B335" s="27" t="s">
        <v>469</v>
      </c>
      <c r="C335" s="117">
        <v>901</v>
      </c>
      <c r="D335" s="21" t="s">
        <v>184</v>
      </c>
      <c r="E335" s="21" t="s">
        <v>171</v>
      </c>
      <c r="F335" s="21" t="s">
        <v>8</v>
      </c>
      <c r="G335" s="21"/>
      <c r="H335" s="101">
        <f>SUM(H336)</f>
        <v>54275</v>
      </c>
    </row>
    <row r="336" spans="1:8" s="28" customFormat="1" ht="60" customHeight="1">
      <c r="A336" s="32"/>
      <c r="B336" s="22" t="s">
        <v>304</v>
      </c>
      <c r="C336" s="117">
        <v>901</v>
      </c>
      <c r="D336" s="21" t="s">
        <v>184</v>
      </c>
      <c r="E336" s="21" t="s">
        <v>171</v>
      </c>
      <c r="F336" s="21" t="s">
        <v>11</v>
      </c>
      <c r="G336" s="21"/>
      <c r="H336" s="101">
        <f>SUM(H337+H339)</f>
        <v>54275</v>
      </c>
    </row>
    <row r="337" spans="1:8" s="28" customFormat="1" ht="57" customHeight="1">
      <c r="A337" s="32"/>
      <c r="B337" s="128" t="s">
        <v>483</v>
      </c>
      <c r="C337" s="117">
        <v>901</v>
      </c>
      <c r="D337" s="21" t="s">
        <v>184</v>
      </c>
      <c r="E337" s="21" t="s">
        <v>171</v>
      </c>
      <c r="F337" s="21" t="s">
        <v>12</v>
      </c>
      <c r="G337" s="21"/>
      <c r="H337" s="101">
        <f>SUM(H338)</f>
        <v>49235</v>
      </c>
    </row>
    <row r="338" spans="1:8" s="28" customFormat="1" ht="27" customHeight="1">
      <c r="A338" s="32"/>
      <c r="B338" s="20" t="s">
        <v>157</v>
      </c>
      <c r="C338" s="117">
        <v>901</v>
      </c>
      <c r="D338" s="21" t="s">
        <v>184</v>
      </c>
      <c r="E338" s="21" t="s">
        <v>171</v>
      </c>
      <c r="F338" s="21" t="s">
        <v>12</v>
      </c>
      <c r="G338" s="21" t="s">
        <v>233</v>
      </c>
      <c r="H338" s="101">
        <f>SUM('распр.б.а.13'!G337)</f>
        <v>49235</v>
      </c>
    </row>
    <row r="339" spans="1:8" s="28" customFormat="1" ht="54" customHeight="1">
      <c r="A339" s="32"/>
      <c r="B339" s="20" t="s">
        <v>101</v>
      </c>
      <c r="C339" s="117">
        <v>901</v>
      </c>
      <c r="D339" s="21" t="s">
        <v>184</v>
      </c>
      <c r="E339" s="21" t="s">
        <v>171</v>
      </c>
      <c r="F339" s="23" t="s">
        <v>118</v>
      </c>
      <c r="G339" s="21"/>
      <c r="H339" s="101">
        <f>SUM(H340)</f>
        <v>5040</v>
      </c>
    </row>
    <row r="340" spans="1:8" s="28" customFormat="1" ht="57" customHeight="1">
      <c r="A340" s="32"/>
      <c r="B340" s="38" t="s">
        <v>305</v>
      </c>
      <c r="C340" s="117">
        <v>901</v>
      </c>
      <c r="D340" s="21" t="s">
        <v>184</v>
      </c>
      <c r="E340" s="21" t="s">
        <v>171</v>
      </c>
      <c r="F340" s="21" t="s">
        <v>119</v>
      </c>
      <c r="G340" s="21"/>
      <c r="H340" s="101">
        <f>SUM(H341)</f>
        <v>5040</v>
      </c>
    </row>
    <row r="341" spans="1:8" s="28" customFormat="1" ht="19.5" customHeight="1">
      <c r="A341" s="32"/>
      <c r="B341" s="20" t="s">
        <v>157</v>
      </c>
      <c r="C341" s="117">
        <v>901</v>
      </c>
      <c r="D341" s="21" t="s">
        <v>184</v>
      </c>
      <c r="E341" s="21" t="s">
        <v>171</v>
      </c>
      <c r="F341" s="21" t="s">
        <v>119</v>
      </c>
      <c r="G341" s="21" t="s">
        <v>233</v>
      </c>
      <c r="H341" s="101">
        <f>SUM('распр.б.а.13'!G340)</f>
        <v>5040</v>
      </c>
    </row>
    <row r="342" spans="1:8" s="29" customFormat="1" ht="52.5" customHeight="1">
      <c r="A342" s="26"/>
      <c r="B342" s="27" t="s">
        <v>346</v>
      </c>
      <c r="C342" s="117">
        <v>901</v>
      </c>
      <c r="D342" s="21" t="s">
        <v>184</v>
      </c>
      <c r="E342" s="21" t="s">
        <v>171</v>
      </c>
      <c r="F342" s="21" t="s">
        <v>21</v>
      </c>
      <c r="G342" s="17"/>
      <c r="H342" s="101">
        <f>SUM(H343)</f>
        <v>20842.8</v>
      </c>
    </row>
    <row r="343" spans="1:8" s="29" customFormat="1" ht="60.75" customHeight="1">
      <c r="A343" s="26"/>
      <c r="B343" s="27" t="s">
        <v>347</v>
      </c>
      <c r="C343" s="117">
        <v>901</v>
      </c>
      <c r="D343" s="21" t="s">
        <v>184</v>
      </c>
      <c r="E343" s="21" t="s">
        <v>171</v>
      </c>
      <c r="F343" s="21" t="s">
        <v>4</v>
      </c>
      <c r="G343" s="21"/>
      <c r="H343" s="101">
        <f>SUM(H344+H349+H354+H357+H359+H361)</f>
        <v>20842.8</v>
      </c>
    </row>
    <row r="344" spans="1:8" s="29" customFormat="1" ht="36" customHeight="1">
      <c r="A344" s="26"/>
      <c r="B344" s="22" t="s">
        <v>107</v>
      </c>
      <c r="C344" s="117">
        <v>901</v>
      </c>
      <c r="D344" s="21" t="s">
        <v>184</v>
      </c>
      <c r="E344" s="21" t="s">
        <v>171</v>
      </c>
      <c r="F344" s="23" t="s">
        <v>110</v>
      </c>
      <c r="G344" s="23" t="s">
        <v>170</v>
      </c>
      <c r="H344" s="101">
        <f>SUM(H345+H347)</f>
        <v>1255.8</v>
      </c>
    </row>
    <row r="345" spans="1:8" s="29" customFormat="1" ht="120" customHeight="1">
      <c r="A345" s="26"/>
      <c r="B345" s="22" t="s">
        <v>348</v>
      </c>
      <c r="C345" s="117">
        <v>901</v>
      </c>
      <c r="D345" s="21" t="s">
        <v>184</v>
      </c>
      <c r="E345" s="21" t="s">
        <v>171</v>
      </c>
      <c r="F345" s="23" t="s">
        <v>111</v>
      </c>
      <c r="G345" s="23"/>
      <c r="H345" s="101">
        <f>SUM(H346)</f>
        <v>1255.8</v>
      </c>
    </row>
    <row r="346" spans="1:8" s="29" customFormat="1" ht="21.75" customHeight="1">
      <c r="A346" s="26"/>
      <c r="B346" s="22" t="s">
        <v>234</v>
      </c>
      <c r="C346" s="117">
        <v>901</v>
      </c>
      <c r="D346" s="21" t="s">
        <v>184</v>
      </c>
      <c r="E346" s="21" t="s">
        <v>171</v>
      </c>
      <c r="F346" s="23" t="s">
        <v>111</v>
      </c>
      <c r="G346" s="23" t="s">
        <v>235</v>
      </c>
      <c r="H346" s="101">
        <f>SUM('распр.б.а.13'!G345)</f>
        <v>1255.8</v>
      </c>
    </row>
    <row r="347" spans="1:8" s="29" customFormat="1" ht="84.75" customHeight="1" hidden="1">
      <c r="A347" s="26"/>
      <c r="B347" s="22" t="s">
        <v>139</v>
      </c>
      <c r="C347" s="117">
        <v>901</v>
      </c>
      <c r="D347" s="21" t="s">
        <v>184</v>
      </c>
      <c r="E347" s="21" t="s">
        <v>171</v>
      </c>
      <c r="F347" s="23" t="s">
        <v>138</v>
      </c>
      <c r="G347" s="23"/>
      <c r="H347" s="101">
        <f>SUM(H348)</f>
        <v>0</v>
      </c>
    </row>
    <row r="348" spans="1:8" s="29" customFormat="1" ht="17.25" customHeight="1" hidden="1">
      <c r="A348" s="26"/>
      <c r="B348" s="22" t="s">
        <v>234</v>
      </c>
      <c r="C348" s="117">
        <v>901</v>
      </c>
      <c r="D348" s="21" t="s">
        <v>184</v>
      </c>
      <c r="E348" s="21" t="s">
        <v>171</v>
      </c>
      <c r="F348" s="23" t="s">
        <v>138</v>
      </c>
      <c r="G348" s="23" t="s">
        <v>235</v>
      </c>
      <c r="H348" s="101">
        <v>0</v>
      </c>
    </row>
    <row r="349" spans="1:8" s="29" customFormat="1" ht="36" customHeight="1">
      <c r="A349" s="26"/>
      <c r="B349" s="20" t="s">
        <v>108</v>
      </c>
      <c r="C349" s="117">
        <v>901</v>
      </c>
      <c r="D349" s="21" t="s">
        <v>184</v>
      </c>
      <c r="E349" s="21" t="s">
        <v>171</v>
      </c>
      <c r="F349" s="23" t="s">
        <v>112</v>
      </c>
      <c r="G349" s="23"/>
      <c r="H349" s="101">
        <f>SUM(H350+H352)</f>
        <v>16025.5</v>
      </c>
    </row>
    <row r="350" spans="1:8" s="29" customFormat="1" ht="111" customHeight="1">
      <c r="A350" s="26"/>
      <c r="B350" s="22" t="s">
        <v>349</v>
      </c>
      <c r="C350" s="117">
        <v>901</v>
      </c>
      <c r="D350" s="21" t="s">
        <v>184</v>
      </c>
      <c r="E350" s="21" t="s">
        <v>171</v>
      </c>
      <c r="F350" s="23" t="s">
        <v>113</v>
      </c>
      <c r="G350" s="23"/>
      <c r="H350" s="101">
        <f>SUM(H351)</f>
        <v>15625.5</v>
      </c>
    </row>
    <row r="351" spans="1:8" s="29" customFormat="1" ht="24" customHeight="1">
      <c r="A351" s="26"/>
      <c r="B351" s="22" t="s">
        <v>234</v>
      </c>
      <c r="C351" s="117">
        <v>901</v>
      </c>
      <c r="D351" s="21" t="s">
        <v>184</v>
      </c>
      <c r="E351" s="21" t="s">
        <v>171</v>
      </c>
      <c r="F351" s="23" t="s">
        <v>113</v>
      </c>
      <c r="G351" s="23" t="s">
        <v>235</v>
      </c>
      <c r="H351" s="101">
        <f>SUM('распр.б.а.13'!G350)</f>
        <v>15625.5</v>
      </c>
    </row>
    <row r="352" spans="1:8" s="29" customFormat="1" ht="84.75" customHeight="1">
      <c r="A352" s="26"/>
      <c r="B352" s="22" t="s">
        <v>216</v>
      </c>
      <c r="C352" s="117">
        <v>901</v>
      </c>
      <c r="D352" s="21" t="s">
        <v>184</v>
      </c>
      <c r="E352" s="21" t="s">
        <v>171</v>
      </c>
      <c r="F352" s="23" t="s">
        <v>137</v>
      </c>
      <c r="G352" s="23"/>
      <c r="H352" s="101">
        <f>SUM(H353)</f>
        <v>400</v>
      </c>
    </row>
    <row r="353" spans="1:8" s="29" customFormat="1" ht="17.25" customHeight="1">
      <c r="A353" s="26"/>
      <c r="B353" s="22" t="s">
        <v>234</v>
      </c>
      <c r="C353" s="117">
        <v>901</v>
      </c>
      <c r="D353" s="21" t="s">
        <v>184</v>
      </c>
      <c r="E353" s="21" t="s">
        <v>171</v>
      </c>
      <c r="F353" s="23" t="s">
        <v>137</v>
      </c>
      <c r="G353" s="23" t="s">
        <v>235</v>
      </c>
      <c r="H353" s="101">
        <v>400</v>
      </c>
    </row>
    <row r="354" spans="1:8" s="29" customFormat="1" ht="36.75" customHeight="1" hidden="1">
      <c r="A354" s="26"/>
      <c r="B354" s="20" t="s">
        <v>109</v>
      </c>
      <c r="C354" s="117">
        <v>901</v>
      </c>
      <c r="D354" s="21" t="s">
        <v>184</v>
      </c>
      <c r="E354" s="21" t="s">
        <v>171</v>
      </c>
      <c r="F354" s="23" t="s">
        <v>115</v>
      </c>
      <c r="G354" s="23"/>
      <c r="H354" s="101">
        <f>SUM(H355)</f>
        <v>0</v>
      </c>
    </row>
    <row r="355" spans="1:8" s="29" customFormat="1" ht="60" customHeight="1" hidden="1">
      <c r="A355" s="26"/>
      <c r="B355" s="22" t="s">
        <v>258</v>
      </c>
      <c r="C355" s="117">
        <v>901</v>
      </c>
      <c r="D355" s="21" t="s">
        <v>184</v>
      </c>
      <c r="E355" s="21" t="s">
        <v>171</v>
      </c>
      <c r="F355" s="23" t="s">
        <v>114</v>
      </c>
      <c r="G355" s="23"/>
      <c r="H355" s="101">
        <f>SUM(H356)</f>
        <v>0</v>
      </c>
    </row>
    <row r="356" spans="1:8" s="29" customFormat="1" ht="29.25" customHeight="1" hidden="1">
      <c r="A356" s="26"/>
      <c r="B356" s="22" t="s">
        <v>234</v>
      </c>
      <c r="C356" s="117">
        <v>901</v>
      </c>
      <c r="D356" s="21" t="s">
        <v>184</v>
      </c>
      <c r="E356" s="21" t="s">
        <v>171</v>
      </c>
      <c r="F356" s="23" t="s">
        <v>114</v>
      </c>
      <c r="G356" s="23" t="s">
        <v>235</v>
      </c>
      <c r="H356" s="101">
        <v>0</v>
      </c>
    </row>
    <row r="357" spans="1:8" s="28" customFormat="1" ht="122.25" customHeight="1" hidden="1">
      <c r="A357" s="32"/>
      <c r="B357" s="39" t="s">
        <v>3</v>
      </c>
      <c r="C357" s="117">
        <v>901</v>
      </c>
      <c r="D357" s="21" t="s">
        <v>184</v>
      </c>
      <c r="E357" s="21" t="s">
        <v>171</v>
      </c>
      <c r="F357" s="23" t="s">
        <v>10</v>
      </c>
      <c r="G357" s="23"/>
      <c r="H357" s="101">
        <f>H358</f>
        <v>0</v>
      </c>
    </row>
    <row r="358" spans="1:8" s="28" customFormat="1" ht="29.25" customHeight="1" hidden="1">
      <c r="A358" s="32"/>
      <c r="B358" s="22" t="s">
        <v>234</v>
      </c>
      <c r="C358" s="117">
        <v>901</v>
      </c>
      <c r="D358" s="21" t="s">
        <v>184</v>
      </c>
      <c r="E358" s="21" t="s">
        <v>171</v>
      </c>
      <c r="F358" s="23" t="s">
        <v>10</v>
      </c>
      <c r="G358" s="23" t="s">
        <v>235</v>
      </c>
      <c r="H358" s="101"/>
    </row>
    <row r="359" spans="1:8" s="28" customFormat="1" ht="64.5" customHeight="1">
      <c r="A359" s="32"/>
      <c r="B359" s="68" t="s">
        <v>484</v>
      </c>
      <c r="C359" s="117">
        <v>901</v>
      </c>
      <c r="D359" s="21" t="s">
        <v>184</v>
      </c>
      <c r="E359" s="21" t="s">
        <v>171</v>
      </c>
      <c r="F359" s="23" t="s">
        <v>10</v>
      </c>
      <c r="G359" s="23"/>
      <c r="H359" s="101">
        <f>H360</f>
        <v>2300</v>
      </c>
    </row>
    <row r="360" spans="1:8" s="28" customFormat="1" ht="29.25" customHeight="1">
      <c r="A360" s="32"/>
      <c r="B360" s="22" t="s">
        <v>234</v>
      </c>
      <c r="C360" s="117">
        <v>901</v>
      </c>
      <c r="D360" s="21" t="s">
        <v>184</v>
      </c>
      <c r="E360" s="21" t="s">
        <v>171</v>
      </c>
      <c r="F360" s="23" t="s">
        <v>10</v>
      </c>
      <c r="G360" s="23" t="s">
        <v>235</v>
      </c>
      <c r="H360" s="101">
        <f>SUM('распр.б.а.13'!G359)</f>
        <v>2300</v>
      </c>
    </row>
    <row r="361" spans="1:8" s="28" customFormat="1" ht="54" customHeight="1">
      <c r="A361" s="32"/>
      <c r="B361" s="20" t="s">
        <v>101</v>
      </c>
      <c r="C361" s="117">
        <v>901</v>
      </c>
      <c r="D361" s="21" t="s">
        <v>184</v>
      </c>
      <c r="E361" s="21" t="s">
        <v>171</v>
      </c>
      <c r="F361" s="23" t="s">
        <v>495</v>
      </c>
      <c r="G361" s="21"/>
      <c r="H361" s="101">
        <f>SUM(H362)</f>
        <v>1261.5</v>
      </c>
    </row>
    <row r="362" spans="1:8" s="28" customFormat="1" ht="56.25" customHeight="1">
      <c r="A362" s="32"/>
      <c r="B362" s="68" t="s">
        <v>493</v>
      </c>
      <c r="C362" s="117">
        <v>901</v>
      </c>
      <c r="D362" s="21" t="s">
        <v>184</v>
      </c>
      <c r="E362" s="21" t="s">
        <v>171</v>
      </c>
      <c r="F362" s="23" t="s">
        <v>494</v>
      </c>
      <c r="G362" s="23"/>
      <c r="H362" s="101">
        <f>SUM(H363)</f>
        <v>1261.5</v>
      </c>
    </row>
    <row r="363" spans="1:8" s="28" customFormat="1" ht="29.25" customHeight="1">
      <c r="A363" s="32"/>
      <c r="B363" s="22" t="s">
        <v>234</v>
      </c>
      <c r="C363" s="117">
        <v>901</v>
      </c>
      <c r="D363" s="21" t="s">
        <v>184</v>
      </c>
      <c r="E363" s="21" t="s">
        <v>171</v>
      </c>
      <c r="F363" s="23" t="s">
        <v>494</v>
      </c>
      <c r="G363" s="23" t="s">
        <v>235</v>
      </c>
      <c r="H363" s="101">
        <f>SUM('распр.б.а.13'!G362)</f>
        <v>1261.5</v>
      </c>
    </row>
    <row r="364" spans="1:8" s="18" customFormat="1" ht="29.25" customHeight="1">
      <c r="A364" s="26"/>
      <c r="B364" s="104" t="s">
        <v>196</v>
      </c>
      <c r="C364" s="116">
        <v>901</v>
      </c>
      <c r="D364" s="17" t="s">
        <v>179</v>
      </c>
      <c r="E364" s="17" t="s">
        <v>172</v>
      </c>
      <c r="F364" s="17"/>
      <c r="G364" s="17"/>
      <c r="H364" s="99">
        <f>SUM(H365+H370)</f>
        <v>1497.1</v>
      </c>
    </row>
    <row r="365" spans="1:8" s="18" customFormat="1" ht="19.5" customHeight="1">
      <c r="A365" s="26"/>
      <c r="B365" s="104" t="s">
        <v>143</v>
      </c>
      <c r="C365" s="116">
        <v>901</v>
      </c>
      <c r="D365" s="17" t="s">
        <v>179</v>
      </c>
      <c r="E365" s="17" t="s">
        <v>171</v>
      </c>
      <c r="F365" s="17"/>
      <c r="G365" s="17"/>
      <c r="H365" s="99">
        <f>SUM(H366)</f>
        <v>749.5</v>
      </c>
    </row>
    <row r="366" spans="1:8" ht="37.5" customHeight="1">
      <c r="A366" s="32"/>
      <c r="B366" s="20" t="s">
        <v>220</v>
      </c>
      <c r="C366" s="117">
        <v>901</v>
      </c>
      <c r="D366" s="21" t="s">
        <v>179</v>
      </c>
      <c r="E366" s="21" t="s">
        <v>171</v>
      </c>
      <c r="F366" s="21" t="s">
        <v>82</v>
      </c>
      <c r="G366" s="21"/>
      <c r="H366" s="101">
        <f>SUM(H367)</f>
        <v>749.5</v>
      </c>
    </row>
    <row r="367" spans="1:8" ht="48.75" customHeight="1">
      <c r="A367" s="32"/>
      <c r="B367" s="20" t="s">
        <v>232</v>
      </c>
      <c r="C367" s="117">
        <v>901</v>
      </c>
      <c r="D367" s="23" t="s">
        <v>179</v>
      </c>
      <c r="E367" s="23" t="s">
        <v>171</v>
      </c>
      <c r="F367" s="23" t="s">
        <v>83</v>
      </c>
      <c r="G367" s="23"/>
      <c r="H367" s="101">
        <f>SUM(H368)</f>
        <v>749.5</v>
      </c>
    </row>
    <row r="368" spans="1:8" ht="19.5" customHeight="1">
      <c r="A368" s="32"/>
      <c r="B368" s="20" t="s">
        <v>238</v>
      </c>
      <c r="C368" s="117">
        <v>901</v>
      </c>
      <c r="D368" s="21" t="s">
        <v>179</v>
      </c>
      <c r="E368" s="21" t="s">
        <v>171</v>
      </c>
      <c r="F368" s="21" t="s">
        <v>88</v>
      </c>
      <c r="G368" s="17"/>
      <c r="H368" s="101">
        <f>SUM(H369)</f>
        <v>749.5</v>
      </c>
    </row>
    <row r="369" spans="1:8" ht="30" customHeight="1">
      <c r="A369" s="32"/>
      <c r="B369" s="20" t="s">
        <v>236</v>
      </c>
      <c r="C369" s="117">
        <v>901</v>
      </c>
      <c r="D369" s="21" t="s">
        <v>179</v>
      </c>
      <c r="E369" s="21" t="s">
        <v>171</v>
      </c>
      <c r="F369" s="21" t="s">
        <v>88</v>
      </c>
      <c r="G369" s="21" t="s">
        <v>237</v>
      </c>
      <c r="H369" s="101">
        <f>SUM('распр.б.а.13'!G368)</f>
        <v>749.5</v>
      </c>
    </row>
    <row r="370" spans="1:8" s="18" customFormat="1" ht="19.5" customHeight="1">
      <c r="A370" s="26"/>
      <c r="B370" s="104" t="s">
        <v>141</v>
      </c>
      <c r="C370" s="116">
        <v>901</v>
      </c>
      <c r="D370" s="17" t="s">
        <v>179</v>
      </c>
      <c r="E370" s="17" t="s">
        <v>173</v>
      </c>
      <c r="F370" s="17"/>
      <c r="G370" s="17"/>
      <c r="H370" s="99">
        <f>SUM(H371+H378+H389)</f>
        <v>747.6</v>
      </c>
    </row>
    <row r="371" spans="1:8" ht="47.25" customHeight="1">
      <c r="A371" s="32"/>
      <c r="B371" s="27" t="s">
        <v>301</v>
      </c>
      <c r="C371" s="117">
        <v>901</v>
      </c>
      <c r="D371" s="21" t="s">
        <v>179</v>
      </c>
      <c r="E371" s="21" t="s">
        <v>173</v>
      </c>
      <c r="F371" s="21" t="s">
        <v>8</v>
      </c>
      <c r="G371" s="21"/>
      <c r="H371" s="101">
        <f>SUM(H372)</f>
        <v>157.6</v>
      </c>
    </row>
    <row r="372" spans="1:8" ht="87.75" customHeight="1">
      <c r="A372" s="32"/>
      <c r="B372" s="102" t="s">
        <v>302</v>
      </c>
      <c r="C372" s="117">
        <v>901</v>
      </c>
      <c r="D372" s="21" t="s">
        <v>179</v>
      </c>
      <c r="E372" s="21" t="s">
        <v>173</v>
      </c>
      <c r="F372" s="21" t="s">
        <v>9</v>
      </c>
      <c r="G372" s="21"/>
      <c r="H372" s="101">
        <f>SUM(H373+H375)</f>
        <v>157.6</v>
      </c>
    </row>
    <row r="373" spans="1:8" ht="96" customHeight="1" hidden="1">
      <c r="A373" s="32"/>
      <c r="B373" s="39" t="s">
        <v>241</v>
      </c>
      <c r="C373" s="117">
        <v>901</v>
      </c>
      <c r="D373" s="23" t="s">
        <v>179</v>
      </c>
      <c r="E373" s="23" t="s">
        <v>173</v>
      </c>
      <c r="F373" s="23" t="s">
        <v>26</v>
      </c>
      <c r="G373" s="23"/>
      <c r="H373" s="101">
        <f>SUM(H374)</f>
        <v>0</v>
      </c>
    </row>
    <row r="374" spans="1:8" ht="45.75" customHeight="1" hidden="1">
      <c r="A374" s="32"/>
      <c r="B374" s="20" t="s">
        <v>239</v>
      </c>
      <c r="C374" s="117">
        <v>901</v>
      </c>
      <c r="D374" s="23" t="s">
        <v>179</v>
      </c>
      <c r="E374" s="23" t="s">
        <v>173</v>
      </c>
      <c r="F374" s="23" t="s">
        <v>26</v>
      </c>
      <c r="G374" s="23" t="s">
        <v>240</v>
      </c>
      <c r="H374" s="101"/>
    </row>
    <row r="375" spans="1:8" ht="49.5" customHeight="1">
      <c r="A375" s="32"/>
      <c r="B375" s="20" t="s">
        <v>101</v>
      </c>
      <c r="C375" s="117">
        <v>901</v>
      </c>
      <c r="D375" s="23" t="s">
        <v>179</v>
      </c>
      <c r="E375" s="23" t="s">
        <v>173</v>
      </c>
      <c r="F375" s="23" t="s">
        <v>116</v>
      </c>
      <c r="G375" s="23"/>
      <c r="H375" s="101">
        <f>SUM(H376)</f>
        <v>157.6</v>
      </c>
    </row>
    <row r="376" spans="1:8" ht="64.5" customHeight="1">
      <c r="A376" s="32"/>
      <c r="B376" s="40" t="s">
        <v>303</v>
      </c>
      <c r="C376" s="117">
        <v>901</v>
      </c>
      <c r="D376" s="23" t="s">
        <v>179</v>
      </c>
      <c r="E376" s="23" t="s">
        <v>173</v>
      </c>
      <c r="F376" s="23" t="s">
        <v>117</v>
      </c>
      <c r="G376" s="23"/>
      <c r="H376" s="101">
        <f>SUM(H377)</f>
        <v>157.6</v>
      </c>
    </row>
    <row r="377" spans="1:8" ht="31.5" customHeight="1">
      <c r="A377" s="32"/>
      <c r="B377" s="20" t="s">
        <v>239</v>
      </c>
      <c r="C377" s="117">
        <v>901</v>
      </c>
      <c r="D377" s="23" t="s">
        <v>179</v>
      </c>
      <c r="E377" s="23" t="s">
        <v>173</v>
      </c>
      <c r="F377" s="23" t="s">
        <v>117</v>
      </c>
      <c r="G377" s="23" t="s">
        <v>240</v>
      </c>
      <c r="H377" s="101">
        <f>SUM('распр.б.а.13'!G376)</f>
        <v>157.6</v>
      </c>
    </row>
    <row r="378" spans="1:8" ht="40.5" customHeight="1" hidden="1">
      <c r="A378" s="32"/>
      <c r="B378" s="27" t="s">
        <v>341</v>
      </c>
      <c r="C378" s="117">
        <v>901</v>
      </c>
      <c r="D378" s="23" t="s">
        <v>179</v>
      </c>
      <c r="E378" s="23" t="s">
        <v>173</v>
      </c>
      <c r="F378" s="23" t="s">
        <v>13</v>
      </c>
      <c r="G378" s="23"/>
      <c r="H378" s="101">
        <f>SUM(H379+H385)</f>
        <v>0</v>
      </c>
    </row>
    <row r="379" spans="1:8" ht="51" customHeight="1" hidden="1">
      <c r="A379" s="32"/>
      <c r="B379" s="27" t="s">
        <v>342</v>
      </c>
      <c r="C379" s="117">
        <v>901</v>
      </c>
      <c r="D379" s="23" t="s">
        <v>179</v>
      </c>
      <c r="E379" s="23" t="s">
        <v>173</v>
      </c>
      <c r="F379" s="23" t="s">
        <v>14</v>
      </c>
      <c r="G379" s="23"/>
      <c r="H379" s="101">
        <f>SUM(H380+H382)</f>
        <v>0</v>
      </c>
    </row>
    <row r="380" spans="1:8" ht="69" customHeight="1" hidden="1">
      <c r="A380" s="32"/>
      <c r="B380" s="27" t="s">
        <v>102</v>
      </c>
      <c r="C380" s="117">
        <v>901</v>
      </c>
      <c r="D380" s="23" t="s">
        <v>179</v>
      </c>
      <c r="E380" s="23" t="s">
        <v>173</v>
      </c>
      <c r="F380" s="23" t="s">
        <v>15</v>
      </c>
      <c r="G380" s="23"/>
      <c r="H380" s="101">
        <f>SUM(H381)</f>
        <v>0</v>
      </c>
    </row>
    <row r="381" spans="1:8" ht="43.5" customHeight="1" hidden="1">
      <c r="A381" s="32"/>
      <c r="B381" s="20" t="s">
        <v>239</v>
      </c>
      <c r="C381" s="117">
        <v>901</v>
      </c>
      <c r="D381" s="23" t="s">
        <v>179</v>
      </c>
      <c r="E381" s="23" t="s">
        <v>173</v>
      </c>
      <c r="F381" s="23" t="s">
        <v>15</v>
      </c>
      <c r="G381" s="23" t="s">
        <v>240</v>
      </c>
      <c r="H381" s="101"/>
    </row>
    <row r="382" spans="1:8" ht="48.75" customHeight="1" hidden="1">
      <c r="A382" s="32"/>
      <c r="B382" s="20" t="s">
        <v>101</v>
      </c>
      <c r="C382" s="117">
        <v>901</v>
      </c>
      <c r="D382" s="23" t="s">
        <v>179</v>
      </c>
      <c r="E382" s="23" t="s">
        <v>173</v>
      </c>
      <c r="F382" s="23" t="s">
        <v>120</v>
      </c>
      <c r="G382" s="23"/>
      <c r="H382" s="101">
        <f>SUM(H383)</f>
        <v>0</v>
      </c>
    </row>
    <row r="383" spans="1:8" ht="78" customHeight="1" hidden="1">
      <c r="A383" s="32"/>
      <c r="B383" s="20" t="s">
        <v>343</v>
      </c>
      <c r="C383" s="117">
        <v>901</v>
      </c>
      <c r="D383" s="21" t="s">
        <v>179</v>
      </c>
      <c r="E383" s="21" t="s">
        <v>173</v>
      </c>
      <c r="F383" s="21" t="s">
        <v>121</v>
      </c>
      <c r="G383" s="21"/>
      <c r="H383" s="101">
        <f>SUM(H384)</f>
        <v>0</v>
      </c>
    </row>
    <row r="384" spans="1:8" ht="40.5" customHeight="1" hidden="1">
      <c r="A384" s="32"/>
      <c r="B384" s="20" t="s">
        <v>239</v>
      </c>
      <c r="C384" s="117">
        <v>901</v>
      </c>
      <c r="D384" s="21" t="s">
        <v>179</v>
      </c>
      <c r="E384" s="21" t="s">
        <v>173</v>
      </c>
      <c r="F384" s="21" t="s">
        <v>121</v>
      </c>
      <c r="G384" s="21" t="s">
        <v>240</v>
      </c>
      <c r="H384" s="101">
        <f>SUM('распр.б.а.13'!G383)</f>
        <v>0</v>
      </c>
    </row>
    <row r="385" spans="1:8" ht="56.25" customHeight="1" hidden="1">
      <c r="A385" s="32"/>
      <c r="B385" s="20"/>
      <c r="C385" s="117">
        <v>901</v>
      </c>
      <c r="D385" s="21" t="s">
        <v>179</v>
      </c>
      <c r="E385" s="21" t="s">
        <v>173</v>
      </c>
      <c r="F385" s="21" t="s">
        <v>24</v>
      </c>
      <c r="G385" s="21"/>
      <c r="H385" s="101">
        <f>SUM(H386)</f>
        <v>0</v>
      </c>
    </row>
    <row r="386" spans="1:8" ht="52.5" customHeight="1" hidden="1">
      <c r="A386" s="32"/>
      <c r="B386" s="20" t="s">
        <v>101</v>
      </c>
      <c r="C386" s="117">
        <v>901</v>
      </c>
      <c r="D386" s="21" t="s">
        <v>179</v>
      </c>
      <c r="E386" s="21" t="s">
        <v>173</v>
      </c>
      <c r="F386" s="21" t="s">
        <v>122</v>
      </c>
      <c r="G386" s="21"/>
      <c r="H386" s="101">
        <f>SUM(H387)</f>
        <v>0</v>
      </c>
    </row>
    <row r="387" spans="1:8" ht="45.75" customHeight="1" hidden="1">
      <c r="A387" s="32"/>
      <c r="B387" s="20"/>
      <c r="C387" s="117">
        <v>901</v>
      </c>
      <c r="D387" s="21" t="s">
        <v>179</v>
      </c>
      <c r="E387" s="21" t="s">
        <v>173</v>
      </c>
      <c r="F387" s="21" t="s">
        <v>123</v>
      </c>
      <c r="G387" s="21"/>
      <c r="H387" s="101">
        <f>SUM(H388)</f>
        <v>0</v>
      </c>
    </row>
    <row r="388" spans="1:8" ht="39" customHeight="1" hidden="1">
      <c r="A388" s="32"/>
      <c r="B388" s="20" t="s">
        <v>239</v>
      </c>
      <c r="C388" s="117">
        <v>901</v>
      </c>
      <c r="D388" s="21" t="s">
        <v>179</v>
      </c>
      <c r="E388" s="21" t="s">
        <v>173</v>
      </c>
      <c r="F388" s="21" t="s">
        <v>123</v>
      </c>
      <c r="G388" s="21" t="s">
        <v>240</v>
      </c>
      <c r="H388" s="101"/>
    </row>
    <row r="389" spans="1:8" ht="24" customHeight="1">
      <c r="A389" s="32"/>
      <c r="B389" s="27" t="s">
        <v>242</v>
      </c>
      <c r="C389" s="117">
        <v>901</v>
      </c>
      <c r="D389" s="21" t="s">
        <v>179</v>
      </c>
      <c r="E389" s="21" t="s">
        <v>173</v>
      </c>
      <c r="F389" s="21" t="s">
        <v>7</v>
      </c>
      <c r="G389" s="21"/>
      <c r="H389" s="101">
        <f>SUM(H390+H392+H394)</f>
        <v>590</v>
      </c>
    </row>
    <row r="390" spans="1:8" ht="60" customHeight="1">
      <c r="A390" s="32"/>
      <c r="B390" s="27" t="s">
        <v>470</v>
      </c>
      <c r="C390" s="117">
        <v>901</v>
      </c>
      <c r="D390" s="21" t="s">
        <v>179</v>
      </c>
      <c r="E390" s="21" t="s">
        <v>173</v>
      </c>
      <c r="F390" s="21" t="s">
        <v>94</v>
      </c>
      <c r="G390" s="21"/>
      <c r="H390" s="101">
        <f>SUM(H391)</f>
        <v>250</v>
      </c>
    </row>
    <row r="391" spans="1:8" ht="39" customHeight="1">
      <c r="A391" s="32"/>
      <c r="B391" s="20" t="s">
        <v>224</v>
      </c>
      <c r="C391" s="117">
        <v>901</v>
      </c>
      <c r="D391" s="21" t="s">
        <v>179</v>
      </c>
      <c r="E391" s="21" t="s">
        <v>173</v>
      </c>
      <c r="F391" s="21" t="s">
        <v>94</v>
      </c>
      <c r="G391" s="21" t="s">
        <v>225</v>
      </c>
      <c r="H391" s="101">
        <f>SUM('распр.б.а.13'!G390)</f>
        <v>250</v>
      </c>
    </row>
    <row r="392" spans="1:8" ht="75.75" customHeight="1">
      <c r="A392" s="32"/>
      <c r="B392" s="27" t="s">
        <v>471</v>
      </c>
      <c r="C392" s="117">
        <v>901</v>
      </c>
      <c r="D392" s="21" t="s">
        <v>179</v>
      </c>
      <c r="E392" s="21" t="s">
        <v>173</v>
      </c>
      <c r="F392" s="21" t="s">
        <v>95</v>
      </c>
      <c r="G392" s="21"/>
      <c r="H392" s="101">
        <f>SUM(H393)</f>
        <v>200</v>
      </c>
    </row>
    <row r="393" spans="1:8" ht="39" customHeight="1">
      <c r="A393" s="32"/>
      <c r="B393" s="20" t="s">
        <v>224</v>
      </c>
      <c r="C393" s="117">
        <v>901</v>
      </c>
      <c r="D393" s="21" t="s">
        <v>179</v>
      </c>
      <c r="E393" s="21" t="s">
        <v>173</v>
      </c>
      <c r="F393" s="21" t="s">
        <v>95</v>
      </c>
      <c r="G393" s="21" t="s">
        <v>225</v>
      </c>
      <c r="H393" s="101">
        <f>SUM('распр.б.а.13'!G392)</f>
        <v>200</v>
      </c>
    </row>
    <row r="394" spans="1:8" ht="48.75" customHeight="1">
      <c r="A394" s="32"/>
      <c r="B394" s="27" t="s">
        <v>252</v>
      </c>
      <c r="C394" s="117">
        <v>901</v>
      </c>
      <c r="D394" s="21" t="s">
        <v>179</v>
      </c>
      <c r="E394" s="21" t="s">
        <v>173</v>
      </c>
      <c r="F394" s="21" t="s">
        <v>96</v>
      </c>
      <c r="G394" s="21"/>
      <c r="H394" s="101">
        <f>SUM(H395)</f>
        <v>140</v>
      </c>
    </row>
    <row r="395" spans="1:8" ht="39" customHeight="1">
      <c r="A395" s="32"/>
      <c r="B395" s="20" t="s">
        <v>224</v>
      </c>
      <c r="C395" s="117">
        <v>901</v>
      </c>
      <c r="D395" s="21" t="s">
        <v>179</v>
      </c>
      <c r="E395" s="21" t="s">
        <v>173</v>
      </c>
      <c r="F395" s="21" t="s">
        <v>96</v>
      </c>
      <c r="G395" s="21" t="s">
        <v>225</v>
      </c>
      <c r="H395" s="101">
        <f>SUM('распр.б.а.13'!G394)</f>
        <v>140</v>
      </c>
    </row>
    <row r="396" spans="1:8" ht="19.5" customHeight="1" hidden="1">
      <c r="A396" s="32"/>
      <c r="B396" s="20" t="s">
        <v>153</v>
      </c>
      <c r="C396" s="117">
        <v>901</v>
      </c>
      <c r="D396" s="21" t="s">
        <v>179</v>
      </c>
      <c r="E396" s="21" t="s">
        <v>173</v>
      </c>
      <c r="F396" s="21"/>
      <c r="G396" s="23"/>
      <c r="H396" s="101">
        <f>SUM(H397)</f>
        <v>0</v>
      </c>
    </row>
    <row r="397" spans="1:8" ht="27.75" customHeight="1" hidden="1">
      <c r="A397" s="32"/>
      <c r="B397" s="20" t="s">
        <v>194</v>
      </c>
      <c r="C397" s="117">
        <v>901</v>
      </c>
      <c r="D397" s="21" t="s">
        <v>179</v>
      </c>
      <c r="E397" s="21" t="s">
        <v>173</v>
      </c>
      <c r="F397" s="21"/>
      <c r="G397" s="23"/>
      <c r="H397" s="101">
        <f>SUM(H398)</f>
        <v>0</v>
      </c>
    </row>
    <row r="398" spans="1:8" ht="19.5" customHeight="1" hidden="1">
      <c r="A398" s="32"/>
      <c r="B398" s="110" t="s">
        <v>209</v>
      </c>
      <c r="C398" s="117">
        <v>901</v>
      </c>
      <c r="D398" s="21" t="s">
        <v>179</v>
      </c>
      <c r="E398" s="21" t="s">
        <v>173</v>
      </c>
      <c r="F398" s="21"/>
      <c r="G398" s="23" t="s">
        <v>210</v>
      </c>
      <c r="H398" s="101">
        <v>0</v>
      </c>
    </row>
    <row r="399" spans="1:8" s="18" customFormat="1" ht="19.5" customHeight="1">
      <c r="A399" s="26"/>
      <c r="B399" s="104" t="s">
        <v>144</v>
      </c>
      <c r="C399" s="116">
        <v>901</v>
      </c>
      <c r="D399" s="17" t="s">
        <v>175</v>
      </c>
      <c r="E399" s="17" t="s">
        <v>172</v>
      </c>
      <c r="F399" s="17"/>
      <c r="G399" s="17"/>
      <c r="H399" s="99">
        <f>SUM(H400)</f>
        <v>12729.300000000001</v>
      </c>
    </row>
    <row r="400" spans="1:8" s="18" customFormat="1" ht="19.5" customHeight="1">
      <c r="A400" s="26"/>
      <c r="B400" s="104" t="s">
        <v>211</v>
      </c>
      <c r="C400" s="116">
        <v>901</v>
      </c>
      <c r="D400" s="17" t="s">
        <v>175</v>
      </c>
      <c r="E400" s="17" t="s">
        <v>171</v>
      </c>
      <c r="F400" s="17"/>
      <c r="G400" s="17"/>
      <c r="H400" s="99">
        <f>SUM(H401)</f>
        <v>12729.300000000001</v>
      </c>
    </row>
    <row r="401" spans="1:8" ht="57" customHeight="1">
      <c r="A401" s="32"/>
      <c r="B401" s="27" t="s">
        <v>346</v>
      </c>
      <c r="C401" s="117">
        <v>901</v>
      </c>
      <c r="D401" s="21" t="s">
        <v>175</v>
      </c>
      <c r="E401" s="21" t="s">
        <v>171</v>
      </c>
      <c r="F401" s="21" t="s">
        <v>21</v>
      </c>
      <c r="G401" s="21"/>
      <c r="H401" s="101">
        <f>SUM(H402)</f>
        <v>12729.300000000001</v>
      </c>
    </row>
    <row r="402" spans="1:8" ht="66.75" customHeight="1">
      <c r="A402" s="32"/>
      <c r="B402" s="27" t="s">
        <v>350</v>
      </c>
      <c r="C402" s="117">
        <v>901</v>
      </c>
      <c r="D402" s="21" t="s">
        <v>175</v>
      </c>
      <c r="E402" s="21" t="s">
        <v>171</v>
      </c>
      <c r="F402" s="21" t="s">
        <v>5</v>
      </c>
      <c r="G402" s="21"/>
      <c r="H402" s="101">
        <f>SUM(H403+H405+H407+H409)</f>
        <v>12729.300000000001</v>
      </c>
    </row>
    <row r="403" spans="1:8" ht="111" customHeight="1">
      <c r="A403" s="32"/>
      <c r="B403" s="22" t="s">
        <v>351</v>
      </c>
      <c r="C403" s="117">
        <v>901</v>
      </c>
      <c r="D403" s="21" t="s">
        <v>175</v>
      </c>
      <c r="E403" s="21" t="s">
        <v>171</v>
      </c>
      <c r="F403" s="23" t="s">
        <v>22</v>
      </c>
      <c r="G403" s="23"/>
      <c r="H403" s="101">
        <f>SUM(H404)</f>
        <v>8476.7</v>
      </c>
    </row>
    <row r="404" spans="1:8" ht="24.75" customHeight="1">
      <c r="A404" s="32"/>
      <c r="B404" s="22" t="s">
        <v>234</v>
      </c>
      <c r="C404" s="117">
        <v>901</v>
      </c>
      <c r="D404" s="21" t="s">
        <v>175</v>
      </c>
      <c r="E404" s="21" t="s">
        <v>171</v>
      </c>
      <c r="F404" s="23" t="s">
        <v>22</v>
      </c>
      <c r="G404" s="23" t="s">
        <v>235</v>
      </c>
      <c r="H404" s="101">
        <f>SUM('распр.б.а.13'!G403)</f>
        <v>8476.7</v>
      </c>
    </row>
    <row r="405" spans="1:8" ht="84.75" customHeight="1">
      <c r="A405" s="32"/>
      <c r="B405" s="22" t="s">
        <v>472</v>
      </c>
      <c r="C405" s="117">
        <v>901</v>
      </c>
      <c r="D405" s="21" t="s">
        <v>175</v>
      </c>
      <c r="E405" s="21" t="s">
        <v>171</v>
      </c>
      <c r="F405" s="23" t="s">
        <v>28</v>
      </c>
      <c r="G405" s="23"/>
      <c r="H405" s="101">
        <f>SUM(H406)</f>
        <v>678.6</v>
      </c>
    </row>
    <row r="406" spans="1:8" ht="24.75" customHeight="1">
      <c r="A406" s="32"/>
      <c r="B406" s="22" t="s">
        <v>234</v>
      </c>
      <c r="C406" s="117">
        <v>901</v>
      </c>
      <c r="D406" s="21" t="s">
        <v>175</v>
      </c>
      <c r="E406" s="21" t="s">
        <v>171</v>
      </c>
      <c r="F406" s="23" t="s">
        <v>28</v>
      </c>
      <c r="G406" s="23" t="s">
        <v>235</v>
      </c>
      <c r="H406" s="101">
        <f>SUM('распр.б.а.13'!G405)</f>
        <v>678.6</v>
      </c>
    </row>
    <row r="407" spans="1:8" ht="117" customHeight="1">
      <c r="A407" s="32"/>
      <c r="B407" s="22" t="s">
        <v>352</v>
      </c>
      <c r="C407" s="117">
        <v>901</v>
      </c>
      <c r="D407" s="21" t="s">
        <v>175</v>
      </c>
      <c r="E407" s="21" t="s">
        <v>171</v>
      </c>
      <c r="F407" s="23" t="s">
        <v>97</v>
      </c>
      <c r="G407" s="23"/>
      <c r="H407" s="101">
        <f>SUM(H408)</f>
        <v>3574</v>
      </c>
    </row>
    <row r="408" spans="1:8" ht="24.75" customHeight="1">
      <c r="A408" s="32"/>
      <c r="B408" s="20" t="s">
        <v>157</v>
      </c>
      <c r="C408" s="117">
        <v>901</v>
      </c>
      <c r="D408" s="21" t="s">
        <v>175</v>
      </c>
      <c r="E408" s="21" t="s">
        <v>171</v>
      </c>
      <c r="F408" s="23" t="s">
        <v>97</v>
      </c>
      <c r="G408" s="23" t="s">
        <v>233</v>
      </c>
      <c r="H408" s="101">
        <f>SUM('распр.б.а.13'!G407)</f>
        <v>3574</v>
      </c>
    </row>
    <row r="409" spans="1:8" ht="96" customHeight="1" hidden="1">
      <c r="A409" s="32"/>
      <c r="B409" s="27" t="s">
        <v>217</v>
      </c>
      <c r="C409" s="117">
        <v>901</v>
      </c>
      <c r="D409" s="21" t="s">
        <v>175</v>
      </c>
      <c r="E409" s="21" t="s">
        <v>171</v>
      </c>
      <c r="F409" s="23" t="s">
        <v>28</v>
      </c>
      <c r="G409" s="23"/>
      <c r="H409" s="101">
        <f>SUM(H410)</f>
        <v>0</v>
      </c>
    </row>
    <row r="410" spans="1:8" ht="19.5" customHeight="1" hidden="1">
      <c r="A410" s="32"/>
      <c r="B410" s="22" t="s">
        <v>234</v>
      </c>
      <c r="C410" s="117">
        <v>901</v>
      </c>
      <c r="D410" s="21" t="s">
        <v>175</v>
      </c>
      <c r="E410" s="21" t="s">
        <v>171</v>
      </c>
      <c r="F410" s="23" t="s">
        <v>28</v>
      </c>
      <c r="G410" s="23" t="s">
        <v>235</v>
      </c>
      <c r="H410" s="101"/>
    </row>
    <row r="411" spans="1:8" s="18" customFormat="1" ht="19.5" customHeight="1">
      <c r="A411" s="26"/>
      <c r="B411" s="104" t="s">
        <v>167</v>
      </c>
      <c r="C411" s="116">
        <v>901</v>
      </c>
      <c r="D411" s="17" t="s">
        <v>181</v>
      </c>
      <c r="E411" s="17" t="s">
        <v>172</v>
      </c>
      <c r="F411" s="17"/>
      <c r="G411" s="17"/>
      <c r="H411" s="99">
        <f>SUM(H412)</f>
        <v>1508.1</v>
      </c>
    </row>
    <row r="412" spans="1:8" s="18" customFormat="1" ht="19.5" customHeight="1">
      <c r="A412" s="26"/>
      <c r="B412" s="113" t="s">
        <v>160</v>
      </c>
      <c r="C412" s="116">
        <v>901</v>
      </c>
      <c r="D412" s="17" t="s">
        <v>181</v>
      </c>
      <c r="E412" s="17" t="s">
        <v>176</v>
      </c>
      <c r="F412" s="17"/>
      <c r="G412" s="17"/>
      <c r="H412" s="99">
        <f>SUM(H413+H417+H422)</f>
        <v>1508.1</v>
      </c>
    </row>
    <row r="413" spans="1:8" s="18" customFormat="1" ht="61.5" customHeight="1">
      <c r="A413" s="26"/>
      <c r="B413" s="20" t="s">
        <v>464</v>
      </c>
      <c r="C413" s="117">
        <v>901</v>
      </c>
      <c r="D413" s="21" t="s">
        <v>181</v>
      </c>
      <c r="E413" s="21" t="s">
        <v>176</v>
      </c>
      <c r="F413" s="21" t="s">
        <v>291</v>
      </c>
      <c r="G413" s="17"/>
      <c r="H413" s="101">
        <f>SUM(H414)</f>
        <v>585.8</v>
      </c>
    </row>
    <row r="414" spans="1:8" s="18" customFormat="1" ht="78" customHeight="1">
      <c r="A414" s="26"/>
      <c r="B414" s="20" t="s">
        <v>460</v>
      </c>
      <c r="C414" s="117">
        <v>901</v>
      </c>
      <c r="D414" s="21" t="s">
        <v>181</v>
      </c>
      <c r="E414" s="21" t="s">
        <v>176</v>
      </c>
      <c r="F414" s="21" t="s">
        <v>433</v>
      </c>
      <c r="G414" s="65"/>
      <c r="H414" s="101">
        <f>SUM(H415)</f>
        <v>585.8</v>
      </c>
    </row>
    <row r="415" spans="1:8" s="18" customFormat="1" ht="99.75" customHeight="1">
      <c r="A415" s="26"/>
      <c r="B415" s="20" t="s">
        <v>461</v>
      </c>
      <c r="C415" s="117">
        <v>901</v>
      </c>
      <c r="D415" s="21" t="s">
        <v>181</v>
      </c>
      <c r="E415" s="21" t="s">
        <v>176</v>
      </c>
      <c r="F415" s="21" t="s">
        <v>434</v>
      </c>
      <c r="G415" s="21"/>
      <c r="H415" s="101">
        <f>SUM(H416)</f>
        <v>585.8</v>
      </c>
    </row>
    <row r="416" spans="1:8" s="18" customFormat="1" ht="39.75" customHeight="1">
      <c r="A416" s="26"/>
      <c r="B416" s="20" t="s">
        <v>224</v>
      </c>
      <c r="C416" s="117">
        <v>901</v>
      </c>
      <c r="D416" s="21" t="s">
        <v>181</v>
      </c>
      <c r="E416" s="21" t="s">
        <v>176</v>
      </c>
      <c r="F416" s="21" t="s">
        <v>434</v>
      </c>
      <c r="G416" s="21" t="s">
        <v>225</v>
      </c>
      <c r="H416" s="101">
        <f>SUM('распр.б.а.13'!G415)</f>
        <v>585.8</v>
      </c>
    </row>
    <row r="417" spans="1:8" ht="39.75" customHeight="1">
      <c r="A417" s="32"/>
      <c r="B417" s="105" t="s">
        <v>453</v>
      </c>
      <c r="C417" s="117">
        <v>901</v>
      </c>
      <c r="D417" s="21" t="s">
        <v>181</v>
      </c>
      <c r="E417" s="21" t="s">
        <v>176</v>
      </c>
      <c r="F417" s="21" t="s">
        <v>449</v>
      </c>
      <c r="G417" s="21"/>
      <c r="H417" s="101">
        <f>SUM(H418)</f>
        <v>711.9</v>
      </c>
    </row>
    <row r="418" spans="1:8" s="18" customFormat="1" ht="39.75" customHeight="1">
      <c r="A418" s="26"/>
      <c r="B418" s="105" t="s">
        <v>452</v>
      </c>
      <c r="C418" s="117">
        <v>901</v>
      </c>
      <c r="D418" s="21" t="s">
        <v>181</v>
      </c>
      <c r="E418" s="21" t="s">
        <v>176</v>
      </c>
      <c r="F418" s="21" t="s">
        <v>450</v>
      </c>
      <c r="G418" s="21"/>
      <c r="H418" s="101">
        <f>SUM(H419)</f>
        <v>711.9</v>
      </c>
    </row>
    <row r="419" spans="1:8" s="18" customFormat="1" ht="52.5" customHeight="1">
      <c r="A419" s="26"/>
      <c r="B419" s="105" t="s">
        <v>321</v>
      </c>
      <c r="C419" s="117">
        <v>901</v>
      </c>
      <c r="D419" s="21" t="s">
        <v>181</v>
      </c>
      <c r="E419" s="21" t="s">
        <v>176</v>
      </c>
      <c r="F419" s="21" t="s">
        <v>451</v>
      </c>
      <c r="G419" s="21"/>
      <c r="H419" s="101">
        <f>SUM(H420,H421)</f>
        <v>711.9</v>
      </c>
    </row>
    <row r="420" spans="1:8" s="18" customFormat="1" ht="26.25" customHeight="1">
      <c r="A420" s="26"/>
      <c r="B420" s="105" t="s">
        <v>322</v>
      </c>
      <c r="C420" s="117">
        <v>901</v>
      </c>
      <c r="D420" s="21" t="s">
        <v>181</v>
      </c>
      <c r="E420" s="21" t="s">
        <v>176</v>
      </c>
      <c r="F420" s="21" t="s">
        <v>451</v>
      </c>
      <c r="G420" s="21" t="s">
        <v>323</v>
      </c>
      <c r="H420" s="101">
        <f>SUM('распр.б.а.13'!G419)</f>
        <v>589.6</v>
      </c>
    </row>
    <row r="421" spans="1:8" ht="30" customHeight="1" thickBot="1">
      <c r="A421" s="42"/>
      <c r="B421" s="20" t="s">
        <v>224</v>
      </c>
      <c r="C421" s="117">
        <v>901</v>
      </c>
      <c r="D421" s="21" t="s">
        <v>181</v>
      </c>
      <c r="E421" s="21" t="s">
        <v>176</v>
      </c>
      <c r="F421" s="21" t="s">
        <v>451</v>
      </c>
      <c r="G421" s="21" t="s">
        <v>225</v>
      </c>
      <c r="H421" s="101">
        <f>SUM('распр.б.а.13'!G420)</f>
        <v>122.3</v>
      </c>
    </row>
    <row r="422" spans="1:8" ht="32.25" customHeight="1">
      <c r="A422" s="32"/>
      <c r="B422" s="20" t="s">
        <v>220</v>
      </c>
      <c r="C422" s="117">
        <v>901</v>
      </c>
      <c r="D422" s="21" t="s">
        <v>181</v>
      </c>
      <c r="E422" s="21" t="s">
        <v>176</v>
      </c>
      <c r="F422" s="21" t="s">
        <v>82</v>
      </c>
      <c r="G422" s="21"/>
      <c r="H422" s="101">
        <f>SUM(H423)</f>
        <v>210.4</v>
      </c>
    </row>
    <row r="423" spans="1:8" ht="48" customHeight="1">
      <c r="A423" s="32"/>
      <c r="B423" s="20" t="s">
        <v>232</v>
      </c>
      <c r="C423" s="117">
        <v>901</v>
      </c>
      <c r="D423" s="21" t="s">
        <v>181</v>
      </c>
      <c r="E423" s="21" t="s">
        <v>176</v>
      </c>
      <c r="F423" s="21" t="s">
        <v>83</v>
      </c>
      <c r="G423" s="21"/>
      <c r="H423" s="101">
        <f>SUM(H424)</f>
        <v>210.4</v>
      </c>
    </row>
    <row r="424" spans="1:8" ht="32.25" customHeight="1">
      <c r="A424" s="32"/>
      <c r="B424" s="27" t="s">
        <v>228</v>
      </c>
      <c r="C424" s="117">
        <v>901</v>
      </c>
      <c r="D424" s="21" t="s">
        <v>181</v>
      </c>
      <c r="E424" s="21" t="s">
        <v>176</v>
      </c>
      <c r="F424" s="21" t="s">
        <v>87</v>
      </c>
      <c r="G424" s="41"/>
      <c r="H424" s="101">
        <f>SUM(H425)</f>
        <v>210.4</v>
      </c>
    </row>
    <row r="425" spans="1:8" ht="30" customHeight="1" thickBot="1">
      <c r="A425" s="42"/>
      <c r="B425" s="20" t="s">
        <v>224</v>
      </c>
      <c r="C425" s="117">
        <v>901</v>
      </c>
      <c r="D425" s="21" t="s">
        <v>181</v>
      </c>
      <c r="E425" s="21" t="s">
        <v>176</v>
      </c>
      <c r="F425" s="21" t="s">
        <v>87</v>
      </c>
      <c r="G425" s="21" t="s">
        <v>225</v>
      </c>
      <c r="H425" s="101">
        <f>SUM('распр.б.а.13'!G424)</f>
        <v>210.4</v>
      </c>
    </row>
    <row r="426" spans="1:8" s="18" customFormat="1" ht="29.25" customHeight="1">
      <c r="A426" s="29"/>
      <c r="B426" s="104" t="s">
        <v>200</v>
      </c>
      <c r="C426" s="116">
        <v>901</v>
      </c>
      <c r="D426" s="17" t="s">
        <v>177</v>
      </c>
      <c r="E426" s="17" t="s">
        <v>172</v>
      </c>
      <c r="F426" s="17"/>
      <c r="G426" s="17"/>
      <c r="H426" s="99">
        <f>SUM(H427)</f>
        <v>20</v>
      </c>
    </row>
    <row r="427" spans="1:8" s="18" customFormat="1" ht="30.75" customHeight="1">
      <c r="A427" s="29"/>
      <c r="B427" s="104" t="s">
        <v>212</v>
      </c>
      <c r="C427" s="116">
        <v>901</v>
      </c>
      <c r="D427" s="17" t="s">
        <v>177</v>
      </c>
      <c r="E427" s="17" t="s">
        <v>171</v>
      </c>
      <c r="F427" s="17"/>
      <c r="G427" s="17"/>
      <c r="H427" s="99">
        <f>SUM(H428)</f>
        <v>20</v>
      </c>
    </row>
    <row r="428" spans="2:8" s="29" customFormat="1" ht="36.75" customHeight="1">
      <c r="B428" s="20" t="s">
        <v>220</v>
      </c>
      <c r="C428" s="117">
        <v>901</v>
      </c>
      <c r="D428" s="21" t="s">
        <v>177</v>
      </c>
      <c r="E428" s="21" t="s">
        <v>171</v>
      </c>
      <c r="F428" s="21" t="s">
        <v>82</v>
      </c>
      <c r="G428" s="17"/>
      <c r="H428" s="101">
        <f>SUM(H429)</f>
        <v>20</v>
      </c>
    </row>
    <row r="429" spans="1:8" ht="50.25" customHeight="1">
      <c r="A429" s="28"/>
      <c r="B429" s="20" t="s">
        <v>232</v>
      </c>
      <c r="C429" s="117">
        <v>901</v>
      </c>
      <c r="D429" s="21" t="s">
        <v>177</v>
      </c>
      <c r="E429" s="21" t="s">
        <v>171</v>
      </c>
      <c r="F429" s="21" t="s">
        <v>83</v>
      </c>
      <c r="G429" s="17"/>
      <c r="H429" s="101">
        <f>SUM(H430)</f>
        <v>20</v>
      </c>
    </row>
    <row r="430" spans="1:8" ht="39.75" customHeight="1">
      <c r="A430" s="28"/>
      <c r="B430" s="27" t="s">
        <v>228</v>
      </c>
      <c r="C430" s="117">
        <v>901</v>
      </c>
      <c r="D430" s="21" t="s">
        <v>177</v>
      </c>
      <c r="E430" s="21" t="s">
        <v>171</v>
      </c>
      <c r="F430" s="21" t="s">
        <v>87</v>
      </c>
      <c r="G430" s="17"/>
      <c r="H430" s="101">
        <f>SUM(H431)</f>
        <v>20</v>
      </c>
    </row>
    <row r="431" spans="1:8" ht="20.25" customHeight="1">
      <c r="A431" s="28"/>
      <c r="B431" s="20" t="s">
        <v>201</v>
      </c>
      <c r="C431" s="117">
        <v>901</v>
      </c>
      <c r="D431" s="21" t="s">
        <v>177</v>
      </c>
      <c r="E431" s="21" t="s">
        <v>171</v>
      </c>
      <c r="F431" s="21" t="s">
        <v>87</v>
      </c>
      <c r="G431" s="21" t="s">
        <v>202</v>
      </c>
      <c r="H431" s="101">
        <f>SUM('распр.б.а.13'!G430)</f>
        <v>20</v>
      </c>
    </row>
    <row r="432" spans="1:7" ht="19.5" customHeight="1">
      <c r="A432" s="28"/>
      <c r="B432" s="43"/>
      <c r="C432" s="118"/>
      <c r="D432" s="44"/>
      <c r="E432" s="44"/>
      <c r="F432" s="44"/>
      <c r="G432" s="44"/>
    </row>
    <row r="433" spans="1:7" ht="19.5" customHeight="1">
      <c r="A433" s="28"/>
      <c r="B433" s="43"/>
      <c r="C433" s="118"/>
      <c r="D433" s="44"/>
      <c r="E433" s="44"/>
      <c r="F433" s="44"/>
      <c r="G433" s="44"/>
    </row>
    <row r="434" spans="1:7" ht="19.5" customHeight="1">
      <c r="A434" s="28"/>
      <c r="B434" s="43"/>
      <c r="C434" s="118"/>
      <c r="D434" s="44"/>
      <c r="E434" s="44"/>
      <c r="F434" s="44"/>
      <c r="G434" s="44"/>
    </row>
    <row r="435" spans="2:7" s="28" customFormat="1" ht="19.5" customHeight="1">
      <c r="B435" s="45"/>
      <c r="C435" s="118"/>
      <c r="D435" s="46"/>
      <c r="E435" s="46"/>
      <c r="F435" s="46"/>
      <c r="G435" s="46"/>
    </row>
    <row r="436" spans="1:7" ht="19.5" customHeight="1">
      <c r="A436" s="28"/>
      <c r="B436" s="43"/>
      <c r="C436" s="118"/>
      <c r="D436" s="46"/>
      <c r="E436" s="46"/>
      <c r="F436" s="46"/>
      <c r="G436" s="46"/>
    </row>
    <row r="437" spans="1:7" ht="19.5" customHeight="1">
      <c r="A437" s="28"/>
      <c r="B437" s="45"/>
      <c r="C437" s="118"/>
      <c r="D437" s="46"/>
      <c r="E437" s="46"/>
      <c r="F437" s="46"/>
      <c r="G437" s="46"/>
    </row>
    <row r="438" spans="1:7" ht="19.5" customHeight="1">
      <c r="A438" s="28"/>
      <c r="B438" s="45"/>
      <c r="C438" s="118"/>
      <c r="D438" s="46"/>
      <c r="E438" s="46"/>
      <c r="F438" s="46"/>
      <c r="G438" s="46"/>
    </row>
    <row r="439" spans="1:7" ht="19.5" customHeight="1">
      <c r="A439" s="28"/>
      <c r="B439" s="45"/>
      <c r="C439" s="118"/>
      <c r="D439" s="46"/>
      <c r="E439" s="46"/>
      <c r="F439" s="46"/>
      <c r="G439" s="46"/>
    </row>
    <row r="440" spans="1:7" ht="19.5" customHeight="1">
      <c r="A440" s="28"/>
      <c r="B440" s="45"/>
      <c r="C440" s="118"/>
      <c r="D440" s="46"/>
      <c r="E440" s="46"/>
      <c r="F440" s="46"/>
      <c r="G440" s="46"/>
    </row>
    <row r="441" spans="1:7" ht="19.5" customHeight="1">
      <c r="A441" s="28"/>
      <c r="B441" s="45"/>
      <c r="C441" s="118"/>
      <c r="D441" s="46"/>
      <c r="E441" s="46"/>
      <c r="F441" s="46"/>
      <c r="G441" s="46"/>
    </row>
    <row r="442" spans="1:214" ht="19.5" customHeight="1">
      <c r="A442" s="28"/>
      <c r="B442" s="43"/>
      <c r="C442" s="118"/>
      <c r="D442" s="47"/>
      <c r="E442" s="47"/>
      <c r="F442" s="47"/>
      <c r="G442" s="47"/>
      <c r="DL442" s="28"/>
      <c r="DM442" s="28"/>
      <c r="DN442" s="28"/>
      <c r="DO442" s="28"/>
      <c r="DP442" s="28"/>
      <c r="DQ442" s="28"/>
      <c r="DR442" s="28"/>
      <c r="DS442" s="28"/>
      <c r="DT442" s="28"/>
      <c r="DU442" s="28"/>
      <c r="DV442" s="28"/>
      <c r="DW442" s="28"/>
      <c r="DX442" s="28"/>
      <c r="DY442" s="28"/>
      <c r="DZ442" s="28"/>
      <c r="EA442" s="28"/>
      <c r="EB442" s="28"/>
      <c r="EC442" s="28"/>
      <c r="ED442" s="28"/>
      <c r="EE442" s="28"/>
      <c r="EF442" s="28"/>
      <c r="EG442" s="28"/>
      <c r="EH442" s="28"/>
      <c r="EI442" s="28"/>
      <c r="EJ442" s="28"/>
      <c r="EK442" s="28"/>
      <c r="EL442" s="28"/>
      <c r="EM442" s="28"/>
      <c r="EN442" s="28"/>
      <c r="EO442" s="28"/>
      <c r="EP442" s="28"/>
      <c r="EQ442" s="28"/>
      <c r="ER442" s="28"/>
      <c r="ES442" s="28"/>
      <c r="ET442" s="28"/>
      <c r="EU442" s="28"/>
      <c r="EV442" s="28"/>
      <c r="EW442" s="28"/>
      <c r="EX442" s="28"/>
      <c r="EY442" s="28"/>
      <c r="EZ442" s="28"/>
      <c r="FA442" s="28"/>
      <c r="FB442" s="28"/>
      <c r="FC442" s="28"/>
      <c r="FD442" s="28"/>
      <c r="FE442" s="28"/>
      <c r="FF442" s="28"/>
      <c r="FG442" s="28"/>
      <c r="FH442" s="28"/>
      <c r="FI442" s="28"/>
      <c r="FJ442" s="28"/>
      <c r="FK442" s="28"/>
      <c r="FL442" s="28"/>
      <c r="FM442" s="28"/>
      <c r="FN442" s="28"/>
      <c r="FO442" s="28"/>
      <c r="FP442" s="28"/>
      <c r="FQ442" s="28"/>
      <c r="FR442" s="28"/>
      <c r="FS442" s="28"/>
      <c r="FT442" s="28"/>
      <c r="FU442" s="28"/>
      <c r="FV442" s="28"/>
      <c r="FW442" s="28"/>
      <c r="FX442" s="28"/>
      <c r="FY442" s="28"/>
      <c r="FZ442" s="28"/>
      <c r="GA442" s="28"/>
      <c r="GB442" s="28"/>
      <c r="GC442" s="28"/>
      <c r="GD442" s="28"/>
      <c r="GE442" s="28"/>
      <c r="GF442" s="28"/>
      <c r="GG442" s="28"/>
      <c r="GH442" s="28"/>
      <c r="GI442" s="28"/>
      <c r="GJ442" s="28"/>
      <c r="GK442" s="28"/>
      <c r="GL442" s="28"/>
      <c r="GM442" s="28"/>
      <c r="GN442" s="28"/>
      <c r="GO442" s="28"/>
      <c r="GP442" s="28"/>
      <c r="GQ442" s="28"/>
      <c r="GR442" s="28"/>
      <c r="GS442" s="28"/>
      <c r="GT442" s="28"/>
      <c r="GU442" s="28"/>
      <c r="GV442" s="28"/>
      <c r="GW442" s="28"/>
      <c r="GX442" s="28"/>
      <c r="GY442" s="28"/>
      <c r="GZ442" s="28"/>
      <c r="HA442" s="28"/>
      <c r="HB442" s="28"/>
      <c r="HC442" s="28"/>
      <c r="HD442" s="28"/>
      <c r="HE442" s="28"/>
      <c r="HF442" s="28"/>
    </row>
    <row r="443" spans="1:214" ht="19.5" customHeight="1">
      <c r="A443" s="28"/>
      <c r="B443" s="43"/>
      <c r="C443" s="118"/>
      <c r="D443" s="47"/>
      <c r="E443" s="47"/>
      <c r="F443" s="47"/>
      <c r="G443" s="47"/>
      <c r="DL443" s="28"/>
      <c r="DM443" s="28"/>
      <c r="DN443" s="28"/>
      <c r="DO443" s="28"/>
      <c r="DP443" s="28"/>
      <c r="DQ443" s="28"/>
      <c r="DR443" s="28"/>
      <c r="DS443" s="28"/>
      <c r="DT443" s="28"/>
      <c r="DU443" s="28"/>
      <c r="DV443" s="28"/>
      <c r="DW443" s="28"/>
      <c r="DX443" s="28"/>
      <c r="DY443" s="28"/>
      <c r="DZ443" s="28"/>
      <c r="EA443" s="28"/>
      <c r="EB443" s="28"/>
      <c r="EC443" s="28"/>
      <c r="ED443" s="28"/>
      <c r="EE443" s="28"/>
      <c r="EF443" s="28"/>
      <c r="EG443" s="28"/>
      <c r="EH443" s="28"/>
      <c r="EI443" s="28"/>
      <c r="EJ443" s="28"/>
      <c r="EK443" s="28"/>
      <c r="EL443" s="28"/>
      <c r="EM443" s="28"/>
      <c r="EN443" s="28"/>
      <c r="EO443" s="28"/>
      <c r="EP443" s="28"/>
      <c r="EQ443" s="28"/>
      <c r="ER443" s="28"/>
      <c r="ES443" s="28"/>
      <c r="ET443" s="28"/>
      <c r="EU443" s="28"/>
      <c r="EV443" s="28"/>
      <c r="EW443" s="28"/>
      <c r="EX443" s="28"/>
      <c r="EY443" s="28"/>
      <c r="EZ443" s="28"/>
      <c r="FA443" s="28"/>
      <c r="FB443" s="28"/>
      <c r="FC443" s="28"/>
      <c r="FD443" s="28"/>
      <c r="FE443" s="28"/>
      <c r="FF443" s="28"/>
      <c r="FG443" s="28"/>
      <c r="FH443" s="28"/>
      <c r="FI443" s="28"/>
      <c r="FJ443" s="28"/>
      <c r="FK443" s="28"/>
      <c r="FL443" s="28"/>
      <c r="FM443" s="28"/>
      <c r="FN443" s="28"/>
      <c r="FO443" s="28"/>
      <c r="FP443" s="28"/>
      <c r="FQ443" s="28"/>
      <c r="FR443" s="28"/>
      <c r="FS443" s="28"/>
      <c r="FT443" s="28"/>
      <c r="FU443" s="28"/>
      <c r="FV443" s="28"/>
      <c r="FW443" s="28"/>
      <c r="FX443" s="28"/>
      <c r="FY443" s="28"/>
      <c r="FZ443" s="28"/>
      <c r="GA443" s="28"/>
      <c r="GB443" s="28"/>
      <c r="GC443" s="28"/>
      <c r="GD443" s="28"/>
      <c r="GE443" s="28"/>
      <c r="GF443" s="28"/>
      <c r="GG443" s="28"/>
      <c r="GH443" s="28"/>
      <c r="GI443" s="28"/>
      <c r="GJ443" s="28"/>
      <c r="GK443" s="28"/>
      <c r="GL443" s="28"/>
      <c r="GM443" s="28"/>
      <c r="GN443" s="28"/>
      <c r="GO443" s="28"/>
      <c r="GP443" s="28"/>
      <c r="GQ443" s="28"/>
      <c r="GR443" s="28"/>
      <c r="GS443" s="28"/>
      <c r="GT443" s="28"/>
      <c r="GU443" s="28"/>
      <c r="GV443" s="28"/>
      <c r="GW443" s="28"/>
      <c r="GX443" s="28"/>
      <c r="GY443" s="28"/>
      <c r="GZ443" s="28"/>
      <c r="HA443" s="28"/>
      <c r="HB443" s="28"/>
      <c r="HC443" s="28"/>
      <c r="HD443" s="28"/>
      <c r="HE443" s="28"/>
      <c r="HF443" s="28"/>
    </row>
    <row r="444" spans="1:214" ht="19.5" customHeight="1">
      <c r="A444" s="28"/>
      <c r="B444" s="43"/>
      <c r="C444" s="118"/>
      <c r="D444" s="44"/>
      <c r="E444" s="44"/>
      <c r="F444" s="44"/>
      <c r="G444" s="44"/>
      <c r="DL444" s="28"/>
      <c r="DM444" s="28"/>
      <c r="DN444" s="28"/>
      <c r="DO444" s="28"/>
      <c r="DP444" s="28"/>
      <c r="DQ444" s="28"/>
      <c r="DR444" s="28"/>
      <c r="DS444" s="28"/>
      <c r="DT444" s="28"/>
      <c r="DU444" s="28"/>
      <c r="DV444" s="28"/>
      <c r="DW444" s="28"/>
      <c r="DX444" s="28"/>
      <c r="DY444" s="28"/>
      <c r="DZ444" s="28"/>
      <c r="EA444" s="28"/>
      <c r="EB444" s="28"/>
      <c r="EC444" s="28"/>
      <c r="ED444" s="28"/>
      <c r="EE444" s="28"/>
      <c r="EF444" s="28"/>
      <c r="EG444" s="28"/>
      <c r="EH444" s="28"/>
      <c r="EI444" s="28"/>
      <c r="EJ444" s="28"/>
      <c r="EK444" s="28"/>
      <c r="EL444" s="28"/>
      <c r="EM444" s="28"/>
      <c r="EN444" s="28"/>
      <c r="EO444" s="28"/>
      <c r="EP444" s="28"/>
      <c r="EQ444" s="28"/>
      <c r="ER444" s="28"/>
      <c r="ES444" s="28"/>
      <c r="ET444" s="28"/>
      <c r="EU444" s="28"/>
      <c r="EV444" s="28"/>
      <c r="EW444" s="28"/>
      <c r="EX444" s="28"/>
      <c r="EY444" s="28"/>
      <c r="EZ444" s="28"/>
      <c r="FA444" s="28"/>
      <c r="FB444" s="28"/>
      <c r="FC444" s="28"/>
      <c r="FD444" s="28"/>
      <c r="FE444" s="28"/>
      <c r="FF444" s="28"/>
      <c r="FG444" s="28"/>
      <c r="FH444" s="28"/>
      <c r="FI444" s="28"/>
      <c r="FJ444" s="28"/>
      <c r="FK444" s="28"/>
      <c r="FL444" s="28"/>
      <c r="FM444" s="28"/>
      <c r="FN444" s="28"/>
      <c r="FO444" s="28"/>
      <c r="FP444" s="28"/>
      <c r="FQ444" s="28"/>
      <c r="FR444" s="28"/>
      <c r="FS444" s="28"/>
      <c r="FT444" s="28"/>
      <c r="FU444" s="28"/>
      <c r="FV444" s="28"/>
      <c r="FW444" s="28"/>
      <c r="FX444" s="28"/>
      <c r="FY444" s="28"/>
      <c r="FZ444" s="28"/>
      <c r="GA444" s="28"/>
      <c r="GB444" s="28"/>
      <c r="GC444" s="28"/>
      <c r="GD444" s="28"/>
      <c r="GE444" s="28"/>
      <c r="GF444" s="28"/>
      <c r="GG444" s="28"/>
      <c r="GH444" s="28"/>
      <c r="GI444" s="28"/>
      <c r="GJ444" s="28"/>
      <c r="GK444" s="28"/>
      <c r="GL444" s="28"/>
      <c r="GM444" s="28"/>
      <c r="GN444" s="28"/>
      <c r="GO444" s="28"/>
      <c r="GP444" s="28"/>
      <c r="GQ444" s="28"/>
      <c r="GR444" s="28"/>
      <c r="GS444" s="28"/>
      <c r="GT444" s="28"/>
      <c r="GU444" s="28"/>
      <c r="GV444" s="28"/>
      <c r="GW444" s="28"/>
      <c r="GX444" s="28"/>
      <c r="GY444" s="28"/>
      <c r="GZ444" s="28"/>
      <c r="HA444" s="28"/>
      <c r="HB444" s="28"/>
      <c r="HC444" s="28"/>
      <c r="HD444" s="28"/>
      <c r="HE444" s="28"/>
      <c r="HF444" s="28"/>
    </row>
    <row r="445" spans="1:214" ht="19.5" customHeight="1">
      <c r="A445" s="28"/>
      <c r="B445" s="43"/>
      <c r="C445" s="118"/>
      <c r="D445" s="44"/>
      <c r="E445" s="44"/>
      <c r="F445" s="44"/>
      <c r="G445" s="44"/>
      <c r="DL445" s="28"/>
      <c r="DM445" s="28"/>
      <c r="DN445" s="28"/>
      <c r="DO445" s="28"/>
      <c r="DP445" s="28"/>
      <c r="DQ445" s="28"/>
      <c r="DR445" s="28"/>
      <c r="DS445" s="28"/>
      <c r="DT445" s="28"/>
      <c r="DU445" s="28"/>
      <c r="DV445" s="28"/>
      <c r="DW445" s="28"/>
      <c r="DX445" s="28"/>
      <c r="DY445" s="28"/>
      <c r="DZ445" s="28"/>
      <c r="EA445" s="28"/>
      <c r="EB445" s="28"/>
      <c r="EC445" s="28"/>
      <c r="ED445" s="28"/>
      <c r="EE445" s="28"/>
      <c r="EF445" s="28"/>
      <c r="EG445" s="28"/>
      <c r="EH445" s="28"/>
      <c r="EI445" s="28"/>
      <c r="EJ445" s="28"/>
      <c r="EK445" s="28"/>
      <c r="EL445" s="28"/>
      <c r="EM445" s="28"/>
      <c r="EN445" s="28"/>
      <c r="EO445" s="28"/>
      <c r="EP445" s="28"/>
      <c r="EQ445" s="28"/>
      <c r="ER445" s="28"/>
      <c r="ES445" s="28"/>
      <c r="ET445" s="28"/>
      <c r="EU445" s="28"/>
      <c r="EV445" s="28"/>
      <c r="EW445" s="28"/>
      <c r="EX445" s="28"/>
      <c r="EY445" s="28"/>
      <c r="EZ445" s="28"/>
      <c r="FA445" s="28"/>
      <c r="FB445" s="28"/>
      <c r="FC445" s="28"/>
      <c r="FD445" s="28"/>
      <c r="FE445" s="28"/>
      <c r="FF445" s="28"/>
      <c r="FG445" s="28"/>
      <c r="FH445" s="28"/>
      <c r="FI445" s="28"/>
      <c r="FJ445" s="28"/>
      <c r="FK445" s="28"/>
      <c r="FL445" s="28"/>
      <c r="FM445" s="28"/>
      <c r="FN445" s="28"/>
      <c r="FO445" s="28"/>
      <c r="FP445" s="28"/>
      <c r="FQ445" s="28"/>
      <c r="FR445" s="28"/>
      <c r="FS445" s="28"/>
      <c r="FT445" s="28"/>
      <c r="FU445" s="28"/>
      <c r="FV445" s="28"/>
      <c r="FW445" s="28"/>
      <c r="FX445" s="28"/>
      <c r="FY445" s="28"/>
      <c r="FZ445" s="28"/>
      <c r="GA445" s="28"/>
      <c r="GB445" s="28"/>
      <c r="GC445" s="28"/>
      <c r="GD445" s="28"/>
      <c r="GE445" s="28"/>
      <c r="GF445" s="28"/>
      <c r="GG445" s="28"/>
      <c r="GH445" s="28"/>
      <c r="GI445" s="28"/>
      <c r="GJ445" s="28"/>
      <c r="GK445" s="28"/>
      <c r="GL445" s="28"/>
      <c r="GM445" s="28"/>
      <c r="GN445" s="28"/>
      <c r="GO445" s="28"/>
      <c r="GP445" s="28"/>
      <c r="GQ445" s="28"/>
      <c r="GR445" s="28"/>
      <c r="GS445" s="28"/>
      <c r="GT445" s="28"/>
      <c r="GU445" s="28"/>
      <c r="GV445" s="28"/>
      <c r="GW445" s="28"/>
      <c r="GX445" s="28"/>
      <c r="GY445" s="28"/>
      <c r="GZ445" s="28"/>
      <c r="HA445" s="28"/>
      <c r="HB445" s="28"/>
      <c r="HC445" s="28"/>
      <c r="HD445" s="28"/>
      <c r="HE445" s="28"/>
      <c r="HF445" s="28"/>
    </row>
    <row r="446" spans="1:214" ht="19.5" customHeight="1">
      <c r="A446" s="28"/>
      <c r="B446" s="43"/>
      <c r="C446" s="118"/>
      <c r="D446" s="44"/>
      <c r="E446" s="44"/>
      <c r="F446" s="44"/>
      <c r="G446" s="44"/>
      <c r="DL446" s="28"/>
      <c r="DM446" s="28"/>
      <c r="DN446" s="28"/>
      <c r="DO446" s="28"/>
      <c r="DP446" s="28"/>
      <c r="DQ446" s="28"/>
      <c r="DR446" s="28"/>
      <c r="DS446" s="28"/>
      <c r="DT446" s="28"/>
      <c r="DU446" s="28"/>
      <c r="DV446" s="28"/>
      <c r="DW446" s="28"/>
      <c r="DX446" s="28"/>
      <c r="DY446" s="28"/>
      <c r="DZ446" s="28"/>
      <c r="EA446" s="28"/>
      <c r="EB446" s="28"/>
      <c r="EC446" s="28"/>
      <c r="ED446" s="28"/>
      <c r="EE446" s="28"/>
      <c r="EF446" s="28"/>
      <c r="EG446" s="28"/>
      <c r="EH446" s="28"/>
      <c r="EI446" s="28"/>
      <c r="EJ446" s="28"/>
      <c r="EK446" s="28"/>
      <c r="EL446" s="28"/>
      <c r="EM446" s="28"/>
      <c r="EN446" s="28"/>
      <c r="EO446" s="28"/>
      <c r="EP446" s="28"/>
      <c r="EQ446" s="28"/>
      <c r="ER446" s="28"/>
      <c r="ES446" s="28"/>
      <c r="ET446" s="28"/>
      <c r="EU446" s="28"/>
      <c r="EV446" s="28"/>
      <c r="EW446" s="28"/>
      <c r="EX446" s="28"/>
      <c r="EY446" s="28"/>
      <c r="EZ446" s="28"/>
      <c r="FA446" s="28"/>
      <c r="FB446" s="28"/>
      <c r="FC446" s="28"/>
      <c r="FD446" s="28"/>
      <c r="FE446" s="28"/>
      <c r="FF446" s="28"/>
      <c r="FG446" s="28"/>
      <c r="FH446" s="28"/>
      <c r="FI446" s="28"/>
      <c r="FJ446" s="28"/>
      <c r="FK446" s="28"/>
      <c r="FL446" s="28"/>
      <c r="FM446" s="28"/>
      <c r="FN446" s="28"/>
      <c r="FO446" s="28"/>
      <c r="FP446" s="28"/>
      <c r="FQ446" s="28"/>
      <c r="FR446" s="28"/>
      <c r="FS446" s="28"/>
      <c r="FT446" s="28"/>
      <c r="FU446" s="28"/>
      <c r="FV446" s="28"/>
      <c r="FW446" s="28"/>
      <c r="FX446" s="28"/>
      <c r="FY446" s="28"/>
      <c r="FZ446" s="28"/>
      <c r="GA446" s="28"/>
      <c r="GB446" s="28"/>
      <c r="GC446" s="28"/>
      <c r="GD446" s="28"/>
      <c r="GE446" s="28"/>
      <c r="GF446" s="28"/>
      <c r="GG446" s="28"/>
      <c r="GH446" s="28"/>
      <c r="GI446" s="28"/>
      <c r="GJ446" s="28"/>
      <c r="GK446" s="28"/>
      <c r="GL446" s="28"/>
      <c r="GM446" s="28"/>
      <c r="GN446" s="28"/>
      <c r="GO446" s="28"/>
      <c r="GP446" s="28"/>
      <c r="GQ446" s="28"/>
      <c r="GR446" s="28"/>
      <c r="GS446" s="28"/>
      <c r="GT446" s="28"/>
      <c r="GU446" s="28"/>
      <c r="GV446" s="28"/>
      <c r="GW446" s="28"/>
      <c r="GX446" s="28"/>
      <c r="GY446" s="28"/>
      <c r="GZ446" s="28"/>
      <c r="HA446" s="28"/>
      <c r="HB446" s="28"/>
      <c r="HC446" s="28"/>
      <c r="HD446" s="28"/>
      <c r="HE446" s="28"/>
      <c r="HF446" s="28"/>
    </row>
    <row r="447" spans="1:214" ht="19.5" customHeight="1">
      <c r="A447" s="28"/>
      <c r="B447" s="43"/>
      <c r="C447" s="118"/>
      <c r="D447" s="44"/>
      <c r="E447" s="44"/>
      <c r="F447" s="44"/>
      <c r="G447" s="44"/>
      <c r="DL447" s="28"/>
      <c r="DM447" s="28"/>
      <c r="DN447" s="28"/>
      <c r="DO447" s="28"/>
      <c r="DP447" s="28"/>
      <c r="DQ447" s="28"/>
      <c r="DR447" s="28"/>
      <c r="DS447" s="28"/>
      <c r="DT447" s="28"/>
      <c r="DU447" s="28"/>
      <c r="DV447" s="28"/>
      <c r="DW447" s="28"/>
      <c r="DX447" s="28"/>
      <c r="DY447" s="28"/>
      <c r="DZ447" s="28"/>
      <c r="EA447" s="28"/>
      <c r="EB447" s="28"/>
      <c r="EC447" s="28"/>
      <c r="ED447" s="28"/>
      <c r="EE447" s="28"/>
      <c r="EF447" s="28"/>
      <c r="EG447" s="28"/>
      <c r="EH447" s="28"/>
      <c r="EI447" s="28"/>
      <c r="EJ447" s="28"/>
      <c r="EK447" s="28"/>
      <c r="EL447" s="28"/>
      <c r="EM447" s="28"/>
      <c r="EN447" s="28"/>
      <c r="EO447" s="28"/>
      <c r="EP447" s="28"/>
      <c r="EQ447" s="28"/>
      <c r="ER447" s="28"/>
      <c r="ES447" s="28"/>
      <c r="ET447" s="28"/>
      <c r="EU447" s="28"/>
      <c r="EV447" s="28"/>
      <c r="EW447" s="28"/>
      <c r="EX447" s="28"/>
      <c r="EY447" s="28"/>
      <c r="EZ447" s="28"/>
      <c r="FA447" s="28"/>
      <c r="FB447" s="28"/>
      <c r="FC447" s="28"/>
      <c r="FD447" s="28"/>
      <c r="FE447" s="28"/>
      <c r="FF447" s="28"/>
      <c r="FG447" s="28"/>
      <c r="FH447" s="28"/>
      <c r="FI447" s="28"/>
      <c r="FJ447" s="28"/>
      <c r="FK447" s="28"/>
      <c r="FL447" s="28"/>
      <c r="FM447" s="28"/>
      <c r="FN447" s="28"/>
      <c r="FO447" s="28"/>
      <c r="FP447" s="28"/>
      <c r="FQ447" s="28"/>
      <c r="FR447" s="28"/>
      <c r="FS447" s="28"/>
      <c r="FT447" s="28"/>
      <c r="FU447" s="28"/>
      <c r="FV447" s="28"/>
      <c r="FW447" s="28"/>
      <c r="FX447" s="28"/>
      <c r="FY447" s="28"/>
      <c r="FZ447" s="28"/>
      <c r="GA447" s="28"/>
      <c r="GB447" s="28"/>
      <c r="GC447" s="28"/>
      <c r="GD447" s="28"/>
      <c r="GE447" s="28"/>
      <c r="GF447" s="28"/>
      <c r="GG447" s="28"/>
      <c r="GH447" s="28"/>
      <c r="GI447" s="28"/>
      <c r="GJ447" s="28"/>
      <c r="GK447" s="28"/>
      <c r="GL447" s="28"/>
      <c r="GM447" s="28"/>
      <c r="GN447" s="28"/>
      <c r="GO447" s="28"/>
      <c r="GP447" s="28"/>
      <c r="GQ447" s="28"/>
      <c r="GR447" s="28"/>
      <c r="GS447" s="28"/>
      <c r="GT447" s="28"/>
      <c r="GU447" s="28"/>
      <c r="GV447" s="28"/>
      <c r="GW447" s="28"/>
      <c r="GX447" s="28"/>
      <c r="GY447" s="28"/>
      <c r="GZ447" s="28"/>
      <c r="HA447" s="28"/>
      <c r="HB447" s="28"/>
      <c r="HC447" s="28"/>
      <c r="HD447" s="28"/>
      <c r="HE447" s="28"/>
      <c r="HF447" s="28"/>
    </row>
    <row r="448" spans="1:214" ht="19.5" customHeight="1">
      <c r="A448" s="28"/>
      <c r="B448" s="45"/>
      <c r="C448" s="118"/>
      <c r="D448" s="46"/>
      <c r="E448" s="46"/>
      <c r="F448" s="46"/>
      <c r="G448" s="46"/>
      <c r="DL448" s="28"/>
      <c r="DM448" s="28"/>
      <c r="DN448" s="28"/>
      <c r="DO448" s="28"/>
      <c r="DP448" s="28"/>
      <c r="DQ448" s="28"/>
      <c r="DR448" s="28"/>
      <c r="DS448" s="28"/>
      <c r="DT448" s="28"/>
      <c r="DU448" s="28"/>
      <c r="DV448" s="28"/>
      <c r="DW448" s="28"/>
      <c r="DX448" s="28"/>
      <c r="DY448" s="28"/>
      <c r="DZ448" s="28"/>
      <c r="EA448" s="28"/>
      <c r="EB448" s="28"/>
      <c r="EC448" s="28"/>
      <c r="ED448" s="28"/>
      <c r="EE448" s="28"/>
      <c r="EF448" s="28"/>
      <c r="EG448" s="28"/>
      <c r="EH448" s="28"/>
      <c r="EI448" s="28"/>
      <c r="EJ448" s="28"/>
      <c r="EK448" s="28"/>
      <c r="EL448" s="28"/>
      <c r="EM448" s="28"/>
      <c r="EN448" s="28"/>
      <c r="EO448" s="28"/>
      <c r="EP448" s="28"/>
      <c r="EQ448" s="28"/>
      <c r="ER448" s="28"/>
      <c r="ES448" s="28"/>
      <c r="ET448" s="28"/>
      <c r="EU448" s="28"/>
      <c r="EV448" s="28"/>
      <c r="EW448" s="28"/>
      <c r="EX448" s="28"/>
      <c r="EY448" s="28"/>
      <c r="EZ448" s="28"/>
      <c r="FA448" s="28"/>
      <c r="FB448" s="28"/>
      <c r="FC448" s="28"/>
      <c r="FD448" s="28"/>
      <c r="FE448" s="28"/>
      <c r="FF448" s="28"/>
      <c r="FG448" s="28"/>
      <c r="FH448" s="28"/>
      <c r="FI448" s="28"/>
      <c r="FJ448" s="28"/>
      <c r="FK448" s="28"/>
      <c r="FL448" s="28"/>
      <c r="FM448" s="28"/>
      <c r="FN448" s="28"/>
      <c r="FO448" s="28"/>
      <c r="FP448" s="28"/>
      <c r="FQ448" s="28"/>
      <c r="FR448" s="28"/>
      <c r="FS448" s="28"/>
      <c r="FT448" s="28"/>
      <c r="FU448" s="28"/>
      <c r="FV448" s="28"/>
      <c r="FW448" s="28"/>
      <c r="FX448" s="28"/>
      <c r="FY448" s="28"/>
      <c r="FZ448" s="28"/>
      <c r="GA448" s="28"/>
      <c r="GB448" s="28"/>
      <c r="GC448" s="28"/>
      <c r="GD448" s="28"/>
      <c r="GE448" s="28"/>
      <c r="GF448" s="28"/>
      <c r="GG448" s="28"/>
      <c r="GH448" s="28"/>
      <c r="GI448" s="28"/>
      <c r="GJ448" s="28"/>
      <c r="GK448" s="28"/>
      <c r="GL448" s="28"/>
      <c r="GM448" s="28"/>
      <c r="GN448" s="28"/>
      <c r="GO448" s="28"/>
      <c r="GP448" s="28"/>
      <c r="GQ448" s="28"/>
      <c r="GR448" s="28"/>
      <c r="GS448" s="28"/>
      <c r="GT448" s="28"/>
      <c r="GU448" s="28"/>
      <c r="GV448" s="28"/>
      <c r="GW448" s="28"/>
      <c r="GX448" s="28"/>
      <c r="GY448" s="28"/>
      <c r="GZ448" s="28"/>
      <c r="HA448" s="28"/>
      <c r="HB448" s="28"/>
      <c r="HC448" s="28"/>
      <c r="HD448" s="28"/>
      <c r="HE448" s="28"/>
      <c r="HF448" s="28"/>
    </row>
    <row r="449" spans="2:7" s="28" customFormat="1" ht="19.5" customHeight="1">
      <c r="B449" s="45"/>
      <c r="C449" s="118"/>
      <c r="D449" s="46"/>
      <c r="E449" s="46"/>
      <c r="F449" s="46"/>
      <c r="G449" s="46"/>
    </row>
    <row r="450" spans="2:7" s="28" customFormat="1" ht="19.5" customHeight="1">
      <c r="B450" s="45"/>
      <c r="C450" s="118"/>
      <c r="D450" s="46"/>
      <c r="E450" s="46"/>
      <c r="F450" s="46"/>
      <c r="G450" s="46"/>
    </row>
    <row r="451" spans="2:7" s="28" customFormat="1" ht="19.5" customHeight="1">
      <c r="B451" s="45"/>
      <c r="C451" s="118"/>
      <c r="D451" s="46"/>
      <c r="E451" s="46"/>
      <c r="F451" s="46"/>
      <c r="G451" s="46"/>
    </row>
    <row r="452" spans="2:7" s="28" customFormat="1" ht="19.5" customHeight="1">
      <c r="B452" s="45"/>
      <c r="C452" s="118"/>
      <c r="D452" s="46"/>
      <c r="E452" s="46"/>
      <c r="F452" s="46"/>
      <c r="G452" s="46"/>
    </row>
    <row r="453" spans="2:7" s="28" customFormat="1" ht="19.5" customHeight="1">
      <c r="B453" s="45"/>
      <c r="C453" s="118"/>
      <c r="D453" s="46"/>
      <c r="E453" s="46"/>
      <c r="F453" s="46"/>
      <c r="G453" s="46"/>
    </row>
    <row r="454" spans="2:7" s="28" customFormat="1" ht="19.5" customHeight="1">
      <c r="B454" s="45"/>
      <c r="C454" s="118"/>
      <c r="D454" s="46"/>
      <c r="E454" s="46"/>
      <c r="F454" s="46"/>
      <c r="G454" s="46"/>
    </row>
    <row r="455" spans="2:7" s="28" customFormat="1" ht="19.5" customHeight="1">
      <c r="B455" s="45"/>
      <c r="C455" s="118"/>
      <c r="D455" s="46"/>
      <c r="E455" s="46"/>
      <c r="F455" s="46"/>
      <c r="G455" s="46"/>
    </row>
    <row r="456" spans="2:7" s="28" customFormat="1" ht="19.5" customHeight="1">
      <c r="B456" s="45"/>
      <c r="C456" s="118"/>
      <c r="D456" s="46"/>
      <c r="E456" s="46"/>
      <c r="F456" s="46"/>
      <c r="G456" s="46"/>
    </row>
    <row r="457" spans="2:7" s="28" customFormat="1" ht="19.5" customHeight="1">
      <c r="B457" s="45"/>
      <c r="C457" s="118"/>
      <c r="D457" s="46"/>
      <c r="E457" s="46"/>
      <c r="F457" s="46"/>
      <c r="G457" s="46"/>
    </row>
    <row r="458" spans="2:7" s="28" customFormat="1" ht="19.5" customHeight="1">
      <c r="B458" s="45"/>
      <c r="C458" s="118"/>
      <c r="D458" s="46"/>
      <c r="E458" s="46"/>
      <c r="F458" s="46"/>
      <c r="G458" s="46"/>
    </row>
    <row r="459" spans="2:7" s="28" customFormat="1" ht="19.5" customHeight="1">
      <c r="B459" s="45"/>
      <c r="C459" s="118"/>
      <c r="D459" s="46"/>
      <c r="E459" s="46"/>
      <c r="F459" s="46"/>
      <c r="G459" s="46"/>
    </row>
    <row r="460" spans="2:7" s="28" customFormat="1" ht="19.5" customHeight="1">
      <c r="B460" s="45"/>
      <c r="C460" s="118"/>
      <c r="D460" s="46"/>
      <c r="E460" s="46"/>
      <c r="F460" s="46"/>
      <c r="G460" s="46"/>
    </row>
    <row r="461" spans="2:7" s="28" customFormat="1" ht="19.5" customHeight="1">
      <c r="B461" s="45"/>
      <c r="C461" s="118"/>
      <c r="D461" s="46"/>
      <c r="E461" s="46"/>
      <c r="F461" s="46"/>
      <c r="G461" s="46"/>
    </row>
    <row r="462" spans="2:7" s="28" customFormat="1" ht="19.5" customHeight="1">
      <c r="B462" s="45"/>
      <c r="C462" s="118"/>
      <c r="D462" s="46"/>
      <c r="E462" s="46"/>
      <c r="F462" s="46"/>
      <c r="G462" s="46"/>
    </row>
    <row r="463" spans="2:7" s="28" customFormat="1" ht="19.5" customHeight="1">
      <c r="B463" s="45"/>
      <c r="C463" s="118"/>
      <c r="D463" s="46"/>
      <c r="E463" s="46"/>
      <c r="F463" s="46"/>
      <c r="G463" s="46"/>
    </row>
    <row r="464" spans="2:7" s="28" customFormat="1" ht="19.5" customHeight="1">
      <c r="B464" s="45"/>
      <c r="C464" s="118"/>
      <c r="D464" s="46"/>
      <c r="E464" s="46"/>
      <c r="F464" s="46"/>
      <c r="G464" s="46"/>
    </row>
    <row r="465" spans="1:214" ht="19.5" customHeight="1">
      <c r="A465" s="28"/>
      <c r="B465" s="45"/>
      <c r="C465" s="118"/>
      <c r="D465" s="46"/>
      <c r="E465" s="46"/>
      <c r="F465" s="46"/>
      <c r="G465" s="46"/>
      <c r="DL465" s="28"/>
      <c r="DM465" s="28"/>
      <c r="DN465" s="28"/>
      <c r="DO465" s="28"/>
      <c r="DP465" s="28"/>
      <c r="DQ465" s="28"/>
      <c r="DR465" s="28"/>
      <c r="DS465" s="28"/>
      <c r="DT465" s="28"/>
      <c r="DU465" s="28"/>
      <c r="DV465" s="28"/>
      <c r="DW465" s="28"/>
      <c r="DX465" s="28"/>
      <c r="DY465" s="28"/>
      <c r="DZ465" s="28"/>
      <c r="EA465" s="28"/>
      <c r="EB465" s="28"/>
      <c r="EC465" s="28"/>
      <c r="ED465" s="28"/>
      <c r="EE465" s="28"/>
      <c r="EF465" s="28"/>
      <c r="EG465" s="28"/>
      <c r="EH465" s="28"/>
      <c r="EI465" s="28"/>
      <c r="EJ465" s="28"/>
      <c r="EK465" s="28"/>
      <c r="EL465" s="28"/>
      <c r="EM465" s="28"/>
      <c r="EN465" s="28"/>
      <c r="EO465" s="28"/>
      <c r="EP465" s="28"/>
      <c r="EQ465" s="28"/>
      <c r="ER465" s="28"/>
      <c r="ES465" s="28"/>
      <c r="ET465" s="28"/>
      <c r="EU465" s="28"/>
      <c r="EV465" s="28"/>
      <c r="EW465" s="28"/>
      <c r="EX465" s="28"/>
      <c r="EY465" s="28"/>
      <c r="EZ465" s="28"/>
      <c r="FA465" s="28"/>
      <c r="FB465" s="28"/>
      <c r="FC465" s="28"/>
      <c r="FD465" s="28"/>
      <c r="FE465" s="28"/>
      <c r="FF465" s="28"/>
      <c r="FG465" s="28"/>
      <c r="FH465" s="28"/>
      <c r="FI465" s="28"/>
      <c r="FJ465" s="28"/>
      <c r="FK465" s="28"/>
      <c r="FL465" s="28"/>
      <c r="FM465" s="28"/>
      <c r="FN465" s="28"/>
      <c r="FO465" s="28"/>
      <c r="FP465" s="28"/>
      <c r="FQ465" s="28"/>
      <c r="FR465" s="28"/>
      <c r="FS465" s="28"/>
      <c r="FT465" s="28"/>
      <c r="FU465" s="28"/>
      <c r="FV465" s="28"/>
      <c r="FW465" s="28"/>
      <c r="FX465" s="28"/>
      <c r="FY465" s="28"/>
      <c r="FZ465" s="28"/>
      <c r="GA465" s="28"/>
      <c r="GB465" s="28"/>
      <c r="GC465" s="28"/>
      <c r="GD465" s="28"/>
      <c r="GE465" s="28"/>
      <c r="GF465" s="28"/>
      <c r="GG465" s="28"/>
      <c r="GH465" s="28"/>
      <c r="GI465" s="28"/>
      <c r="GJ465" s="28"/>
      <c r="GK465" s="28"/>
      <c r="GL465" s="28"/>
      <c r="GM465" s="28"/>
      <c r="GN465" s="28"/>
      <c r="GO465" s="28"/>
      <c r="GP465" s="28"/>
      <c r="GQ465" s="28"/>
      <c r="GR465" s="28"/>
      <c r="GS465" s="28"/>
      <c r="GT465" s="28"/>
      <c r="GU465" s="28"/>
      <c r="GV465" s="28"/>
      <c r="GW465" s="28"/>
      <c r="GX465" s="28"/>
      <c r="GY465" s="28"/>
      <c r="GZ465" s="28"/>
      <c r="HA465" s="28"/>
      <c r="HB465" s="28"/>
      <c r="HC465" s="28"/>
      <c r="HD465" s="28"/>
      <c r="HE465" s="28"/>
      <c r="HF465" s="28"/>
    </row>
    <row r="466" spans="1:214" ht="19.5" customHeight="1">
      <c r="A466" s="28"/>
      <c r="B466" s="45"/>
      <c r="C466" s="118"/>
      <c r="D466" s="46"/>
      <c r="E466" s="46"/>
      <c r="F466" s="46"/>
      <c r="G466" s="46"/>
      <c r="DL466" s="28"/>
      <c r="DM466" s="28"/>
      <c r="DN466" s="28"/>
      <c r="DO466" s="28"/>
      <c r="DP466" s="28"/>
      <c r="DQ466" s="28"/>
      <c r="DR466" s="28"/>
      <c r="DS466" s="28"/>
      <c r="DT466" s="28"/>
      <c r="DU466" s="28"/>
      <c r="DV466" s="28"/>
      <c r="DW466" s="28"/>
      <c r="DX466" s="28"/>
      <c r="DY466" s="28"/>
      <c r="DZ466" s="28"/>
      <c r="EA466" s="28"/>
      <c r="EB466" s="28"/>
      <c r="EC466" s="28"/>
      <c r="ED466" s="28"/>
      <c r="EE466" s="28"/>
      <c r="EF466" s="28"/>
      <c r="EG466" s="28"/>
      <c r="EH466" s="28"/>
      <c r="EI466" s="28"/>
      <c r="EJ466" s="28"/>
      <c r="EK466" s="28"/>
      <c r="EL466" s="28"/>
      <c r="EM466" s="28"/>
      <c r="EN466" s="28"/>
      <c r="EO466" s="28"/>
      <c r="EP466" s="28"/>
      <c r="EQ466" s="28"/>
      <c r="ER466" s="28"/>
      <c r="ES466" s="28"/>
      <c r="ET466" s="28"/>
      <c r="EU466" s="28"/>
      <c r="EV466" s="28"/>
      <c r="EW466" s="28"/>
      <c r="EX466" s="28"/>
      <c r="EY466" s="28"/>
      <c r="EZ466" s="28"/>
      <c r="FA466" s="28"/>
      <c r="FB466" s="28"/>
      <c r="FC466" s="28"/>
      <c r="FD466" s="28"/>
      <c r="FE466" s="28"/>
      <c r="FF466" s="28"/>
      <c r="FG466" s="28"/>
      <c r="FH466" s="28"/>
      <c r="FI466" s="28"/>
      <c r="FJ466" s="28"/>
      <c r="FK466" s="28"/>
      <c r="FL466" s="28"/>
      <c r="FM466" s="28"/>
      <c r="FN466" s="28"/>
      <c r="FO466" s="28"/>
      <c r="FP466" s="28"/>
      <c r="FQ466" s="28"/>
      <c r="FR466" s="28"/>
      <c r="FS466" s="28"/>
      <c r="FT466" s="28"/>
      <c r="FU466" s="28"/>
      <c r="FV466" s="28"/>
      <c r="FW466" s="28"/>
      <c r="FX466" s="28"/>
      <c r="FY466" s="28"/>
      <c r="FZ466" s="28"/>
      <c r="GA466" s="28"/>
      <c r="GB466" s="28"/>
      <c r="GC466" s="28"/>
      <c r="GD466" s="28"/>
      <c r="GE466" s="28"/>
      <c r="GF466" s="28"/>
      <c r="GG466" s="28"/>
      <c r="GH466" s="28"/>
      <c r="GI466" s="28"/>
      <c r="GJ466" s="28"/>
      <c r="GK466" s="28"/>
      <c r="GL466" s="28"/>
      <c r="GM466" s="28"/>
      <c r="GN466" s="28"/>
      <c r="GO466" s="28"/>
      <c r="GP466" s="28"/>
      <c r="GQ466" s="28"/>
      <c r="GR466" s="28"/>
      <c r="GS466" s="28"/>
      <c r="GT466" s="28"/>
      <c r="GU466" s="28"/>
      <c r="GV466" s="28"/>
      <c r="GW466" s="28"/>
      <c r="GX466" s="28"/>
      <c r="GY466" s="28"/>
      <c r="GZ466" s="28"/>
      <c r="HA466" s="28"/>
      <c r="HB466" s="28"/>
      <c r="HC466" s="28"/>
      <c r="HD466" s="28"/>
      <c r="HE466" s="28"/>
      <c r="HF466" s="28"/>
    </row>
    <row r="467" spans="1:214" ht="19.5" customHeight="1">
      <c r="A467" s="28"/>
      <c r="B467" s="45"/>
      <c r="C467" s="118"/>
      <c r="D467" s="46"/>
      <c r="E467" s="46"/>
      <c r="F467" s="46"/>
      <c r="G467" s="46"/>
      <c r="DL467" s="28"/>
      <c r="DM467" s="28"/>
      <c r="DN467" s="28"/>
      <c r="DO467" s="28"/>
      <c r="DP467" s="28"/>
      <c r="DQ467" s="28"/>
      <c r="DR467" s="28"/>
      <c r="DS467" s="28"/>
      <c r="DT467" s="28"/>
      <c r="DU467" s="28"/>
      <c r="DV467" s="28"/>
      <c r="DW467" s="28"/>
      <c r="DX467" s="28"/>
      <c r="DY467" s="28"/>
      <c r="DZ467" s="28"/>
      <c r="EA467" s="28"/>
      <c r="EB467" s="28"/>
      <c r="EC467" s="28"/>
      <c r="ED467" s="28"/>
      <c r="EE467" s="28"/>
      <c r="EF467" s="28"/>
      <c r="EG467" s="28"/>
      <c r="EH467" s="28"/>
      <c r="EI467" s="28"/>
      <c r="EJ467" s="28"/>
      <c r="EK467" s="28"/>
      <c r="EL467" s="28"/>
      <c r="EM467" s="28"/>
      <c r="EN467" s="28"/>
      <c r="EO467" s="28"/>
      <c r="EP467" s="28"/>
      <c r="EQ467" s="28"/>
      <c r="ER467" s="28"/>
      <c r="ES467" s="28"/>
      <c r="ET467" s="28"/>
      <c r="EU467" s="28"/>
      <c r="EV467" s="28"/>
      <c r="EW467" s="28"/>
      <c r="EX467" s="28"/>
      <c r="EY467" s="28"/>
      <c r="EZ467" s="28"/>
      <c r="FA467" s="28"/>
      <c r="FB467" s="28"/>
      <c r="FC467" s="28"/>
      <c r="FD467" s="28"/>
      <c r="FE467" s="28"/>
      <c r="FF467" s="28"/>
      <c r="FG467" s="28"/>
      <c r="FH467" s="28"/>
      <c r="FI467" s="28"/>
      <c r="FJ467" s="28"/>
      <c r="FK467" s="28"/>
      <c r="FL467" s="28"/>
      <c r="FM467" s="28"/>
      <c r="FN467" s="28"/>
      <c r="FO467" s="28"/>
      <c r="FP467" s="28"/>
      <c r="FQ467" s="28"/>
      <c r="FR467" s="28"/>
      <c r="FS467" s="28"/>
      <c r="FT467" s="28"/>
      <c r="FU467" s="28"/>
      <c r="FV467" s="28"/>
      <c r="FW467" s="28"/>
      <c r="FX467" s="28"/>
      <c r="FY467" s="28"/>
      <c r="FZ467" s="28"/>
      <c r="GA467" s="28"/>
      <c r="GB467" s="28"/>
      <c r="GC467" s="28"/>
      <c r="GD467" s="28"/>
      <c r="GE467" s="28"/>
      <c r="GF467" s="28"/>
      <c r="GG467" s="28"/>
      <c r="GH467" s="28"/>
      <c r="GI467" s="28"/>
      <c r="GJ467" s="28"/>
      <c r="GK467" s="28"/>
      <c r="GL467" s="28"/>
      <c r="GM467" s="28"/>
      <c r="GN467" s="28"/>
      <c r="GO467" s="28"/>
      <c r="GP467" s="28"/>
      <c r="GQ467" s="28"/>
      <c r="GR467" s="28"/>
      <c r="GS467" s="28"/>
      <c r="GT467" s="28"/>
      <c r="GU467" s="28"/>
      <c r="GV467" s="28"/>
      <c r="GW467" s="28"/>
      <c r="GX467" s="28"/>
      <c r="GY467" s="28"/>
      <c r="GZ467" s="28"/>
      <c r="HA467" s="28"/>
      <c r="HB467" s="28"/>
      <c r="HC467" s="28"/>
      <c r="HD467" s="28"/>
      <c r="HE467" s="28"/>
      <c r="HF467" s="28"/>
    </row>
    <row r="468" spans="1:214" ht="19.5" customHeight="1">
      <c r="A468" s="28"/>
      <c r="B468" s="45"/>
      <c r="C468" s="118"/>
      <c r="D468" s="46"/>
      <c r="E468" s="46"/>
      <c r="F468" s="46"/>
      <c r="G468" s="46"/>
      <c r="DL468" s="28"/>
      <c r="DM468" s="28"/>
      <c r="DN468" s="28"/>
      <c r="DO468" s="28"/>
      <c r="DP468" s="28"/>
      <c r="DQ468" s="28"/>
      <c r="DR468" s="28"/>
      <c r="DS468" s="28"/>
      <c r="DT468" s="28"/>
      <c r="DU468" s="28"/>
      <c r="DV468" s="28"/>
      <c r="DW468" s="28"/>
      <c r="DX468" s="28"/>
      <c r="DY468" s="28"/>
      <c r="DZ468" s="28"/>
      <c r="EA468" s="28"/>
      <c r="EB468" s="28"/>
      <c r="EC468" s="28"/>
      <c r="ED468" s="28"/>
      <c r="EE468" s="28"/>
      <c r="EF468" s="28"/>
      <c r="EG468" s="28"/>
      <c r="EH468" s="28"/>
      <c r="EI468" s="28"/>
      <c r="EJ468" s="28"/>
      <c r="EK468" s="28"/>
      <c r="EL468" s="28"/>
      <c r="EM468" s="28"/>
      <c r="EN468" s="28"/>
      <c r="EO468" s="28"/>
      <c r="EP468" s="28"/>
      <c r="EQ468" s="28"/>
      <c r="ER468" s="28"/>
      <c r="ES468" s="28"/>
      <c r="ET468" s="28"/>
      <c r="EU468" s="28"/>
      <c r="EV468" s="28"/>
      <c r="EW468" s="28"/>
      <c r="EX468" s="28"/>
      <c r="EY468" s="28"/>
      <c r="EZ468" s="28"/>
      <c r="FA468" s="28"/>
      <c r="FB468" s="28"/>
      <c r="FC468" s="28"/>
      <c r="FD468" s="28"/>
      <c r="FE468" s="28"/>
      <c r="FF468" s="28"/>
      <c r="FG468" s="28"/>
      <c r="FH468" s="28"/>
      <c r="FI468" s="28"/>
      <c r="FJ468" s="28"/>
      <c r="FK468" s="28"/>
      <c r="FL468" s="28"/>
      <c r="FM468" s="28"/>
      <c r="FN468" s="28"/>
      <c r="FO468" s="28"/>
      <c r="FP468" s="28"/>
      <c r="FQ468" s="28"/>
      <c r="FR468" s="28"/>
      <c r="FS468" s="28"/>
      <c r="FT468" s="28"/>
      <c r="FU468" s="28"/>
      <c r="FV468" s="28"/>
      <c r="FW468" s="28"/>
      <c r="FX468" s="28"/>
      <c r="FY468" s="28"/>
      <c r="FZ468" s="28"/>
      <c r="GA468" s="28"/>
      <c r="GB468" s="28"/>
      <c r="GC468" s="28"/>
      <c r="GD468" s="28"/>
      <c r="GE468" s="28"/>
      <c r="GF468" s="28"/>
      <c r="GG468" s="28"/>
      <c r="GH468" s="28"/>
      <c r="GI468" s="28"/>
      <c r="GJ468" s="28"/>
      <c r="GK468" s="28"/>
      <c r="GL468" s="28"/>
      <c r="GM468" s="28"/>
      <c r="GN468" s="28"/>
      <c r="GO468" s="28"/>
      <c r="GP468" s="28"/>
      <c r="GQ468" s="28"/>
      <c r="GR468" s="28"/>
      <c r="GS468" s="28"/>
      <c r="GT468" s="28"/>
      <c r="GU468" s="28"/>
      <c r="GV468" s="28"/>
      <c r="GW468" s="28"/>
      <c r="GX468" s="28"/>
      <c r="GY468" s="28"/>
      <c r="GZ468" s="28"/>
      <c r="HA468" s="28"/>
      <c r="HB468" s="28"/>
      <c r="HC468" s="28"/>
      <c r="HD468" s="28"/>
      <c r="HE468" s="28"/>
      <c r="HF468" s="28"/>
    </row>
    <row r="469" spans="1:214" ht="19.5" customHeight="1">
      <c r="A469" s="28"/>
      <c r="B469" s="45"/>
      <c r="C469" s="118"/>
      <c r="D469" s="46"/>
      <c r="E469" s="46"/>
      <c r="F469" s="46"/>
      <c r="G469" s="46"/>
      <c r="DL469" s="28"/>
      <c r="DM469" s="28"/>
      <c r="DN469" s="28"/>
      <c r="DO469" s="28"/>
      <c r="DP469" s="28"/>
      <c r="DQ469" s="28"/>
      <c r="DR469" s="28"/>
      <c r="DS469" s="28"/>
      <c r="DT469" s="28"/>
      <c r="DU469" s="28"/>
      <c r="DV469" s="28"/>
      <c r="DW469" s="28"/>
      <c r="DX469" s="28"/>
      <c r="DY469" s="28"/>
      <c r="DZ469" s="28"/>
      <c r="EA469" s="28"/>
      <c r="EB469" s="28"/>
      <c r="EC469" s="28"/>
      <c r="ED469" s="28"/>
      <c r="EE469" s="28"/>
      <c r="EF469" s="28"/>
      <c r="EG469" s="28"/>
      <c r="EH469" s="28"/>
      <c r="EI469" s="28"/>
      <c r="EJ469" s="28"/>
      <c r="EK469" s="28"/>
      <c r="EL469" s="28"/>
      <c r="EM469" s="28"/>
      <c r="EN469" s="28"/>
      <c r="EO469" s="28"/>
      <c r="EP469" s="28"/>
      <c r="EQ469" s="28"/>
      <c r="ER469" s="28"/>
      <c r="ES469" s="28"/>
      <c r="ET469" s="28"/>
      <c r="EU469" s="28"/>
      <c r="EV469" s="28"/>
      <c r="EW469" s="28"/>
      <c r="EX469" s="28"/>
      <c r="EY469" s="28"/>
      <c r="EZ469" s="28"/>
      <c r="FA469" s="28"/>
      <c r="FB469" s="28"/>
      <c r="FC469" s="28"/>
      <c r="FD469" s="28"/>
      <c r="FE469" s="28"/>
      <c r="FF469" s="28"/>
      <c r="FG469" s="28"/>
      <c r="FH469" s="28"/>
      <c r="FI469" s="28"/>
      <c r="FJ469" s="28"/>
      <c r="FK469" s="28"/>
      <c r="FL469" s="28"/>
      <c r="FM469" s="28"/>
      <c r="FN469" s="28"/>
      <c r="FO469" s="28"/>
      <c r="FP469" s="28"/>
      <c r="FQ469" s="28"/>
      <c r="FR469" s="28"/>
      <c r="FS469" s="28"/>
      <c r="FT469" s="28"/>
      <c r="FU469" s="28"/>
      <c r="FV469" s="28"/>
      <c r="FW469" s="28"/>
      <c r="FX469" s="28"/>
      <c r="FY469" s="28"/>
      <c r="FZ469" s="28"/>
      <c r="GA469" s="28"/>
      <c r="GB469" s="28"/>
      <c r="GC469" s="28"/>
      <c r="GD469" s="28"/>
      <c r="GE469" s="28"/>
      <c r="GF469" s="28"/>
      <c r="GG469" s="28"/>
      <c r="GH469" s="28"/>
      <c r="GI469" s="28"/>
      <c r="GJ469" s="28"/>
      <c r="GK469" s="28"/>
      <c r="GL469" s="28"/>
      <c r="GM469" s="28"/>
      <c r="GN469" s="28"/>
      <c r="GO469" s="28"/>
      <c r="GP469" s="28"/>
      <c r="GQ469" s="28"/>
      <c r="GR469" s="28"/>
      <c r="GS469" s="28"/>
      <c r="GT469" s="28"/>
      <c r="GU469" s="28"/>
      <c r="GV469" s="28"/>
      <c r="GW469" s="28"/>
      <c r="GX469" s="28"/>
      <c r="GY469" s="28"/>
      <c r="GZ469" s="28"/>
      <c r="HA469" s="28"/>
      <c r="HB469" s="28"/>
      <c r="HC469" s="28"/>
      <c r="HD469" s="28"/>
      <c r="HE469" s="28"/>
      <c r="HF469" s="28"/>
    </row>
    <row r="470" spans="1:214" ht="19.5" customHeight="1">
      <c r="A470" s="28"/>
      <c r="B470" s="45"/>
      <c r="C470" s="118"/>
      <c r="D470" s="46"/>
      <c r="E470" s="46"/>
      <c r="F470" s="46"/>
      <c r="G470" s="46"/>
      <c r="DL470" s="28"/>
      <c r="DM470" s="28"/>
      <c r="DN470" s="28"/>
      <c r="DO470" s="28"/>
      <c r="DP470" s="28"/>
      <c r="DQ470" s="28"/>
      <c r="DR470" s="28"/>
      <c r="DS470" s="28"/>
      <c r="DT470" s="28"/>
      <c r="DU470" s="28"/>
      <c r="DV470" s="28"/>
      <c r="DW470" s="28"/>
      <c r="DX470" s="28"/>
      <c r="DY470" s="28"/>
      <c r="DZ470" s="28"/>
      <c r="EA470" s="28"/>
      <c r="EB470" s="28"/>
      <c r="EC470" s="28"/>
      <c r="ED470" s="28"/>
      <c r="EE470" s="28"/>
      <c r="EF470" s="28"/>
      <c r="EG470" s="28"/>
      <c r="EH470" s="28"/>
      <c r="EI470" s="28"/>
      <c r="EJ470" s="28"/>
      <c r="EK470" s="28"/>
      <c r="EL470" s="28"/>
      <c r="EM470" s="28"/>
      <c r="EN470" s="28"/>
      <c r="EO470" s="28"/>
      <c r="EP470" s="28"/>
      <c r="EQ470" s="28"/>
      <c r="ER470" s="28"/>
      <c r="ES470" s="28"/>
      <c r="ET470" s="28"/>
      <c r="EU470" s="28"/>
      <c r="EV470" s="28"/>
      <c r="EW470" s="28"/>
      <c r="EX470" s="28"/>
      <c r="EY470" s="28"/>
      <c r="EZ470" s="28"/>
      <c r="FA470" s="28"/>
      <c r="FB470" s="28"/>
      <c r="FC470" s="28"/>
      <c r="FD470" s="28"/>
      <c r="FE470" s="28"/>
      <c r="FF470" s="28"/>
      <c r="FG470" s="28"/>
      <c r="FH470" s="28"/>
      <c r="FI470" s="28"/>
      <c r="FJ470" s="28"/>
      <c r="FK470" s="28"/>
      <c r="FL470" s="28"/>
      <c r="FM470" s="28"/>
      <c r="FN470" s="28"/>
      <c r="FO470" s="28"/>
      <c r="FP470" s="28"/>
      <c r="FQ470" s="28"/>
      <c r="FR470" s="28"/>
      <c r="FS470" s="28"/>
      <c r="FT470" s="28"/>
      <c r="FU470" s="28"/>
      <c r="FV470" s="28"/>
      <c r="FW470" s="28"/>
      <c r="FX470" s="28"/>
      <c r="FY470" s="28"/>
      <c r="FZ470" s="28"/>
      <c r="GA470" s="28"/>
      <c r="GB470" s="28"/>
      <c r="GC470" s="28"/>
      <c r="GD470" s="28"/>
      <c r="GE470" s="28"/>
      <c r="GF470" s="28"/>
      <c r="GG470" s="28"/>
      <c r="GH470" s="28"/>
      <c r="GI470" s="28"/>
      <c r="GJ470" s="28"/>
      <c r="GK470" s="28"/>
      <c r="GL470" s="28"/>
      <c r="GM470" s="28"/>
      <c r="GN470" s="28"/>
      <c r="GO470" s="28"/>
      <c r="GP470" s="28"/>
      <c r="GQ470" s="28"/>
      <c r="GR470" s="28"/>
      <c r="GS470" s="28"/>
      <c r="GT470" s="28"/>
      <c r="GU470" s="28"/>
      <c r="GV470" s="28"/>
      <c r="GW470" s="28"/>
      <c r="GX470" s="28"/>
      <c r="GY470" s="28"/>
      <c r="GZ470" s="28"/>
      <c r="HA470" s="28"/>
      <c r="HB470" s="28"/>
      <c r="HC470" s="28"/>
      <c r="HD470" s="28"/>
      <c r="HE470" s="28"/>
      <c r="HF470" s="28"/>
    </row>
    <row r="471" spans="1:214" ht="19.5" customHeight="1">
      <c r="A471" s="28"/>
      <c r="B471" s="45"/>
      <c r="C471" s="118"/>
      <c r="D471" s="46"/>
      <c r="E471" s="46"/>
      <c r="F471" s="46"/>
      <c r="G471" s="46"/>
      <c r="DL471" s="28"/>
      <c r="DM471" s="28"/>
      <c r="DN471" s="28"/>
      <c r="DO471" s="28"/>
      <c r="DP471" s="28"/>
      <c r="DQ471" s="28"/>
      <c r="DR471" s="28"/>
      <c r="DS471" s="28"/>
      <c r="DT471" s="28"/>
      <c r="DU471" s="28"/>
      <c r="DV471" s="28"/>
      <c r="DW471" s="28"/>
      <c r="DX471" s="28"/>
      <c r="DY471" s="28"/>
      <c r="DZ471" s="28"/>
      <c r="EA471" s="28"/>
      <c r="EB471" s="28"/>
      <c r="EC471" s="28"/>
      <c r="ED471" s="28"/>
      <c r="EE471" s="28"/>
      <c r="EF471" s="28"/>
      <c r="EG471" s="28"/>
      <c r="EH471" s="28"/>
      <c r="EI471" s="28"/>
      <c r="EJ471" s="28"/>
      <c r="EK471" s="28"/>
      <c r="EL471" s="28"/>
      <c r="EM471" s="28"/>
      <c r="EN471" s="28"/>
      <c r="EO471" s="28"/>
      <c r="EP471" s="28"/>
      <c r="EQ471" s="28"/>
      <c r="ER471" s="28"/>
      <c r="ES471" s="28"/>
      <c r="ET471" s="28"/>
      <c r="EU471" s="28"/>
      <c r="EV471" s="28"/>
      <c r="EW471" s="28"/>
      <c r="EX471" s="28"/>
      <c r="EY471" s="28"/>
      <c r="EZ471" s="28"/>
      <c r="FA471" s="28"/>
      <c r="FB471" s="28"/>
      <c r="FC471" s="28"/>
      <c r="FD471" s="28"/>
      <c r="FE471" s="28"/>
      <c r="FF471" s="28"/>
      <c r="FG471" s="28"/>
      <c r="FH471" s="28"/>
      <c r="FI471" s="28"/>
      <c r="FJ471" s="28"/>
      <c r="FK471" s="28"/>
      <c r="FL471" s="28"/>
      <c r="FM471" s="28"/>
      <c r="FN471" s="28"/>
      <c r="FO471" s="28"/>
      <c r="FP471" s="28"/>
      <c r="FQ471" s="28"/>
      <c r="FR471" s="28"/>
      <c r="FS471" s="28"/>
      <c r="FT471" s="28"/>
      <c r="FU471" s="28"/>
      <c r="FV471" s="28"/>
      <c r="FW471" s="28"/>
      <c r="FX471" s="28"/>
      <c r="FY471" s="28"/>
      <c r="FZ471" s="28"/>
      <c r="GA471" s="28"/>
      <c r="GB471" s="28"/>
      <c r="GC471" s="28"/>
      <c r="GD471" s="28"/>
      <c r="GE471" s="28"/>
      <c r="GF471" s="28"/>
      <c r="GG471" s="28"/>
      <c r="GH471" s="28"/>
      <c r="GI471" s="28"/>
      <c r="GJ471" s="28"/>
      <c r="GK471" s="28"/>
      <c r="GL471" s="28"/>
      <c r="GM471" s="28"/>
      <c r="GN471" s="28"/>
      <c r="GO471" s="28"/>
      <c r="GP471" s="28"/>
      <c r="GQ471" s="28"/>
      <c r="GR471" s="28"/>
      <c r="GS471" s="28"/>
      <c r="GT471" s="28"/>
      <c r="GU471" s="28"/>
      <c r="GV471" s="28"/>
      <c r="GW471" s="28"/>
      <c r="GX471" s="28"/>
      <c r="GY471" s="28"/>
      <c r="GZ471" s="28"/>
      <c r="HA471" s="28"/>
      <c r="HB471" s="28"/>
      <c r="HC471" s="28"/>
      <c r="HD471" s="28"/>
      <c r="HE471" s="28"/>
      <c r="HF471" s="28"/>
    </row>
    <row r="472" spans="1:214" ht="19.5" customHeight="1">
      <c r="A472" s="28"/>
      <c r="B472" s="45"/>
      <c r="C472" s="118"/>
      <c r="D472" s="46"/>
      <c r="E472" s="46"/>
      <c r="F472" s="46"/>
      <c r="G472" s="46"/>
      <c r="DL472" s="28"/>
      <c r="DM472" s="28"/>
      <c r="DN472" s="28"/>
      <c r="DO472" s="28"/>
      <c r="DP472" s="28"/>
      <c r="DQ472" s="28"/>
      <c r="DR472" s="28"/>
      <c r="DS472" s="28"/>
      <c r="DT472" s="28"/>
      <c r="DU472" s="28"/>
      <c r="DV472" s="28"/>
      <c r="DW472" s="28"/>
      <c r="DX472" s="28"/>
      <c r="DY472" s="28"/>
      <c r="DZ472" s="28"/>
      <c r="EA472" s="28"/>
      <c r="EB472" s="28"/>
      <c r="EC472" s="28"/>
      <c r="ED472" s="28"/>
      <c r="EE472" s="28"/>
      <c r="EF472" s="28"/>
      <c r="EG472" s="28"/>
      <c r="EH472" s="28"/>
      <c r="EI472" s="28"/>
      <c r="EJ472" s="28"/>
      <c r="EK472" s="28"/>
      <c r="EL472" s="28"/>
      <c r="EM472" s="28"/>
      <c r="EN472" s="28"/>
      <c r="EO472" s="28"/>
      <c r="EP472" s="28"/>
      <c r="EQ472" s="28"/>
      <c r="ER472" s="28"/>
      <c r="ES472" s="28"/>
      <c r="ET472" s="28"/>
      <c r="EU472" s="28"/>
      <c r="EV472" s="28"/>
      <c r="EW472" s="28"/>
      <c r="EX472" s="28"/>
      <c r="EY472" s="28"/>
      <c r="EZ472" s="28"/>
      <c r="FA472" s="28"/>
      <c r="FB472" s="28"/>
      <c r="FC472" s="28"/>
      <c r="FD472" s="28"/>
      <c r="FE472" s="28"/>
      <c r="FF472" s="28"/>
      <c r="FG472" s="28"/>
      <c r="FH472" s="28"/>
      <c r="FI472" s="28"/>
      <c r="FJ472" s="28"/>
      <c r="FK472" s="28"/>
      <c r="FL472" s="28"/>
      <c r="FM472" s="28"/>
      <c r="FN472" s="28"/>
      <c r="FO472" s="28"/>
      <c r="FP472" s="28"/>
      <c r="FQ472" s="28"/>
      <c r="FR472" s="28"/>
      <c r="FS472" s="28"/>
      <c r="FT472" s="28"/>
      <c r="FU472" s="28"/>
      <c r="FV472" s="28"/>
      <c r="FW472" s="28"/>
      <c r="FX472" s="28"/>
      <c r="FY472" s="28"/>
      <c r="FZ472" s="28"/>
      <c r="GA472" s="28"/>
      <c r="GB472" s="28"/>
      <c r="GC472" s="28"/>
      <c r="GD472" s="28"/>
      <c r="GE472" s="28"/>
      <c r="GF472" s="28"/>
      <c r="GG472" s="28"/>
      <c r="GH472" s="28"/>
      <c r="GI472" s="28"/>
      <c r="GJ472" s="28"/>
      <c r="GK472" s="28"/>
      <c r="GL472" s="28"/>
      <c r="GM472" s="28"/>
      <c r="GN472" s="28"/>
      <c r="GO472" s="28"/>
      <c r="GP472" s="28"/>
      <c r="GQ472" s="28"/>
      <c r="GR472" s="28"/>
      <c r="GS472" s="28"/>
      <c r="GT472" s="28"/>
      <c r="GU472" s="28"/>
      <c r="GV472" s="28"/>
      <c r="GW472" s="28"/>
      <c r="GX472" s="28"/>
      <c r="GY472" s="28"/>
      <c r="GZ472" s="28"/>
      <c r="HA472" s="28"/>
      <c r="HB472" s="28"/>
      <c r="HC472" s="28"/>
      <c r="HD472" s="28"/>
      <c r="HE472" s="28"/>
      <c r="HF472" s="28"/>
    </row>
    <row r="473" spans="1:214" ht="19.5" customHeight="1">
      <c r="A473" s="28"/>
      <c r="B473" s="45"/>
      <c r="C473" s="118"/>
      <c r="D473" s="46"/>
      <c r="E473" s="46"/>
      <c r="F473" s="46"/>
      <c r="G473" s="46"/>
      <c r="DL473" s="28"/>
      <c r="DM473" s="28"/>
      <c r="DN473" s="28"/>
      <c r="DO473" s="28"/>
      <c r="DP473" s="28"/>
      <c r="DQ473" s="28"/>
      <c r="DR473" s="28"/>
      <c r="DS473" s="28"/>
      <c r="DT473" s="28"/>
      <c r="DU473" s="28"/>
      <c r="DV473" s="28"/>
      <c r="DW473" s="28"/>
      <c r="DX473" s="28"/>
      <c r="DY473" s="28"/>
      <c r="DZ473" s="28"/>
      <c r="EA473" s="28"/>
      <c r="EB473" s="28"/>
      <c r="EC473" s="28"/>
      <c r="ED473" s="28"/>
      <c r="EE473" s="28"/>
      <c r="EF473" s="28"/>
      <c r="EG473" s="28"/>
      <c r="EH473" s="28"/>
      <c r="EI473" s="28"/>
      <c r="EJ473" s="28"/>
      <c r="EK473" s="28"/>
      <c r="EL473" s="28"/>
      <c r="EM473" s="28"/>
      <c r="EN473" s="28"/>
      <c r="EO473" s="28"/>
      <c r="EP473" s="28"/>
      <c r="EQ473" s="28"/>
      <c r="ER473" s="28"/>
      <c r="ES473" s="28"/>
      <c r="ET473" s="28"/>
      <c r="EU473" s="28"/>
      <c r="EV473" s="28"/>
      <c r="EW473" s="28"/>
      <c r="EX473" s="28"/>
      <c r="EY473" s="28"/>
      <c r="EZ473" s="28"/>
      <c r="FA473" s="28"/>
      <c r="FB473" s="28"/>
      <c r="FC473" s="28"/>
      <c r="FD473" s="28"/>
      <c r="FE473" s="28"/>
      <c r="FF473" s="28"/>
      <c r="FG473" s="28"/>
      <c r="FH473" s="28"/>
      <c r="FI473" s="28"/>
      <c r="FJ473" s="28"/>
      <c r="FK473" s="28"/>
      <c r="FL473" s="28"/>
      <c r="FM473" s="28"/>
      <c r="FN473" s="28"/>
      <c r="FO473" s="28"/>
      <c r="FP473" s="28"/>
      <c r="FQ473" s="28"/>
      <c r="FR473" s="28"/>
      <c r="FS473" s="28"/>
      <c r="FT473" s="28"/>
      <c r="FU473" s="28"/>
      <c r="FV473" s="28"/>
      <c r="FW473" s="28"/>
      <c r="FX473" s="28"/>
      <c r="FY473" s="28"/>
      <c r="FZ473" s="28"/>
      <c r="GA473" s="28"/>
      <c r="GB473" s="28"/>
      <c r="GC473" s="28"/>
      <c r="GD473" s="28"/>
      <c r="GE473" s="28"/>
      <c r="GF473" s="28"/>
      <c r="GG473" s="28"/>
      <c r="GH473" s="28"/>
      <c r="GI473" s="28"/>
      <c r="GJ473" s="28"/>
      <c r="GK473" s="28"/>
      <c r="GL473" s="28"/>
      <c r="GM473" s="28"/>
      <c r="GN473" s="28"/>
      <c r="GO473" s="28"/>
      <c r="GP473" s="28"/>
      <c r="GQ473" s="28"/>
      <c r="GR473" s="28"/>
      <c r="GS473" s="28"/>
      <c r="GT473" s="28"/>
      <c r="GU473" s="28"/>
      <c r="GV473" s="28"/>
      <c r="GW473" s="28"/>
      <c r="GX473" s="28"/>
      <c r="GY473" s="28"/>
      <c r="GZ473" s="28"/>
      <c r="HA473" s="28"/>
      <c r="HB473" s="28"/>
      <c r="HC473" s="28"/>
      <c r="HD473" s="28"/>
      <c r="HE473" s="28"/>
      <c r="HF473" s="28"/>
    </row>
    <row r="474" spans="1:7" ht="19.5" customHeight="1">
      <c r="A474" s="28"/>
      <c r="B474" s="45"/>
      <c r="C474" s="118"/>
      <c r="D474" s="46"/>
      <c r="E474" s="46"/>
      <c r="F474" s="46"/>
      <c r="G474" s="46"/>
    </row>
    <row r="475" spans="1:7" ht="19.5" customHeight="1">
      <c r="A475" s="28"/>
      <c r="B475" s="45"/>
      <c r="C475" s="118"/>
      <c r="D475" s="46"/>
      <c r="E475" s="46"/>
      <c r="F475" s="46"/>
      <c r="G475" s="46"/>
    </row>
    <row r="476" spans="1:7" ht="19.5" customHeight="1">
      <c r="A476" s="28"/>
      <c r="B476" s="45"/>
      <c r="C476" s="118"/>
      <c r="D476" s="46"/>
      <c r="E476" s="46"/>
      <c r="F476" s="46"/>
      <c r="G476" s="46"/>
    </row>
    <row r="477" spans="1:7" ht="19.5" customHeight="1">
      <c r="A477" s="28"/>
      <c r="B477" s="45"/>
      <c r="C477" s="118"/>
      <c r="D477" s="46"/>
      <c r="E477" s="46"/>
      <c r="F477" s="46"/>
      <c r="G477" s="46"/>
    </row>
    <row r="478" spans="1:7" ht="19.5" customHeight="1">
      <c r="A478" s="28"/>
      <c r="B478" s="45"/>
      <c r="C478" s="118"/>
      <c r="D478" s="46"/>
      <c r="E478" s="46"/>
      <c r="F478" s="46"/>
      <c r="G478" s="46"/>
    </row>
    <row r="479" spans="1:7" ht="19.5" customHeight="1">
      <c r="A479" s="28"/>
      <c r="B479" s="45"/>
      <c r="C479" s="118"/>
      <c r="D479" s="46"/>
      <c r="E479" s="46"/>
      <c r="F479" s="46"/>
      <c r="G479" s="46"/>
    </row>
    <row r="480" spans="1:7" ht="19.5" customHeight="1">
      <c r="A480" s="28"/>
      <c r="B480" s="45"/>
      <c r="C480" s="118"/>
      <c r="D480" s="46"/>
      <c r="E480" s="46"/>
      <c r="F480" s="46"/>
      <c r="G480" s="46"/>
    </row>
    <row r="481" spans="1:7" ht="19.5" customHeight="1">
      <c r="A481" s="28"/>
      <c r="B481" s="45"/>
      <c r="C481" s="118"/>
      <c r="D481" s="46"/>
      <c r="E481" s="46"/>
      <c r="F481" s="46"/>
      <c r="G481" s="46"/>
    </row>
    <row r="482" spans="1:7" ht="19.5" customHeight="1">
      <c r="A482" s="28"/>
      <c r="B482" s="45"/>
      <c r="C482" s="118"/>
      <c r="D482" s="46"/>
      <c r="E482" s="46"/>
      <c r="F482" s="46"/>
      <c r="G482" s="46"/>
    </row>
    <row r="483" spans="1:7" ht="19.5" customHeight="1">
      <c r="A483" s="28"/>
      <c r="B483" s="45"/>
      <c r="C483" s="118"/>
      <c r="D483" s="46"/>
      <c r="E483" s="46"/>
      <c r="F483" s="46"/>
      <c r="G483" s="46"/>
    </row>
    <row r="484" spans="1:7" ht="19.5" customHeight="1">
      <c r="A484" s="28"/>
      <c r="B484" s="45"/>
      <c r="C484" s="118"/>
      <c r="D484" s="46"/>
      <c r="E484" s="46"/>
      <c r="F484" s="46"/>
      <c r="G484" s="46"/>
    </row>
    <row r="485" spans="1:7" ht="19.5" customHeight="1">
      <c r="A485" s="28"/>
      <c r="B485" s="45"/>
      <c r="C485" s="118"/>
      <c r="D485" s="46"/>
      <c r="E485" s="46"/>
      <c r="F485" s="46"/>
      <c r="G485" s="46"/>
    </row>
    <row r="486" spans="1:7" ht="19.5" customHeight="1">
      <c r="A486" s="28"/>
      <c r="B486" s="45"/>
      <c r="C486" s="118"/>
      <c r="D486" s="46"/>
      <c r="E486" s="46"/>
      <c r="F486" s="46"/>
      <c r="G486" s="46"/>
    </row>
    <row r="487" spans="1:7" ht="19.5" customHeight="1">
      <c r="A487" s="28"/>
      <c r="B487" s="45"/>
      <c r="C487" s="118"/>
      <c r="D487" s="46"/>
      <c r="E487" s="46"/>
      <c r="F487" s="46"/>
      <c r="G487" s="46"/>
    </row>
    <row r="488" spans="1:7" ht="19.5" customHeight="1">
      <c r="A488" s="28"/>
      <c r="B488" s="45"/>
      <c r="C488" s="118"/>
      <c r="D488" s="46"/>
      <c r="E488" s="46"/>
      <c r="F488" s="46"/>
      <c r="G488" s="46"/>
    </row>
    <row r="489" spans="1:7" ht="19.5" customHeight="1">
      <c r="A489" s="28"/>
      <c r="B489" s="45"/>
      <c r="C489" s="118"/>
      <c r="D489" s="46"/>
      <c r="E489" s="46"/>
      <c r="F489" s="46"/>
      <c r="G489" s="46"/>
    </row>
    <row r="490" spans="1:7" ht="19.5" customHeight="1">
      <c r="A490" s="28"/>
      <c r="B490" s="45"/>
      <c r="C490" s="118"/>
      <c r="D490" s="46"/>
      <c r="E490" s="46"/>
      <c r="F490" s="46"/>
      <c r="G490" s="46"/>
    </row>
    <row r="491" spans="1:7" ht="19.5" customHeight="1">
      <c r="A491" s="28"/>
      <c r="B491" s="45"/>
      <c r="C491" s="118"/>
      <c r="D491" s="46"/>
      <c r="E491" s="46"/>
      <c r="F491" s="46"/>
      <c r="G491" s="46"/>
    </row>
    <row r="492" spans="1:7" ht="19.5" customHeight="1">
      <c r="A492" s="28"/>
      <c r="B492" s="45"/>
      <c r="C492" s="118"/>
      <c r="D492" s="46"/>
      <c r="E492" s="46"/>
      <c r="F492" s="46"/>
      <c r="G492" s="46"/>
    </row>
    <row r="493" spans="1:7" ht="19.5" customHeight="1">
      <c r="A493" s="28"/>
      <c r="B493" s="45"/>
      <c r="C493" s="118"/>
      <c r="D493" s="46"/>
      <c r="E493" s="46"/>
      <c r="F493" s="46"/>
      <c r="G493" s="46"/>
    </row>
    <row r="494" spans="1:7" ht="19.5" customHeight="1">
      <c r="A494" s="28"/>
      <c r="B494" s="45"/>
      <c r="C494" s="118"/>
      <c r="D494" s="46"/>
      <c r="E494" s="46"/>
      <c r="F494" s="46"/>
      <c r="G494" s="46"/>
    </row>
    <row r="495" spans="1:7" ht="19.5" customHeight="1">
      <c r="A495" s="28"/>
      <c r="B495" s="45"/>
      <c r="C495" s="118"/>
      <c r="D495" s="46"/>
      <c r="E495" s="46"/>
      <c r="F495" s="46"/>
      <c r="G495" s="46"/>
    </row>
    <row r="496" spans="1:7" ht="19.5" customHeight="1">
      <c r="A496" s="28"/>
      <c r="B496" s="45"/>
      <c r="C496" s="118"/>
      <c r="D496" s="46"/>
      <c r="E496" s="46"/>
      <c r="F496" s="46"/>
      <c r="G496" s="46"/>
    </row>
    <row r="497" spans="1:7" ht="19.5" customHeight="1">
      <c r="A497" s="28"/>
      <c r="B497" s="45"/>
      <c r="C497" s="118"/>
      <c r="D497" s="46"/>
      <c r="E497" s="46"/>
      <c r="F497" s="46"/>
      <c r="G497" s="46"/>
    </row>
    <row r="498" spans="1:7" ht="19.5" customHeight="1">
      <c r="A498" s="28"/>
      <c r="B498" s="45"/>
      <c r="C498" s="118"/>
      <c r="D498" s="46"/>
      <c r="E498" s="46"/>
      <c r="F498" s="46"/>
      <c r="G498" s="46"/>
    </row>
    <row r="499" spans="1:7" ht="19.5" customHeight="1">
      <c r="A499" s="28"/>
      <c r="B499" s="45"/>
      <c r="C499" s="118"/>
      <c r="D499" s="46"/>
      <c r="E499" s="46"/>
      <c r="F499" s="46"/>
      <c r="G499" s="46"/>
    </row>
    <row r="500" spans="1:7" ht="19.5" customHeight="1">
      <c r="A500" s="28"/>
      <c r="B500" s="45"/>
      <c r="C500" s="118"/>
      <c r="D500" s="46"/>
      <c r="E500" s="46"/>
      <c r="F500" s="46"/>
      <c r="G500" s="46"/>
    </row>
    <row r="501" spans="1:7" ht="19.5" customHeight="1">
      <c r="A501" s="28"/>
      <c r="B501" s="45"/>
      <c r="C501" s="118"/>
      <c r="D501" s="46"/>
      <c r="E501" s="46"/>
      <c r="F501" s="46"/>
      <c r="G501" s="46"/>
    </row>
    <row r="502" spans="1:7" ht="19.5" customHeight="1">
      <c r="A502" s="28"/>
      <c r="B502" s="45"/>
      <c r="C502" s="118"/>
      <c r="D502" s="46"/>
      <c r="E502" s="46"/>
      <c r="F502" s="46"/>
      <c r="G502" s="46"/>
    </row>
    <row r="503" spans="1:7" ht="19.5" customHeight="1">
      <c r="A503" s="28"/>
      <c r="B503" s="45"/>
      <c r="C503" s="118"/>
      <c r="D503" s="46"/>
      <c r="E503" s="46"/>
      <c r="F503" s="46"/>
      <c r="G503" s="46"/>
    </row>
    <row r="504" spans="1:7" ht="19.5" customHeight="1">
      <c r="A504" s="28"/>
      <c r="B504" s="45"/>
      <c r="C504" s="118"/>
      <c r="D504" s="46"/>
      <c r="E504" s="46"/>
      <c r="F504" s="46"/>
      <c r="G504" s="46"/>
    </row>
    <row r="505" spans="1:7" ht="19.5" customHeight="1">
      <c r="A505" s="28"/>
      <c r="B505" s="45"/>
      <c r="C505" s="118"/>
      <c r="D505" s="46"/>
      <c r="E505" s="46"/>
      <c r="F505" s="46"/>
      <c r="G505" s="46"/>
    </row>
    <row r="506" spans="1:7" ht="19.5" customHeight="1">
      <c r="A506" s="28"/>
      <c r="B506" s="45"/>
      <c r="C506" s="118"/>
      <c r="D506" s="46"/>
      <c r="E506" s="46"/>
      <c r="F506" s="46"/>
      <c r="G506" s="46"/>
    </row>
    <row r="507" spans="1:7" ht="19.5" customHeight="1">
      <c r="A507" s="28"/>
      <c r="B507" s="45"/>
      <c r="C507" s="118"/>
      <c r="D507" s="46"/>
      <c r="E507" s="46"/>
      <c r="F507" s="46"/>
      <c r="G507" s="46"/>
    </row>
    <row r="508" spans="1:7" ht="19.5" customHeight="1">
      <c r="A508" s="28"/>
      <c r="B508" s="45"/>
      <c r="C508" s="118"/>
      <c r="D508" s="46"/>
      <c r="E508" s="46"/>
      <c r="F508" s="46"/>
      <c r="G508" s="46"/>
    </row>
    <row r="509" spans="1:7" ht="19.5" customHeight="1">
      <c r="A509" s="28"/>
      <c r="B509" s="45"/>
      <c r="C509" s="118"/>
      <c r="D509" s="46"/>
      <c r="E509" s="46"/>
      <c r="F509" s="46"/>
      <c r="G509" s="46"/>
    </row>
    <row r="510" spans="1:7" ht="19.5" customHeight="1">
      <c r="A510" s="28"/>
      <c r="B510" s="45"/>
      <c r="C510" s="118"/>
      <c r="D510" s="46"/>
      <c r="E510" s="46"/>
      <c r="F510" s="46"/>
      <c r="G510" s="46"/>
    </row>
    <row r="511" spans="1:7" ht="19.5" customHeight="1">
      <c r="A511" s="28"/>
      <c r="B511" s="45"/>
      <c r="C511" s="118"/>
      <c r="D511" s="46"/>
      <c r="E511" s="46"/>
      <c r="F511" s="46"/>
      <c r="G511" s="46"/>
    </row>
    <row r="512" spans="1:7" ht="19.5" customHeight="1">
      <c r="A512" s="28"/>
      <c r="B512" s="45"/>
      <c r="C512" s="118"/>
      <c r="D512" s="46"/>
      <c r="E512" s="46"/>
      <c r="F512" s="46"/>
      <c r="G512" s="46"/>
    </row>
    <row r="513" spans="1:7" ht="19.5" customHeight="1">
      <c r="A513" s="28"/>
      <c r="B513" s="45"/>
      <c r="C513" s="118"/>
      <c r="D513" s="46"/>
      <c r="E513" s="46"/>
      <c r="F513" s="46"/>
      <c r="G513" s="46"/>
    </row>
    <row r="514" spans="1:7" ht="19.5" customHeight="1">
      <c r="A514" s="28"/>
      <c r="B514" s="45"/>
      <c r="C514" s="118"/>
      <c r="D514" s="46"/>
      <c r="E514" s="46"/>
      <c r="F514" s="46"/>
      <c r="G514" s="46"/>
    </row>
    <row r="515" spans="1:7" ht="19.5" customHeight="1">
      <c r="A515" s="28"/>
      <c r="B515" s="45"/>
      <c r="C515" s="118"/>
      <c r="D515" s="46"/>
      <c r="E515" s="46"/>
      <c r="F515" s="46"/>
      <c r="G515" s="46"/>
    </row>
    <row r="516" spans="1:7" ht="19.5" customHeight="1">
      <c r="A516" s="28"/>
      <c r="B516" s="45"/>
      <c r="C516" s="118"/>
      <c r="D516" s="46"/>
      <c r="E516" s="46"/>
      <c r="F516" s="46"/>
      <c r="G516" s="46"/>
    </row>
    <row r="517" spans="1:7" ht="19.5" customHeight="1">
      <c r="A517" s="28"/>
      <c r="B517" s="45"/>
      <c r="C517" s="118"/>
      <c r="D517" s="46"/>
      <c r="E517" s="46"/>
      <c r="F517" s="46"/>
      <c r="G517" s="46"/>
    </row>
    <row r="518" spans="1:7" ht="19.5" customHeight="1">
      <c r="A518" s="28"/>
      <c r="B518" s="45"/>
      <c r="C518" s="118"/>
      <c r="D518" s="46"/>
      <c r="E518" s="46"/>
      <c r="F518" s="46"/>
      <c r="G518" s="46"/>
    </row>
    <row r="519" spans="1:7" ht="19.5" customHeight="1">
      <c r="A519" s="28"/>
      <c r="B519" s="45"/>
      <c r="C519" s="118"/>
      <c r="D519" s="46"/>
      <c r="E519" s="46"/>
      <c r="F519" s="46"/>
      <c r="G519" s="46"/>
    </row>
    <row r="520" spans="1:7" ht="19.5" customHeight="1">
      <c r="A520" s="28"/>
      <c r="B520" s="45"/>
      <c r="C520" s="118"/>
      <c r="D520" s="46"/>
      <c r="E520" s="46"/>
      <c r="F520" s="46"/>
      <c r="G520" s="46"/>
    </row>
    <row r="521" spans="1:7" ht="19.5" customHeight="1">
      <c r="A521" s="28"/>
      <c r="B521" s="45"/>
      <c r="C521" s="118"/>
      <c r="D521" s="46"/>
      <c r="E521" s="46"/>
      <c r="F521" s="46"/>
      <c r="G521" s="46"/>
    </row>
    <row r="522" spans="1:7" ht="19.5" customHeight="1">
      <c r="A522" s="28"/>
      <c r="B522" s="45"/>
      <c r="C522" s="118"/>
      <c r="D522" s="46"/>
      <c r="E522" s="46"/>
      <c r="F522" s="46"/>
      <c r="G522" s="46"/>
    </row>
    <row r="523" spans="1:7" ht="19.5" customHeight="1">
      <c r="A523" s="28"/>
      <c r="B523" s="45"/>
      <c r="C523" s="118"/>
      <c r="D523" s="46"/>
      <c r="E523" s="46"/>
      <c r="F523" s="46"/>
      <c r="G523" s="46"/>
    </row>
    <row r="524" spans="1:7" ht="19.5" customHeight="1">
      <c r="A524" s="28"/>
      <c r="B524" s="45"/>
      <c r="C524" s="118"/>
      <c r="D524" s="46"/>
      <c r="E524" s="46"/>
      <c r="F524" s="46"/>
      <c r="G524" s="46"/>
    </row>
    <row r="525" spans="1:7" ht="19.5" customHeight="1">
      <c r="A525" s="28"/>
      <c r="B525" s="45"/>
      <c r="C525" s="118"/>
      <c r="D525" s="46"/>
      <c r="E525" s="46"/>
      <c r="F525" s="46"/>
      <c r="G525" s="46"/>
    </row>
    <row r="526" spans="1:7" ht="19.5" customHeight="1">
      <c r="A526" s="28"/>
      <c r="B526" s="45"/>
      <c r="C526" s="118"/>
      <c r="D526" s="46"/>
      <c r="E526" s="46"/>
      <c r="F526" s="46"/>
      <c r="G526" s="46"/>
    </row>
    <row r="527" spans="1:7" ht="19.5" customHeight="1">
      <c r="A527" s="28"/>
      <c r="B527" s="45"/>
      <c r="C527" s="118"/>
      <c r="D527" s="46"/>
      <c r="E527" s="46"/>
      <c r="F527" s="46"/>
      <c r="G527" s="46"/>
    </row>
    <row r="528" spans="1:7" ht="19.5" customHeight="1">
      <c r="A528" s="28"/>
      <c r="B528" s="45"/>
      <c r="C528" s="118"/>
      <c r="D528" s="46"/>
      <c r="E528" s="46"/>
      <c r="F528" s="46"/>
      <c r="G528" s="46"/>
    </row>
    <row r="529" spans="1:7" ht="19.5" customHeight="1">
      <c r="A529" s="28"/>
      <c r="B529" s="45"/>
      <c r="C529" s="118"/>
      <c r="D529" s="46"/>
      <c r="E529" s="46"/>
      <c r="F529" s="46"/>
      <c r="G529" s="46"/>
    </row>
    <row r="530" spans="1:7" ht="19.5" customHeight="1">
      <c r="A530" s="28"/>
      <c r="B530" s="45"/>
      <c r="C530" s="118"/>
      <c r="D530" s="46"/>
      <c r="E530" s="46"/>
      <c r="F530" s="46"/>
      <c r="G530" s="46"/>
    </row>
    <row r="531" spans="1:7" ht="19.5" customHeight="1">
      <c r="A531" s="28"/>
      <c r="B531" s="45"/>
      <c r="C531" s="118"/>
      <c r="D531" s="46"/>
      <c r="E531" s="46"/>
      <c r="F531" s="46"/>
      <c r="G531" s="46"/>
    </row>
    <row r="532" spans="1:7" ht="19.5" customHeight="1">
      <c r="A532" s="28"/>
      <c r="B532" s="45"/>
      <c r="C532" s="118"/>
      <c r="D532" s="46"/>
      <c r="E532" s="46"/>
      <c r="F532" s="46"/>
      <c r="G532" s="46"/>
    </row>
    <row r="533" spans="1:7" ht="19.5" customHeight="1">
      <c r="A533" s="28"/>
      <c r="B533" s="45"/>
      <c r="C533" s="118"/>
      <c r="D533" s="46"/>
      <c r="E533" s="46"/>
      <c r="F533" s="46"/>
      <c r="G533" s="46"/>
    </row>
    <row r="534" spans="1:7" ht="19.5" customHeight="1">
      <c r="A534" s="28"/>
      <c r="B534" s="45"/>
      <c r="C534" s="118"/>
      <c r="D534" s="46"/>
      <c r="E534" s="46"/>
      <c r="F534" s="46"/>
      <c r="G534" s="46"/>
    </row>
    <row r="535" spans="1:7" ht="19.5" customHeight="1">
      <c r="A535" s="28"/>
      <c r="B535" s="45"/>
      <c r="C535" s="118"/>
      <c r="D535" s="46"/>
      <c r="E535" s="46"/>
      <c r="F535" s="46"/>
      <c r="G535" s="46"/>
    </row>
    <row r="536" spans="1:7" ht="19.5" customHeight="1">
      <c r="A536" s="28"/>
      <c r="B536" s="45"/>
      <c r="C536" s="118"/>
      <c r="D536" s="46"/>
      <c r="E536" s="46"/>
      <c r="F536" s="46"/>
      <c r="G536" s="46"/>
    </row>
    <row r="537" spans="1:7" ht="19.5" customHeight="1">
      <c r="A537" s="28"/>
      <c r="B537" s="45"/>
      <c r="C537" s="118"/>
      <c r="D537" s="46"/>
      <c r="E537" s="46"/>
      <c r="F537" s="46"/>
      <c r="G537" s="46"/>
    </row>
    <row r="538" spans="1:7" ht="19.5" customHeight="1">
      <c r="A538" s="28"/>
      <c r="B538" s="45"/>
      <c r="C538" s="118"/>
      <c r="D538" s="46"/>
      <c r="E538" s="46"/>
      <c r="F538" s="46"/>
      <c r="G538" s="46"/>
    </row>
    <row r="539" spans="1:7" ht="19.5" customHeight="1">
      <c r="A539" s="28"/>
      <c r="B539" s="45"/>
      <c r="C539" s="118"/>
      <c r="D539" s="46"/>
      <c r="E539" s="46"/>
      <c r="F539" s="46"/>
      <c r="G539" s="46"/>
    </row>
    <row r="540" spans="1:7" ht="19.5" customHeight="1">
      <c r="A540" s="28"/>
      <c r="B540" s="45"/>
      <c r="C540" s="118"/>
      <c r="D540" s="46"/>
      <c r="E540" s="46"/>
      <c r="F540" s="46"/>
      <c r="G540" s="46"/>
    </row>
    <row r="541" spans="1:7" ht="19.5" customHeight="1">
      <c r="A541" s="28"/>
      <c r="B541" s="45"/>
      <c r="C541" s="118"/>
      <c r="D541" s="46"/>
      <c r="E541" s="46"/>
      <c r="F541" s="46"/>
      <c r="G541" s="46"/>
    </row>
    <row r="542" spans="1:7" ht="19.5" customHeight="1">
      <c r="A542" s="28"/>
      <c r="B542" s="45"/>
      <c r="C542" s="118"/>
      <c r="D542" s="46"/>
      <c r="E542" s="46"/>
      <c r="F542" s="46"/>
      <c r="G542" s="46"/>
    </row>
    <row r="543" spans="1:7" ht="19.5" customHeight="1">
      <c r="A543" s="28"/>
      <c r="B543" s="45"/>
      <c r="C543" s="118"/>
      <c r="D543" s="46"/>
      <c r="E543" s="46"/>
      <c r="F543" s="46"/>
      <c r="G543" s="46"/>
    </row>
    <row r="544" spans="1:7" ht="19.5" customHeight="1">
      <c r="A544" s="28"/>
      <c r="B544" s="45"/>
      <c r="C544" s="118"/>
      <c r="D544" s="46"/>
      <c r="E544" s="46"/>
      <c r="F544" s="46"/>
      <c r="G544" s="46"/>
    </row>
    <row r="545" spans="1:7" ht="19.5" customHeight="1">
      <c r="A545" s="28"/>
      <c r="B545" s="45"/>
      <c r="C545" s="118"/>
      <c r="D545" s="46"/>
      <c r="E545" s="46"/>
      <c r="F545" s="46"/>
      <c r="G545" s="46"/>
    </row>
    <row r="546" spans="1:7" ht="19.5" customHeight="1">
      <c r="A546" s="28"/>
      <c r="B546" s="45"/>
      <c r="C546" s="118"/>
      <c r="D546" s="46"/>
      <c r="E546" s="46"/>
      <c r="F546" s="46"/>
      <c r="G546" s="46"/>
    </row>
    <row r="547" spans="1:7" ht="19.5" customHeight="1">
      <c r="A547" s="28"/>
      <c r="B547" s="45"/>
      <c r="C547" s="118"/>
      <c r="D547" s="46"/>
      <c r="E547" s="46"/>
      <c r="F547" s="46"/>
      <c r="G547" s="46"/>
    </row>
    <row r="548" spans="1:7" ht="19.5" customHeight="1">
      <c r="A548" s="28"/>
      <c r="B548" s="45"/>
      <c r="C548" s="118"/>
      <c r="D548" s="46"/>
      <c r="E548" s="46"/>
      <c r="F548" s="46"/>
      <c r="G548" s="46"/>
    </row>
    <row r="549" spans="1:7" ht="19.5" customHeight="1">
      <c r="A549" s="28"/>
      <c r="B549" s="45"/>
      <c r="C549" s="118"/>
      <c r="D549" s="46"/>
      <c r="E549" s="46"/>
      <c r="F549" s="46"/>
      <c r="G549" s="46"/>
    </row>
    <row r="550" spans="1:7" ht="19.5" customHeight="1">
      <c r="A550" s="28"/>
      <c r="B550" s="45"/>
      <c r="C550" s="118"/>
      <c r="D550" s="46"/>
      <c r="E550" s="46"/>
      <c r="F550" s="46"/>
      <c r="G550" s="46"/>
    </row>
    <row r="551" spans="1:7" ht="19.5" customHeight="1">
      <c r="A551" s="28"/>
      <c r="B551" s="45"/>
      <c r="C551" s="118"/>
      <c r="D551" s="46"/>
      <c r="E551" s="46"/>
      <c r="F551" s="46"/>
      <c r="G551" s="46"/>
    </row>
    <row r="552" spans="1:7" ht="19.5" customHeight="1">
      <c r="A552" s="28"/>
      <c r="B552" s="45"/>
      <c r="C552" s="118"/>
      <c r="D552" s="46"/>
      <c r="E552" s="46"/>
      <c r="F552" s="46"/>
      <c r="G552" s="46"/>
    </row>
    <row r="553" spans="1:7" ht="19.5" customHeight="1">
      <c r="A553" s="28"/>
      <c r="B553" s="45"/>
      <c r="C553" s="118"/>
      <c r="D553" s="46"/>
      <c r="E553" s="46"/>
      <c r="F553" s="46"/>
      <c r="G553" s="46"/>
    </row>
    <row r="554" spans="1:7" ht="19.5" customHeight="1">
      <c r="A554" s="28"/>
      <c r="B554" s="45"/>
      <c r="C554" s="118"/>
      <c r="D554" s="46"/>
      <c r="E554" s="46"/>
      <c r="F554" s="46"/>
      <c r="G554" s="46"/>
    </row>
    <row r="555" spans="1:7" ht="19.5" customHeight="1">
      <c r="A555" s="28"/>
      <c r="B555" s="45"/>
      <c r="C555" s="118"/>
      <c r="D555" s="46"/>
      <c r="E555" s="46"/>
      <c r="F555" s="46"/>
      <c r="G555" s="46"/>
    </row>
  </sheetData>
  <sheetProtection/>
  <mergeCells count="7">
    <mergeCell ref="B8:H8"/>
    <mergeCell ref="C2:H2"/>
    <mergeCell ref="C3:H3"/>
    <mergeCell ref="C4:H4"/>
    <mergeCell ref="C5:H5"/>
    <mergeCell ref="F1:H1"/>
    <mergeCell ref="B7:H7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Мария Федоровна</cp:lastModifiedBy>
  <cp:lastPrinted>2017-11-02T12:39:10Z</cp:lastPrinted>
  <dcterms:created xsi:type="dcterms:W3CDTF">2007-09-04T08:08:49Z</dcterms:created>
  <dcterms:modified xsi:type="dcterms:W3CDTF">2017-11-03T09:29:26Z</dcterms:modified>
  <cp:category/>
  <cp:version/>
  <cp:contentType/>
  <cp:contentStatus/>
</cp:coreProperties>
</file>