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465" windowWidth="27735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<sst xmlns="http://schemas.openxmlformats.org/spreadsheetml/2006/main" count="911" uniqueCount="374">
  <si>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</si>
  <si>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</si>
  <si>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</si>
  <si>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</si>
  <si>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</si>
  <si>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</si>
  <si>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</si>
  <si>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</si>
  <si>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</si>
  <si>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</si>
  <si>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</si>
  <si>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</si>
  <si>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</si>
  <si>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</si>
  <si>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</si>
  <si>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</si>
  <si>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</si>
  <si>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</si>
  <si>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</si>
  <si>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</si>
  <si>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</si>
  <si>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</si>
  <si>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</si>
  <si>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</si>
  <si>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</si>
  <si>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</si>
  <si>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</si>
  <si>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</si>
  <si>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</si>
  <si>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</si>
  <si>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</si>
  <si>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</si>
  <si>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</si>
  <si>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</si>
  <si>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</si>
  <si>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</si>
  <si>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</si>
  <si>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</si>
  <si>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</si>
  <si>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</si>
  <si>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</si>
  <si>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</si>
  <si>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</si>
  <si>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</si>
  <si>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</si>
  <si>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</si>
  <si>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</si>
  <si>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</si>
  <si>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</si>
  <si>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</si>
  <si>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</si>
  <si>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</si>
  <si>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</si>
  <si>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</si>
  <si>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</si>
  <si>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</si>
  <si>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</si>
  <si>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</si>
  <si>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</si>
  <si>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</si>
  <si>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</si>
  <si>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</si>
  <si>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</si>
  <si>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</si>
  <si>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</si>
  <si>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</si>
  <si>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</si>
  <si>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</si>
  <si>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</si>
  <si>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</si>
  <si>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</si>
  <si>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</si>
  <si>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</si>
  <si>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</si>
  <si>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</si>
  <si>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</si>
  <si>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</si>
  <si>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</si>
  <si>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</si>
  <si>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</si>
  <si>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</si>
  <si>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</si>
  <si>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</si>
  <si>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</si>
  <si>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</si>
  <si>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</si>
  <si>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</si>
  <si>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</si>
  <si>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</si>
  <si>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</si>
  <si>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</si>
  <si>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</si>
  <si>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</si>
  <si>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</si>
  <si>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</si>
  <si>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</si>
  <si>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</si>
  <si>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</si>
  <si>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</si>
  <si>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</si>
  <si>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</si>
  <si>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</si>
  <si>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</si>
  <si>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</si>
  <si>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</si>
  <si>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</si>
  <si>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</si>
  <si>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</si>
  <si>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</si>
  <si>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</si>
  <si>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</si>
  <si>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</si>
  <si>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</si>
  <si>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</si>
  <si>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</si>
  <si>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</si>
  <si>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</si>
  <si>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</si>
  <si>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</si>
  <si>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</si>
  <si>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</si>
  <si>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</si>
  <si>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</si>
  <si>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</si>
  <si>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</si>
  <si>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</si>
  <si>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</si>
  <si>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</si>
  <si>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</si>
  <si>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</si>
  <si>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</si>
  <si>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</si>
  <si>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</si>
  <si>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</si>
  <si>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</si>
  <si>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</si>
  <si>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</si>
  <si>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</si>
  <si>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</si>
  <si>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</si>
  <si>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</si>
  <si>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</si>
  <si>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</si>
  <si>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</si>
  <si>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</si>
  <si>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</si>
  <si>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</si>
  <si>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</si>
  <si>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</si>
  <si>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</si>
  <si>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</si>
  <si>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</si>
  <si>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</si>
  <si>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</si>
  <si>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</si>
  <si>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</si>
  <si>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</si>
  <si>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</si>
  <si>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</si>
  <si>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</si>
  <si>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</si>
  <si>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</si>
  <si>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</si>
  <si>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</si>
  <si>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</si>
  <si>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</si>
  <si>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</si>
  <si>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</si>
  <si>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</si>
  <si>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</si>
  <si>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</si>
  <si>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</si>
  <si>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</si>
  <si>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</si>
  <si>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</si>
  <si>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</si>
  <si>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</si>
  <si>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</si>
  <si>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</si>
  <si>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</si>
  <si>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</si>
  <si>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</si>
  <si>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</si>
  <si>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</si>
  <si>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</si>
  <si>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</si>
  <si>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</si>
  <si>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</si>
  <si>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</si>
  <si>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</si>
  <si>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</si>
  <si>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</si>
  <si>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</si>
  <si>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</si>
  <si>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</si>
  <si>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</si>
  <si>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</si>
  <si>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</si>
  <si>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</si>
  <si>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</si>
  <si>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</si>
  <si>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</si>
  <si>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</si>
  <si>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</si>
  <si>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</si>
  <si>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</si>
  <si>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</si>
  <si>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</si>
  <si>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</si>
  <si>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</si>
  <si>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</si>
  <si>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</si>
  <si>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</si>
  <si>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</si>
  <si>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</si>
  <si>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</si>
  <si>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</si>
  <si>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</si>
  <si>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</si>
  <si>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</si>
  <si>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</si>
  <si>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</si>
  <si>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</si>
  <si>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</si>
  <si>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</si>
  <si>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</si>
  <si>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</si>
  <si>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</si>
  <si>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</si>
  <si>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</si>
  <si>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</si>
  <si>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</si>
  <si>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</si>
  <si>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</si>
  <si>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</si>
  <si>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</si>
  <si>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</si>
  <si>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</si>
  <si>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</si>
  <si>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</si>
  <si>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</si>
  <si>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</si>
  <si>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</si>
  <si>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</si>
  <si>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</si>
  <si>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</si>
  <si>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</si>
  <si>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</si>
  <si>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</si>
  <si>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</si>
  <si>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</si>
  <si>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</si>
  <si>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</si>
  <si>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</si>
  <si>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</si>
  <si>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</si>
  <si>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</si>
  <si>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</si>
  <si>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</si>
  <si>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</si>
  <si>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</si>
  <si>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</si>
  <si>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</si>
  <si>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</si>
  <si>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</si>
  <si>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</si>
  <si>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</si>
  <si>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</si>
  <si>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</si>
  <si>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</si>
  <si>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</si>
  <si>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</si>
  <si>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</si>
  <si>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</si>
  <si>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</si>
  <si>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</si>
  <si>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</si>
  <si>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</si>
  <si>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</si>
  <si>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</si>
  <si>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</si>
  <si>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</si>
  <si>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</si>
  <si>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</si>
  <si>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</si>
  <si>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</si>
  <si>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</si>
  <si>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</si>
  <si>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</si>
  <si>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</si>
  <si>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</si>
  <si>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</si>
  <si>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</si>
  <si>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</si>
  <si>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</si>
  <si>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</si>
  <si>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</si>
  <si>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</si>
  <si>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</si>
  <si>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</si>
  <si>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</si>
  <si>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</si>
  <si>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</si>
  <si>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</si>
  <si>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</si>
  <si>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</si>
  <si>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</si>
  <si>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</si>
  <si>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</si>
  <si>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</si>
  <si>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</si>
  <si>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</si>
  <si>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</si>
  <si>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</si>
  <si>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</si>
  <si>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</si>
  <si>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</si>
  <si>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</si>
  <si>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</si>
  <si>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</si>
  <si>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</si>
  <si>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</si>
  <si>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</si>
  <si>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</si>
  <si>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</si>
  <si>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</si>
  <si>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</si>
  <si>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</si>
  <si>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</si>
  <si>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</si>
  <si>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</si>
  <si>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</si>
  <si>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</si>
  <si>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</si>
  <si>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</si>
  <si>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</si>
  <si>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</si>
  <si>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</si>
  <si>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</si>
  <si>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</si>
  <si>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</si>
  <si>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</si>
  <si>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</si>
  <si>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</si>
  <si>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</si>
  <si>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</si>
  <si>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</si>
  <si>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</si>
  <si>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</si>
  <si>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</si>
  <si>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</si>
  <si>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</si>
  <si>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</si>
  <si>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</si>
  <si>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</si>
  <si>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</si>
  <si>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</si>
  <si>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</si>
  <si>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</si>
  <si>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</si>
  <si>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</si>
  <si>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</si>
  <si>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</si>
  <si>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</si>
  <si>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</si>
  <si>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</si>
  <si>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</si>
  <si>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</si>
  <si>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</si>
  <si>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Д.В. Рытов</t>
  </si>
  <si>
    <t>Аннинское городское поселение</t>
  </si>
  <si>
    <t>общественной территории</t>
  </si>
  <si>
    <t>19 908 кв.м</t>
  </si>
  <si>
    <t>п. Новоселье, набережна реки Кикенки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</si>
</sst>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354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360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355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356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357</v>
      </c>
      <c r="D31" s="8" t="s">
        <v>95</v>
      </c>
      <c r="E31" t="s">
        <v>358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359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352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353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351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350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366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366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366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335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345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346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338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339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341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342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343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344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zoomScale="130" zoomScaleNormal="120" zoomScaleSheetLayoutView="130" workbookViewId="0">
      <selection activeCell="H212" sqref="H212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369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371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370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13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1" t="s">
        <v>314</v>
      </c>
      <c r="D16" s="172"/>
      <c r="E16" s="165" t="s">
        <v>373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1" t="s">
        <v>317</v>
      </c>
      <c r="D19" s="172"/>
      <c r="E19" s="168" t="s">
        <v>372</v>
      </c>
      <c r="F19" s="169"/>
      <c r="G19" s="169"/>
      <c r="H19" s="170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1" t="s">
        <v>322</v>
      </c>
      <c r="D22" s="172"/>
      <c r="E22" s="165">
        <f>E25+F25+G25+H25</f>
        <v>0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333</v>
      </c>
      <c r="H24" s="78" t="s">
        <v>321</v>
      </c>
    </row>
    <row r="25" spans="2:8" ht="15" customHeight="1" x14ac:dyDescent="0.25">
      <c r="C25" s="171" t="s">
        <v>318</v>
      </c>
      <c r="D25" s="172"/>
      <c r="E25" s="82"/>
      <c r="F25" s="82"/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Составитель паспорта:</v>
      </c>
      <c r="D28" s="193"/>
      <c r="E28" s="165"/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/>
      </c>
      <c r="D31" s="186"/>
      <c r="E31" s="191"/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/>
      </c>
      <c r="D34" s="80"/>
      <c r="E34" s="79"/>
      <c r="F34" s="78"/>
      <c r="G34" s="180"/>
      <c r="H34" s="18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/>
      </c>
      <c r="G35" s="182" t="str">
        <f>IF(D6="общественной территории","","(ФИО)")</f>
        <v/>
      </c>
      <c r="H35" s="18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3" t="s">
        <v>330</v>
      </c>
      <c r="C39" s="173"/>
      <c r="D39" s="173"/>
      <c r="E39" s="173"/>
      <c r="F39" s="173"/>
      <c r="G39" s="173"/>
      <c r="H39" s="173"/>
      <c r="I39" s="173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7" t="s">
        <v>331</v>
      </c>
      <c r="B71" s="178"/>
      <c r="C71" s="178"/>
      <c r="D71" s="178"/>
      <c r="E71" s="179"/>
      <c r="F71" s="174" t="s">
        <v>332</v>
      </c>
      <c r="G71" s="175"/>
      <c r="H71" s="175"/>
      <c r="I71" s="17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3" t="s">
        <v>259</v>
      </c>
      <c r="C82" s="173"/>
      <c r="D82" s="173"/>
      <c r="E82" s="173"/>
      <c r="F82" s="173"/>
      <c r="G82" s="173"/>
      <c r="H82" s="173"/>
      <c r="I82" s="173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/>
      <c r="C85" s="55" t="str">
        <f>IFERROR(INDEX(Инвентаризация!$B$9:$I$42,MATCH($B85,Инвентаризация!$B$9:$B$42,0),COLUMN()-1),"")</f>
        <v/>
      </c>
      <c r="D85" s="55" t="str">
        <f>IFERROR(INDEX(Инвентаризация!$B$9:$I$42,MATCH($B85,Инвентаризация!$B$9:$B$42,0),COLUMN()-1),"")</f>
        <v/>
      </c>
      <c r="E85" s="55" t="str">
        <f>IFERROR(INDEX(Инвентаризация!$B$9:$I$42,MATCH($B85,Инвентаризация!$B$9:$B$42,0),COLUMN()-1),"")</f>
        <v/>
      </c>
      <c r="F85" s="55" t="str">
        <f>IFERROR(INDEX(Инвентаризация!$B$9:$I$42,MATCH($B85,Инвентаризация!$B$9:$B$42,0),COLUMN()-1),"")</f>
        <v/>
      </c>
      <c r="G85" s="55" t="str">
        <f>IFERROR(INDEX(Инвентаризация!$B$9:$I$42,MATCH($B85,Инвентаризация!$B$9:$B$42,0),COLUMN()-1),"")</f>
        <v/>
      </c>
      <c r="H85" s="55" t="str">
        <f>IFERROR(INDEX(Инвентаризация!$B$9:$I$42,MATCH($B85,Инвентаризация!$B$9:$B$42,0),COLUMN()-1),"")</f>
        <v/>
      </c>
      <c r="I85" s="55" t="str">
        <f>IFERROR(INDEX(Инвентаризация!$B$9:$I$42,MATCH($B85,Инвентаризация!$B$9:$B$42,0),COLUMN()-1),"")</f>
        <v/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 t="str">
        <f>IF(B89="","",COUNTA($B$89:B89))</f>
        <v/>
      </c>
      <c r="B89" s="69"/>
      <c r="C89" s="158"/>
      <c r="D89" s="158"/>
      <c r="E89" s="158"/>
      <c r="F89" s="158"/>
      <c r="G89" s="141"/>
      <c r="H89" s="142"/>
      <c r="I89" s="159"/>
    </row>
    <row r="90" spans="1:9" ht="12.75" customHeight="1" x14ac:dyDescent="0.25">
      <c r="A90" s="157" t="str">
        <f>IF(B90="","",COUNTA($B$89:B90))</f>
        <v/>
      </c>
      <c r="B90" s="69"/>
      <c r="C90" s="158"/>
      <c r="D90" s="158"/>
      <c r="E90" s="158"/>
      <c r="F90" s="158"/>
      <c r="G90" s="141"/>
      <c r="H90" s="142"/>
      <c r="I90" s="159"/>
    </row>
    <row r="91" spans="1:9" ht="12.75" customHeight="1" x14ac:dyDescent="0.25">
      <c r="A91" s="157" t="str">
        <f>IF(B91="","",COUNTA($B$89:B91))</f>
        <v/>
      </c>
      <c r="B91" s="69"/>
      <c r="C91" s="158"/>
      <c r="D91" s="158"/>
      <c r="E91" s="158"/>
      <c r="F91" s="158"/>
      <c r="G91" s="141"/>
      <c r="H91" s="142"/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3" t="s">
        <v>270</v>
      </c>
      <c r="B123" s="173"/>
      <c r="C123" s="173"/>
      <c r="D123" s="173"/>
      <c r="E123" s="173"/>
      <c r="F123" s="173"/>
      <c r="G123" s="173"/>
      <c r="H123" s="173"/>
      <c r="I123" s="173"/>
    </row>
    <row r="124" spans="1:9" ht="20.100000000000001" customHeight="1" x14ac:dyDescent="0.25">
      <c r="A124" s="146">
        <v>2</v>
      </c>
      <c r="B124" s="147" t="s">
        <v>364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35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Высота, м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/>
      <c r="G130" s="141"/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24</v>
      </c>
      <c r="C131" s="158" t="s">
        <v>25</v>
      </c>
      <c r="D131" s="158"/>
      <c r="E131" s="158" t="s">
        <v>30</v>
      </c>
      <c r="F131" s="158" t="s">
        <v>275</v>
      </c>
      <c r="G131" s="141"/>
      <c r="H131" s="142">
        <v>9</v>
      </c>
      <c r="I131" s="159"/>
    </row>
    <row r="132" spans="1:9" ht="12.75" customHeight="1" x14ac:dyDescent="0.25">
      <c r="A132" s="157">
        <f>IF(B132="","",COUNTA($B$130:B132))</f>
        <v>3</v>
      </c>
      <c r="B132" s="69" t="s">
        <v>24</v>
      </c>
      <c r="C132" s="158" t="s">
        <v>26</v>
      </c>
      <c r="D132" s="158"/>
      <c r="E132" s="158" t="s">
        <v>30</v>
      </c>
      <c r="F132" s="158" t="s">
        <v>275</v>
      </c>
      <c r="G132" s="141"/>
      <c r="H132" s="142">
        <v>36</v>
      </c>
      <c r="I132" s="159"/>
    </row>
    <row r="133" spans="1:9" ht="12.75" customHeight="1" x14ac:dyDescent="0.25">
      <c r="A133" s="157">
        <f>IF(B133="","",COUNTA($B$130:B133))</f>
        <v>4</v>
      </c>
      <c r="B133" s="69" t="s">
        <v>24</v>
      </c>
      <c r="C133" s="158" t="s">
        <v>27</v>
      </c>
      <c r="D133" s="158"/>
      <c r="E133" s="158" t="s">
        <v>29</v>
      </c>
      <c r="F133" s="158" t="s">
        <v>275</v>
      </c>
      <c r="G133" s="141"/>
      <c r="H133" s="142">
        <v>1</v>
      </c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</row>
    <row r="165" spans="1:9" ht="20.100000000000001" customHeight="1" x14ac:dyDescent="0.25">
      <c r="A165" s="146">
        <v>3</v>
      </c>
      <c r="B165" s="148" t="s">
        <v>363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 t="str">
        <f>IF(B171="","",COUNTA($B$171:B171))</f>
        <v/>
      </c>
      <c r="B171" s="69"/>
      <c r="C171" s="158"/>
      <c r="D171" s="158"/>
      <c r="E171" s="158"/>
      <c r="F171" s="163"/>
      <c r="G171" s="141"/>
      <c r="H171" s="142"/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</row>
    <row r="206" spans="1:9" ht="20.100000000000001" customHeight="1" x14ac:dyDescent="0.25">
      <c r="A206" s="146">
        <v>4</v>
      </c>
      <c r="B206" s="148" t="s">
        <v>362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205</v>
      </c>
      <c r="C208" s="55" t="str">
        <f>IFERROR(INDEX(Инвентаризация!$B$52:$I$284,MATCH($B208,Инвентаризация!$B$52:$B$284,0),COLUMN()-1),"")</f>
        <v>Вид спорта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Освещение спортивной зоны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 t="str">
        <f>IF(B212="","",COUNTA($B$212:B212))</f>
        <v/>
      </c>
      <c r="B212" s="69"/>
      <c r="C212" s="158"/>
      <c r="D212" s="158"/>
      <c r="E212" s="158"/>
      <c r="F212" s="158"/>
      <c r="G212" s="141"/>
      <c r="H212" s="142"/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</row>
    <row r="247" spans="1:9" ht="20.100000000000001" customHeight="1" x14ac:dyDescent="0.25">
      <c r="A247" s="146">
        <v>5</v>
      </c>
      <c r="B247" s="150" t="s">
        <v>361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365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366</v>
      </c>
      <c r="H333" s="132" t="s">
        <v>367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 t="str">
        <f>IF(B335="","",COUNTA($B335:B$335))</f>
        <v/>
      </c>
      <c r="B335" s="69"/>
      <c r="C335" s="158"/>
      <c r="D335" s="158"/>
      <c r="E335" s="158"/>
      <c r="F335" s="158"/>
      <c r="G335" s="141"/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334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336</v>
      </c>
      <c r="C372" s="132" t="s">
        <v>260</v>
      </c>
      <c r="D372" s="132" t="s">
        <v>349</v>
      </c>
      <c r="E372" s="132" t="s">
        <v>337</v>
      </c>
      <c r="F372" s="132" t="s">
        <v>329</v>
      </c>
      <c r="G372" s="133" t="s">
        <v>347</v>
      </c>
      <c r="H372" s="132" t="s">
        <v>348</v>
      </c>
      <c r="I372" s="132" t="s">
        <v>47</v>
      </c>
    </row>
    <row r="373" spans="1:9" ht="12.75" customHeight="1" x14ac:dyDescent="0.25">
      <c r="A373" s="157" t="str">
        <f>IF(B373="","",COUNTA($B$373:B373))</f>
        <v/>
      </c>
      <c r="B373" s="51"/>
      <c r="C373" s="51"/>
      <c r="D373" s="51"/>
      <c r="E373" s="136"/>
      <c r="F373" s="137"/>
      <c r="G373" s="137"/>
      <c r="H373" s="138" t="str">
        <f>IF(G373="","",F373*G373)</f>
        <v/>
      </c>
      <c r="I373" s="136"/>
    </row>
    <row r="374" spans="1:9" ht="12.75" customHeight="1" x14ac:dyDescent="0.25">
      <c r="A374" s="157" t="str">
        <f>IF(B374="","",COUNTA($B$373:B374))</f>
        <v/>
      </c>
      <c r="B374" s="51"/>
      <c r="C374" s="51"/>
      <c r="D374" s="51"/>
      <c r="E374" s="136"/>
      <c r="F374" s="137"/>
      <c r="G374" s="137"/>
      <c r="H374" s="138" t="str">
        <f>IF(G374="","",F374*G374)</f>
        <v/>
      </c>
      <c r="I374" s="136"/>
    </row>
    <row r="375" spans="1:9" ht="12.75" customHeight="1" x14ac:dyDescent="0.25">
      <c r="A375" s="157" t="str">
        <f>IF(B375="","",COUNTA($B$373:B375))</f>
        <v/>
      </c>
      <c r="B375" s="51"/>
      <c r="C375" s="51"/>
      <c r="D375" s="51"/>
      <c r="E375" s="136"/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368</v>
      </c>
      <c r="H409" s="156">
        <f>SUM(H373:H407)</f>
        <v>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User</cp:lastModifiedBy>
  <cp:lastPrinted>2017-10-14T11:13:23Z</cp:lastPrinted>
  <dcterms:created xsi:type="dcterms:W3CDTF">2017-08-22T09:44:58Z</dcterms:created>
  <dcterms:modified xsi:type="dcterms:W3CDTF">2017-10-15T13:35:47Z</dcterms:modified>
</cp:coreProperties>
</file>