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 8" sheetId="1" r:id="rId1"/>
    <sheet name="распр.б.а. 9" sheetId="2" r:id="rId2"/>
    <sheet name="вед. 10" sheetId="3" r:id="rId3"/>
  </sheets>
  <definedNames>
    <definedName name="_xlfn.BAHTTEXT" hidden="1">#NAME?</definedName>
    <definedName name="_xlnm.Print_Titles" localSheetId="2">'вед. 10'!$11:$12</definedName>
    <definedName name="_xlnm.Print_Titles" localSheetId="0">'прогр  8'!$9:$10</definedName>
    <definedName name="_xlnm.Print_Titles" localSheetId="1">'распр.б.а. 9'!$11:$12</definedName>
    <definedName name="_xlnm.Print_Area" localSheetId="2">'вед. 10'!$B$1:$J$462</definedName>
    <definedName name="_xlnm.Print_Area" localSheetId="0">'прогр  8'!$B$1:$I$433</definedName>
    <definedName name="_xlnm.Print_Area" localSheetId="1">'распр.б.а. 9'!$B$1:$I$461</definedName>
  </definedNames>
  <calcPr fullCalcOnLoad="1"/>
</workbook>
</file>

<file path=xl/sharedStrings.xml><?xml version="1.0" encoding="utf-8"?>
<sst xmlns="http://schemas.openxmlformats.org/spreadsheetml/2006/main" count="5188" uniqueCount="516">
  <si>
    <t>бюджетных ассигнований по разделам, подразделам, целевым статьям (муниципальным программам муниципального образования Аннинское городское поселение и непрограммным направлениям деятельности), группам и подгруппам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на 2018 год и на плановый период 2019 и 2020 годов</t>
  </si>
  <si>
    <t>Сумма    (тысяч рублей)</t>
  </si>
  <si>
    <t>РАСПРЕДЕЛЕНИЕ
бюджетных ассигнований по целевым статьям (муниципальным программам муниципального образования Аннинское городское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 и на плановый период 2019 и 2020 годов</t>
  </si>
  <si>
    <t xml:space="preserve"> Приложение 4</t>
  </si>
  <si>
    <t>Муниципальная программа «Развитие молодежной политики, культуры, физической культуры и туризма»</t>
  </si>
  <si>
    <t>Подпрограмма «Молодежная политика» муниципальной программы «Развитие молодежной политики, культуры, физической культуры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</si>
  <si>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 и туризма»</t>
  </si>
  <si>
    <t>Подпрограмма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</si>
  <si>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</si>
  <si>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 и туризма»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</si>
  <si>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</si>
  <si>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</si>
  <si>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Муниципальная программа "Землеустройство"</t>
  </si>
  <si>
    <t>Развитие землеустройства в рамках муниципальной программы "Землеустройство"</t>
  </si>
  <si>
    <t>Подпрограмма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</si>
  <si>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 xml:space="preserve"> Бюджетные инвестиции на проектирование, строительство, реконструкцию объектов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</si>
  <si>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</si>
  <si>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Муниципальная программа "Регулирование градостроительной деятельности"</t>
  </si>
  <si>
    <t>Подпрограмма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</si>
  <si>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</si>
  <si>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Муниципальная программа "Капитальный ремонт общего имущества в многоквартирных домах "</t>
  </si>
  <si>
    <t>Основное мероприятие "Капитальный ремонт муниципального жилищного фонда" в рамках муниципальной программы "Капитальный ремонт общего имущества в многоквартирных домах"</t>
  </si>
  <si>
    <t>Взносы на капитальный ремонт муниципального жилищного фонда в рамках муниципальной программы "Капитальный ремонт общего имущества в многоквартирных домах"</t>
  </si>
  <si>
    <t>Муниципальная программа "Капитальный ремонт общего имущества в многоквартирных домах"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</si>
  <si>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</si>
  <si>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общего имущества в многоквартирных домах"</t>
  </si>
  <si>
    <t>0100070660</t>
  </si>
  <si>
    <t>01000S0000</t>
  </si>
  <si>
    <t>01000S0660</t>
  </si>
  <si>
    <t>01000S3340</t>
  </si>
  <si>
    <t>Основное мероприятие "Капитальный ремонт дорог, ремонт и содержание  автомобильных дорог общего пользования местного значения"</t>
  </si>
  <si>
    <t>0600100000</t>
  </si>
  <si>
    <t>0600170880</t>
  </si>
  <si>
    <t>06001S0000</t>
  </si>
  <si>
    <t>06001S0880</t>
  </si>
  <si>
    <t>Основное мероприятие "Улучшение уличного освещения"</t>
  </si>
  <si>
    <t>0600200000</t>
  </si>
  <si>
    <t>0600270880</t>
  </si>
  <si>
    <t>06002S0000</t>
  </si>
  <si>
    <t>06002S0880</t>
  </si>
  <si>
    <t>0600300000</t>
  </si>
  <si>
    <t>Основное мероприятие "Строительство и содержание объектов благоустройства"</t>
  </si>
  <si>
    <t>0600370880</t>
  </si>
  <si>
    <t>06003S0000</t>
  </si>
  <si>
    <t>06003S0880</t>
  </si>
  <si>
    <t>Основное мероприятие "Повышение безопасности дорожного движения"</t>
  </si>
  <si>
    <t>0600400000</t>
  </si>
  <si>
    <t>0600470880</t>
  </si>
  <si>
    <t>06004S0000</t>
  </si>
  <si>
    <t>06004S0880</t>
  </si>
  <si>
    <t>0800001140</t>
  </si>
  <si>
    <t>0800070140</t>
  </si>
  <si>
    <t>0800001270</t>
  </si>
  <si>
    <t>08000S0000</t>
  </si>
  <si>
    <t>08000S0140</t>
  </si>
  <si>
    <t>1000000250</t>
  </si>
  <si>
    <t>1000001240</t>
  </si>
  <si>
    <t>1100001250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</si>
  <si>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 в многоквартирных домах"</t>
  </si>
  <si>
    <t>Приложение 8</t>
  </si>
  <si>
    <t>Приложение 9</t>
  </si>
  <si>
    <t>Приложение 10</t>
  </si>
  <si>
    <t>Бюджетные инвестиции на проектирование, строительство, реконструкцию объектов муниципальной собственности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</si>
  <si>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1250000250</t>
  </si>
  <si>
    <t>Мероприятия по обеспечению учета и организации эффективного использования муниципального имущества в рамках подпрограммы "Эффективное использование муниципального имущества" муниципальной программы «Муниципальное имущество»</t>
  </si>
  <si>
    <t>2200200230</t>
  </si>
  <si>
    <t>2200200000</t>
  </si>
  <si>
    <t>Основное мероприятие "Обеспечение деятельности муниципальных казенных учреждений в сфере оказания ритуальных услуг"</t>
  </si>
  <si>
    <t>2300000000</t>
  </si>
  <si>
    <t>2300100000</t>
  </si>
  <si>
    <t>Муниципальная программа "Развитие муниципальной службы"</t>
  </si>
  <si>
    <t>2300101530</t>
  </si>
  <si>
    <t>Основное мероприятие "Совершенствование системы муниципальной службы администрации"</t>
  </si>
  <si>
    <t>Мероприятия в области совершенствования системы муниципальной службы администрации в рамках муниципальной программы "Развитие муниципальной службы"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</si>
  <si>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</si>
  <si>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0800000250</t>
  </si>
  <si>
    <t>Подпрограмма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</si>
  <si>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Основное мероприятие "Строительство дома культуры со зрительным залом на 150 мест и библиотекой в пос. Новоселье Ломоносовского района" в рамках подпрограммы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</si>
  <si>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Раходы на строительство и реконструкцию объектов культуры в городских поселках Ленинградской области за счет средств областного бюджета</t>
  </si>
  <si>
    <t>0340000000</t>
  </si>
  <si>
    <t>0340100000</t>
  </si>
  <si>
    <t>0340174230</t>
  </si>
  <si>
    <t>Раходы на строительство и реконструкцию объектов культуры  за счет средств местного бюджета</t>
  </si>
  <si>
    <t>03401S0000</t>
  </si>
  <si>
    <t>03401S4230</t>
  </si>
  <si>
    <t>1210001540</t>
  </si>
  <si>
    <t>Мероприятия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</si>
  <si>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 xml:space="preserve"> Подпрограмма «Формирование комфортной городской среды» муниципальной программы "Благоустройство"</t>
  </si>
  <si>
    <t>Основное мероприятие "Благоустройство территорий"</t>
  </si>
  <si>
    <t>09Г0000000</t>
  </si>
  <si>
    <t>Мероприятия, направленные на формирование комфортной городской среды, в рамках подпрограммы «Формирование комфортной городской среды» муниципальной программы "Благоустройство"</t>
  </si>
  <si>
    <t>09Г0100000</t>
  </si>
  <si>
    <t>09Г01L5550</t>
  </si>
  <si>
    <t>9900000270</t>
  </si>
  <si>
    <t>Возврат средств в бюджеты других уровней бюджетной системы Российской Федерации</t>
  </si>
  <si>
    <t>Другие вопросы в области образования</t>
  </si>
  <si>
    <t xml:space="preserve">Молодежная политика </t>
  </si>
  <si>
    <t xml:space="preserve">Раходы на строительство и реконструкцию объектов культуры 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</si>
  <si>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</t>
  </si>
  <si>
    <t>от 12 декабря 2018  № 38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</si>
  <si>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</si>
  <si>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</si>
  <si>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</si>
  <si>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</si>
  <si>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</si>
  <si>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</si>
  <si>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0310070360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</si>
  <si>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</si>
  <si>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</si>
  <si>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</si>
  <si>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</si>
  <si>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</si>
  <si>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</si>
  <si>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</si>
  <si>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</si>
  <si>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</si>
  <si>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</si>
  <si>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</si>
  <si>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</si>
  <si>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</si>
  <si>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</si>
  <si>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0240090000</t>
  </si>
  <si>
    <t>0320072020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</si>
  <si>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</si>
  <si>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</si>
  <si>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</si>
  <si>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</si>
  <si>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</si>
  <si>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</si>
  <si>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</si>
  <si>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</si>
  <si>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</si>
  <si>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</si>
  <si>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0700000000</t>
  </si>
  <si>
    <t>0710000000</t>
  </si>
  <si>
    <t>0710001100</t>
  </si>
  <si>
    <t>0800000000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</si>
  <si>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</si>
  <si>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</si>
  <si>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</si>
  <si>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</si>
  <si>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</si>
  <si>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</si>
  <si>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</si>
  <si>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</si>
  <si>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</si>
  <si>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</si>
  <si>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</si>
  <si>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</si>
  <si>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</si>
  <si>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</si>
  <si>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</si>
  <si>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</si>
  <si>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</si>
  <si>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</si>
  <si>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</si>
  <si>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</si>
  <si>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1100000000</t>
  </si>
  <si>
    <t>9000000000</t>
  </si>
  <si>
    <t>9900000000</t>
  </si>
  <si>
    <t>9900000200</t>
  </si>
  <si>
    <t>9900000210</t>
  </si>
  <si>
    <t>9900000220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</si>
  <si>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</si>
  <si>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</si>
  <si>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</si>
  <si>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</si>
  <si>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</si>
  <si>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</si>
  <si>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</si>
  <si>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</si>
  <si>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</si>
  <si>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</si>
  <si>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0320000250</t>
  </si>
  <si>
    <t>0710001280</t>
  </si>
  <si>
    <t>0940001260</t>
  </si>
  <si>
    <t>Расходы по переданным отдельным государственным полномочиям, на участие в государственных программах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</si>
  <si>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</si>
  <si>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</si>
  <si>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</si>
  <si>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</si>
  <si>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</si>
  <si>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</si>
  <si>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</si>
  <si>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</si>
  <si>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</si>
  <si>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</si>
  <si>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</si>
  <si>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</si>
  <si>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</si>
  <si>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02100S0000</t>
  </si>
  <si>
    <t>02100S0750</t>
  </si>
  <si>
    <t>02200S0000</t>
  </si>
  <si>
    <t>02200S0740</t>
  </si>
  <si>
    <t>02300S0000</t>
  </si>
  <si>
    <t>02300S0800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</si>
  <si>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</si>
  <si>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</si>
  <si>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</si>
  <si>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</si>
  <si>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</si>
  <si>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</si>
  <si>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</si>
  <si>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</si>
  <si>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</si>
  <si>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</si>
  <si>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</si>
  <si>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</si>
  <si>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</si>
  <si>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</si>
  <si>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</si>
  <si>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</si>
  <si>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</si>
  <si>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</si>
  <si>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</si>
  <si>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</si>
  <si>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</si>
  <si>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</si>
  <si>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</si>
  <si>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</si>
  <si>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</si>
  <si>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</si>
  <si>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</si>
  <si>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</si>
  <si>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</si>
  <si>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</si>
  <si>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</si>
  <si>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</si>
  <si>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</si>
  <si>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</si>
  <si>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</si>
  <si>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</si>
  <si>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</si>
  <si>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</si>
  <si>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</si>
  <si>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</si>
  <si>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</si>
  <si>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</si>
  <si>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</si>
  <si>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</si>
  <si>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</si>
  <si>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</si>
  <si>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</si>
  <si>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</si>
  <si>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</si>
  <si>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</si>
  <si>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</si>
  <si>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</si>
  <si>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</si>
  <si>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</si>
  <si>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</si>
  <si>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</si>
  <si>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</si>
  <si>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</si>
  <si>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</si>
  <si>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</si>
  <si>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</si>
  <si>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</si>
  <si>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</si>
  <si>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</si>
  <si>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</si>
  <si>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</si>
  <si>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</si>
  <si>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</si>
  <si>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</si>
  <si>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</si>
  <si>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</si>
  <si>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</si>
  <si>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</si>
  <si>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</si>
  <si>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</si>
  <si>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</si>
  <si>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</si>
  <si>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</si>
  <si>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</si>
  <si>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</si>
  <si>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РАСПРЕДЕЛЕНИЕ</t>
  </si>
  <si>
    <t>Непрограммные направления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</si>
  <si>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</si>
  <si>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</si>
  <si>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</si>
  <si>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</si>
  <si>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</si>
  <si>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</si>
  <si>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</si>
  <si>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</si>
  <si>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</si>
  <si>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</si>
  <si>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</si>
  <si>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</si>
  <si>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</si>
  <si>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</si>
  <si>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</si>
  <si>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</si>
  <si>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</si>
  <si>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</si>
  <si>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</si>
  <si>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Муниципальная программа «Социальная политика»</t>
  </si>
  <si>
    <t xml:space="preserve">Бюджетные инвестиции </t>
  </si>
  <si>
    <t>Г</t>
  </si>
  <si>
    <t>Рз</t>
  </si>
  <si>
    <t>ЦСР</t>
  </si>
  <si>
    <t>Благоустройство</t>
  </si>
  <si>
    <t>Резервные фонды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</si>
  <si>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</si>
  <si>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Прочие мероприятия в области социальной политики в рамках муниципальной программы "Социальная политика"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</si>
  <si>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</si>
  <si>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</si>
  <si>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</si>
  <si>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</si>
  <si>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</si>
  <si>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</si>
  <si>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</si>
  <si>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</si>
  <si>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Топливно-энергетический комплекс</t>
  </si>
  <si>
    <t>630</t>
  </si>
  <si>
    <t>Субсидии некоммерческим организациям (за иключением государственных (муниципальных) учреждений)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</si>
  <si>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</si>
  <si>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Мероприятия по обеспечению первичных мер пожарной безопасности</t>
  </si>
  <si>
    <t>0650000000</t>
  </si>
  <si>
    <t>0650070880</t>
  </si>
  <si>
    <t>06500S0000</t>
  </si>
  <si>
    <t>06500S0880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</si>
  <si>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</si>
  <si>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«Повышение безопасности дорожного движения» муниципальной программы "Безопасность"</t>
  </si>
  <si>
    <t>1200000000</t>
  </si>
  <si>
    <t>Муниципальная программа "Создание условий для развития малого и среднего предпринимательства"</t>
  </si>
  <si>
    <t>2100000000</t>
  </si>
  <si>
    <t>2000000000</t>
  </si>
  <si>
    <t>Муниципальная программа "Организация ритуальных услуг и содержание мест захоронения"</t>
  </si>
  <si>
    <t>1900000000</t>
  </si>
  <si>
    <t>1800000000</t>
  </si>
  <si>
    <t>1820001460</t>
  </si>
  <si>
    <t>0740001450</t>
  </si>
  <si>
    <t>0750001460</t>
  </si>
  <si>
    <t>Муниципальная программа «Муниципальное имущество»</t>
  </si>
  <si>
    <t>1600000000</t>
  </si>
  <si>
    <t>1610001410</t>
  </si>
  <si>
    <t>Муниципальная программа "Переселение граждан из аварийного жилищного фонда"</t>
  </si>
  <si>
    <t>1500000000</t>
  </si>
  <si>
    <t>Подпрограмма «Строительство и содержание объектов благоустройства» муниципальной программы "Благоустройство"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</si>
  <si>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</si>
  <si>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</si>
  <si>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</si>
  <si>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Муниципальная программа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</si>
  <si>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</si>
  <si>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</si>
  <si>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</si>
  <si>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</si>
  <si>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</si>
  <si>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</si>
  <si>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</si>
  <si>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</si>
  <si>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</si>
  <si>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</si>
  <si>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>Муниципальная программа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</si>
  <si>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</si>
  <si>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</si>
  <si>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Обеспечение деятельности муниципальных казенных учреждений в рамках полномочий  органов местного самоуправления</t>
  </si>
  <si>
    <t>Расходы на выплаты персоналу казенных учреждений</t>
  </si>
  <si>
    <t>110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</si>
  <si>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</si>
  <si>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</si>
  <si>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</si>
  <si>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</si>
  <si>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</si>
  <si>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</si>
  <si>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</si>
  <si>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</si>
  <si>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</si>
  <si>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автомобильных дорог"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</si>
  <si>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</si>
  <si>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</si>
  <si>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</si>
  <si>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</si>
  <si>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</si>
  <si>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</si>
  <si>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</si>
  <si>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</si>
  <si>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Бюджетные инвестиции на проектирование, строительство, реконструкцию объектов физической культуры и спорта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</si>
  <si>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Муниципальная программа «Развитие части территорий»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</si>
  <si>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</si>
  <si>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</si>
  <si>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</si>
  <si>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</si>
  <si>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</si>
  <si>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</si>
  <si>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реконструкция муниципального имущества» муниципальной программы «Муниципальное имущество»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</si>
  <si>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</si>
  <si>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0740000000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</si>
  <si>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</si>
  <si>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</si>
  <si>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</si>
  <si>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</si>
  <si>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</si>
  <si>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</si>
  <si>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</si>
  <si>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</si>
  <si>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Муниципальная программа 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</si>
  <si>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</si>
  <si>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"Комплексное развитие систем коммунальной инфраструктуры"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</si>
  <si>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</si>
  <si>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1220000000</t>
  </si>
  <si>
    <t>1210000000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</si>
  <si>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</si>
  <si>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</si>
  <si>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1230000000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</si>
  <si>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</si>
  <si>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1240000000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</si>
  <si>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</si>
  <si>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</si>
  <si>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Муниципальная программа "Энергосбережение и повышение энергетической эффективности"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</si>
  <si>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</si>
  <si>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</si>
  <si>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1300000000</t>
  </si>
  <si>
    <t>1310000000</t>
  </si>
  <si>
    <t>1310001370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</si>
  <si>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</si>
  <si>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</si>
  <si>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</si>
  <si>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1320001380</t>
  </si>
  <si>
    <t>Подпрограмма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</si>
  <si>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системах уличного освещения в рамках подпрограммы 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</si>
  <si>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1330000000</t>
  </si>
  <si>
    <t>1330001390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</si>
  <si>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</si>
  <si>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</si>
  <si>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</si>
  <si>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</si>
  <si>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1400000000</t>
  </si>
  <si>
    <t>1610000000</t>
  </si>
  <si>
    <t>1400101120</t>
  </si>
  <si>
    <t>1400201130</t>
  </si>
  <si>
    <t>09Б0000000</t>
  </si>
  <si>
    <t>09Б0001510</t>
  </si>
  <si>
    <t>1400100000</t>
  </si>
  <si>
    <t>1400200000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</si>
  <si>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</si>
  <si>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</si>
  <si>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1500101400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</si>
  <si>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</si>
  <si>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1620000000</t>
  </si>
  <si>
    <t>1620001420</t>
  </si>
  <si>
    <t>1700000000</t>
  </si>
  <si>
    <t>1700100000</t>
  </si>
  <si>
    <t>1700101440</t>
  </si>
  <si>
    <t>1810000000</t>
  </si>
  <si>
    <t>1810001450</t>
  </si>
  <si>
    <t>1820000000</t>
  </si>
  <si>
    <t>Основное мероприятие "Организация ритуальных услуг и содержание мест захоронения"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</si>
  <si>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</si>
  <si>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1900100000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</si>
  <si>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</si>
  <si>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</si>
  <si>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Основное мероприятие "Поддержка общественных объединений, некоммерческих организаций и инициатив гражданского общества"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</si>
  <si>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</si>
  <si>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2000100000</t>
  </si>
  <si>
    <t>2000101480</t>
  </si>
  <si>
    <t>Основное мероприятие "Создание условий для развития малого и среднего предпринимательства"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</si>
  <si>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</si>
  <si>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2100100000</t>
  </si>
  <si>
    <t>2100101490</t>
  </si>
  <si>
    <t>2200000000</t>
  </si>
  <si>
    <t>2200100000</t>
  </si>
  <si>
    <t>2200100230</t>
  </si>
  <si>
    <t>Основное мероприятие "Обеспечение деятельности муниципальных казенных учреждений"</t>
  </si>
  <si>
    <t>Муниципальная программа "Обеспечение деятельности муниципальных казенных учреждений"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</si>
  <si>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</si>
  <si>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</si>
  <si>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1210000250</t>
  </si>
  <si>
    <t>1220001300</t>
  </si>
  <si>
    <t>1230000250</t>
  </si>
  <si>
    <t>1240001310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</si>
  <si>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</si>
  <si>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</si>
  <si>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</si>
  <si>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</si>
  <si>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</si>
  <si>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</si>
  <si>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</si>
  <si>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Муниципальная программа "Устойчивое развитие сельских территорий"</t>
  </si>
  <si>
    <t>Мероприятия в области социальной поддержки семей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</si>
  <si>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</si>
  <si>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учреждений спорта</t>
  </si>
  <si>
    <t>МО Аннинское городское поселение</t>
  </si>
  <si>
    <t>Администрация МО Аннинское городское поселение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</si>
  <si>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</si>
  <si>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</si>
  <si>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1250000000</t>
  </si>
  <si>
    <t>1250001520</t>
  </si>
  <si>
    <t>Расходы на капитальный ремонт и ремонт автомобильных дорог общего пользования местного значения за счет средств областного бюджета</t>
  </si>
  <si>
    <t>Раходы на проектирование, строительство и реконструкцию объектов за счет средств областного бюджета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</si>
  <si>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</t>
  </si>
  <si>
    <t>Расходы на реализацию проектов местных инициатив граждан, получивших грантовую поддержку, за счет средств областного бюджета.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</si>
  <si>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</si>
  <si>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</si>
  <si>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Расходы на реализацию проектов местных инициатив граждан, получивших грантовую поддержку, за счет средств областного бюджета. Капитальный ремонт, ремонт и содержание  автомобильных дорог.</t>
  </si>
  <si>
    <t>Подпрограмма "Эффективное использование муниципального имущества" муниципальной программы «Муниципальное имущество»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</si>
  <si>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</si>
  <si>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0760000000</t>
  </si>
  <si>
    <t>0760001480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</si>
  <si>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</si>
  <si>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</si>
  <si>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03100S0000</t>
  </si>
  <si>
    <t>Улучшение жилищных условий граждан в рамках подпрограммы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</si>
  <si>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Подпрограмма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</si>
  <si>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1620000250</t>
  </si>
  <si>
    <t>Расходы на реализацию проектов местных инициатив граждан, получивших грантовую поддержку, за счет средств областного бюджета. Повышение безопасности дорожного движения.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</si>
  <si>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Повышение безопасности дорожного движения.</t>
  </si>
  <si>
    <t>2018 год</t>
  </si>
  <si>
    <t>2019 год</t>
  </si>
  <si>
    <t>2020 год</t>
  </si>
  <si>
    <t>Сумма (тысяч рублей)</t>
  </si>
  <si>
    <t>1400101130</t>
  </si>
  <si>
    <t>Сумма  (тысяч рублей)</t>
  </si>
  <si>
    <t>расходов местного бюджета муниципального образования Аннинское городское поселение                                                                                                               на 2018 год и на плановый период 2019 и 2020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</si>
</sst>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190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center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4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4" fillId="33" borderId="10" xfId="54" applyFont="1" applyFill="1" applyBorder="1" applyAlignment="1">
      <alignment horizontal="center" wrapText="1"/>
      <protection/>
    </xf>
    <xf numFmtId="181" fontId="4" fillId="33" borderId="11" xfId="62" applyNumberFormat="1" applyFont="1" applyFill="1" applyBorder="1" applyAlignment="1">
      <alignment horizontal="center" wrapText="1"/>
    </xf>
    <xf numFmtId="0" fontId="4" fillId="33" borderId="12" xfId="54" applyFont="1" applyFill="1" applyBorder="1" applyAlignment="1">
      <alignment/>
      <protection/>
    </xf>
    <xf numFmtId="0" fontId="4" fillId="33" borderId="11" xfId="0" applyFont="1" applyFill="1" applyBorder="1" applyAlignment="1">
      <alignment horizontal="left" wrapText="1"/>
    </xf>
    <xf numFmtId="49" fontId="4" fillId="33" borderId="11" xfId="54" applyNumberFormat="1" applyFont="1" applyFill="1" applyBorder="1" applyAlignment="1">
      <alignment horizontal="center"/>
      <protection/>
    </xf>
    <xf numFmtId="181" fontId="4" fillId="33" borderId="11" xfId="54" applyNumberFormat="1" applyFont="1" applyFill="1" applyBorder="1" applyAlignment="1">
      <alignment/>
      <protection/>
    </xf>
    <xf numFmtId="49" fontId="4" fillId="33" borderId="13" xfId="54" applyNumberFormat="1" applyFont="1" applyFill="1" applyBorder="1" applyAlignment="1">
      <alignment/>
      <protection/>
    </xf>
    <xf numFmtId="49" fontId="4" fillId="33" borderId="11" xfId="54" applyNumberFormat="1" applyFont="1" applyFill="1" applyBorder="1" applyAlignment="1">
      <alignment horizontal="left" wrapText="1" shrinkToFit="1"/>
      <protection/>
    </xf>
    <xf numFmtId="0" fontId="4" fillId="33" borderId="11" xfId="54" applyFont="1" applyFill="1" applyBorder="1" applyAlignment="1">
      <alignment horizontal="left" wrapText="1" shrinkToFit="1"/>
      <protection/>
    </xf>
    <xf numFmtId="2" fontId="4" fillId="33" borderId="14" xfId="54" applyNumberFormat="1" applyFont="1" applyFill="1" applyBorder="1" applyAlignment="1">
      <alignment horizontal="left" wrapText="1" shrinkToFit="1"/>
      <protection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3" xfId="54" applyFont="1" applyFill="1" applyBorder="1" applyAlignment="1">
      <alignment/>
      <protection/>
    </xf>
    <xf numFmtId="0" fontId="4" fillId="33" borderId="11" xfId="0" applyFont="1" applyFill="1" applyBorder="1" applyAlignment="1">
      <alignment wrapText="1"/>
    </xf>
    <xf numFmtId="0" fontId="4" fillId="33" borderId="0" xfId="54" applyFont="1" applyFill="1" applyBorder="1" applyAlignment="1">
      <alignment/>
      <protection/>
    </xf>
    <xf numFmtId="0" fontId="4" fillId="33" borderId="15" xfId="54" applyFont="1" applyFill="1" applyBorder="1" applyAlignment="1">
      <alignment horizontal="left" wrapText="1" shrinkToFit="1"/>
      <protection/>
    </xf>
    <xf numFmtId="0" fontId="4" fillId="33" borderId="11" xfId="42" applyFont="1" applyFill="1" applyBorder="1" applyAlignment="1" applyProtection="1">
      <alignment wrapText="1"/>
      <protection/>
    </xf>
    <xf numFmtId="0" fontId="4" fillId="33" borderId="11" xfId="0" applyNumberFormat="1" applyFont="1" applyFill="1" applyBorder="1" applyAlignment="1">
      <alignment wrapText="1"/>
    </xf>
    <xf numFmtId="190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 shrinkToFit="1"/>
    </xf>
    <xf numFmtId="0" fontId="4" fillId="33" borderId="15" xfId="0" applyFont="1" applyFill="1" applyBorder="1" applyAlignment="1">
      <alignment wrapText="1"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11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1" xfId="0" applyNumberFormat="1" applyFont="1" applyFill="1" applyBorder="1" applyAlignment="1">
      <alignment horizontal="left" wrapText="1"/>
    </xf>
    <xf numFmtId="0" fontId="4" fillId="33" borderId="11" xfId="54" applyFont="1" applyFill="1" applyBorder="1" applyAlignment="1">
      <alignment wrapText="1" shrinkToFit="1"/>
      <protection/>
    </xf>
    <xf numFmtId="0" fontId="4" fillId="33" borderId="17" xfId="54" applyFont="1" applyFill="1" applyBorder="1" applyAlignment="1">
      <alignment/>
      <protection/>
    </xf>
    <xf numFmtId="0" fontId="4" fillId="33" borderId="11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left" wrapText="1" shrinkToFit="1"/>
      <protection/>
    </xf>
    <xf numFmtId="49" fontId="4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90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4" fillId="33" borderId="11" xfId="0" applyFont="1" applyFill="1" applyBorder="1" applyAlignment="1">
      <alignment horizontal="center" wrapText="1"/>
    </xf>
    <xf numFmtId="49" fontId="4" fillId="33" borderId="11" xfId="54" applyNumberFormat="1" applyFont="1" applyFill="1" applyBorder="1" applyAlignment="1">
      <alignment horizontal="center" wrapText="1" shrinkToFit="1"/>
      <protection/>
    </xf>
    <xf numFmtId="0" fontId="4" fillId="33" borderId="11" xfId="54" applyFont="1" applyFill="1" applyBorder="1" applyAlignment="1">
      <alignment horizontal="center" wrapText="1" shrinkToFit="1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4" fillId="33" borderId="0" xfId="0" applyFont="1" applyFill="1" applyAlignment="1">
      <alignment horizontal="center" vertical="center"/>
    </xf>
    <xf numFmtId="18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 horizontal="left" wrapText="1"/>
    </xf>
    <xf numFmtId="181" fontId="4" fillId="33" borderId="11" xfId="62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2" fontId="4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81" fontId="4" fillId="33" borderId="20" xfId="62" applyNumberFormat="1" applyFont="1" applyFill="1" applyBorder="1" applyAlignment="1">
      <alignment horizontal="center" wrapText="1"/>
    </xf>
    <xf numFmtId="181" fontId="4" fillId="33" borderId="21" xfId="62" applyNumberFormat="1" applyFont="1" applyFill="1" applyBorder="1" applyAlignment="1">
      <alignment horizontal="center" wrapText="1"/>
    </xf>
    <xf numFmtId="181" fontId="4" fillId="33" borderId="15" xfId="62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190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tabSelected="1" zoomScalePageLayoutView="0" workbookViewId="0" topLeftCell="B1">
      <selection activeCell="D363" sqref="D363"/>
    </sheetView>
  </sheetViews>
  <sheetFormatPr defaultColWidth="8.7109375" defaultRowHeight="19.5" customHeight="1"/>
  <cols>
    <col min="1" max="1" width="4.8515625" style="12" hidden="1" customWidth="1"/>
    <col min="2" max="2" width="71.28125" style="13" customWidth="1"/>
    <col min="3" max="3" width="12.28125" style="14" customWidth="1"/>
    <col min="4" max="4" width="5.28125" style="14" customWidth="1"/>
    <col min="5" max="5" width="5.8515625" style="14" customWidth="1"/>
    <col min="6" max="6" width="6.28125" style="14" customWidth="1"/>
    <col min="7" max="7" width="12.00390625" style="12" customWidth="1"/>
    <col min="8" max="8" width="13.28125" style="12" customWidth="1"/>
    <col min="9" max="9" width="12.421875" style="12" customWidth="1"/>
    <col min="10" max="16384" width="8.7109375" style="12" customWidth="1"/>
  </cols>
  <sheetData>
    <row r="1" spans="3:9" s="2" customFormat="1" ht="15" customHeight="1">
      <c r="C1" s="11"/>
      <c r="D1" s="11"/>
      <c r="E1" s="3" t="s">
        <v>3</v>
      </c>
      <c r="H1" s="71" t="s">
        <v>59</v>
      </c>
      <c r="I1" s="70"/>
    </row>
    <row r="2" spans="2:9" s="2" customFormat="1" ht="27.75" customHeight="1">
      <c r="B2" s="5" t="s">
        <v>211</v>
      </c>
      <c r="C2" s="11"/>
      <c r="D2" s="11"/>
      <c r="E2" s="11"/>
      <c r="F2" s="11"/>
      <c r="G2" s="69" t="s">
        <v>219</v>
      </c>
      <c r="H2" s="70"/>
      <c r="I2" s="70"/>
    </row>
    <row r="3" spans="2:9" s="2" customFormat="1" ht="15" customHeight="1">
      <c r="B3" s="5"/>
      <c r="C3" s="11"/>
      <c r="D3" s="11"/>
      <c r="E3" s="11"/>
      <c r="F3" s="11"/>
      <c r="G3" s="69" t="s">
        <v>245</v>
      </c>
      <c r="H3" s="70"/>
      <c r="I3" s="70"/>
    </row>
    <row r="4" spans="2:9" s="2" customFormat="1" ht="15" customHeight="1">
      <c r="B4" s="5"/>
      <c r="C4" s="11"/>
      <c r="D4" s="11"/>
      <c r="E4" s="11"/>
      <c r="F4" s="11"/>
      <c r="G4" s="69" t="s">
        <v>484</v>
      </c>
      <c r="H4" s="70"/>
      <c r="I4" s="70"/>
    </row>
    <row r="5" spans="2:11" s="2" customFormat="1" ht="15" customHeight="1">
      <c r="B5" s="5"/>
      <c r="C5" s="51"/>
      <c r="D5" s="51"/>
      <c r="E5" s="51"/>
      <c r="F5" s="51"/>
      <c r="G5" s="68" t="s">
        <v>99</v>
      </c>
      <c r="H5" s="68"/>
      <c r="I5" s="68"/>
      <c r="J5" s="59"/>
      <c r="K5" s="59"/>
    </row>
    <row r="6" spans="2:8" s="2" customFormat="1" ht="15" customHeight="1">
      <c r="B6" s="5"/>
      <c r="C6" s="47"/>
      <c r="D6" s="51"/>
      <c r="E6" s="10"/>
      <c r="F6" s="60"/>
      <c r="G6" s="11"/>
      <c r="H6" s="61"/>
    </row>
    <row r="7" spans="2:9" s="2" customFormat="1" ht="85.5" customHeight="1">
      <c r="B7" s="69" t="s">
        <v>2</v>
      </c>
      <c r="C7" s="69"/>
      <c r="D7" s="69"/>
      <c r="E7" s="69"/>
      <c r="F7" s="69"/>
      <c r="G7" s="69"/>
      <c r="H7" s="70"/>
      <c r="I7" s="70"/>
    </row>
    <row r="8" ht="5.25" customHeight="1" thickBot="1"/>
    <row r="9" spans="1:9" ht="27" customHeight="1" thickBot="1">
      <c r="A9" s="15" t="s">
        <v>216</v>
      </c>
      <c r="B9" s="64" t="s">
        <v>201</v>
      </c>
      <c r="C9" s="66" t="s">
        <v>301</v>
      </c>
      <c r="D9" s="66" t="s">
        <v>287</v>
      </c>
      <c r="E9" s="66" t="s">
        <v>300</v>
      </c>
      <c r="F9" s="66" t="s">
        <v>286</v>
      </c>
      <c r="G9" s="62" t="s">
        <v>1</v>
      </c>
      <c r="H9" s="63"/>
      <c r="I9" s="63"/>
    </row>
    <row r="10" spans="1:9" ht="30" customHeight="1" thickBot="1">
      <c r="A10" s="15"/>
      <c r="B10" s="65"/>
      <c r="C10" s="67"/>
      <c r="D10" s="67"/>
      <c r="E10" s="67"/>
      <c r="F10" s="67"/>
      <c r="G10" s="16" t="s">
        <v>509</v>
      </c>
      <c r="H10" s="16" t="s">
        <v>510</v>
      </c>
      <c r="I10" s="16" t="s">
        <v>511</v>
      </c>
    </row>
    <row r="11" spans="1:9" ht="19.5" customHeight="1" thickBot="1">
      <c r="A11" s="17">
        <v>1</v>
      </c>
      <c r="B11" s="18" t="s">
        <v>215</v>
      </c>
      <c r="C11" s="19"/>
      <c r="D11" s="19"/>
      <c r="E11" s="19"/>
      <c r="F11" s="19"/>
      <c r="G11" s="20">
        <f>SUM(G12+G23+G45+G97+G108+G125+G158+G180+G197+G247+G251+G278+G292+G303+G308+G321+G326+G335+G341+G346+G351+G376+G381)</f>
        <v>385524.2999999999</v>
      </c>
      <c r="H11" s="20">
        <f>SUM(H12+H23+H45+H97+H108+H125+H158+H180+H197+H242+H247+H251+H278+H292+H303+H308+H321+H326+H335+H341+H346+H351+H376+H381)</f>
        <v>125988.30000000002</v>
      </c>
      <c r="I11" s="20">
        <f>SUM(I12+I23+I45+I97+I108+I125+I158+I180+I197+I242+I247+I251+I278+I292+I303+I308+I321+I326+I335+I341+I346+I351+I376+I381)</f>
        <v>131442.2</v>
      </c>
    </row>
    <row r="12" spans="1:9" ht="39" customHeight="1" hidden="1">
      <c r="A12" s="26"/>
      <c r="B12" s="27" t="s">
        <v>341</v>
      </c>
      <c r="C12" s="19" t="s">
        <v>105</v>
      </c>
      <c r="D12" s="19"/>
      <c r="E12" s="19"/>
      <c r="F12" s="19"/>
      <c r="G12" s="20">
        <f>SUM(G13+G16)</f>
        <v>0</v>
      </c>
      <c r="H12" s="20">
        <f>SUM(H13+H16)</f>
        <v>0</v>
      </c>
      <c r="I12" s="20">
        <f>SUM(I13+I16)</f>
        <v>0</v>
      </c>
    </row>
    <row r="13" spans="1:9" s="28" customFormat="1" ht="42" customHeight="1" hidden="1">
      <c r="A13" s="26"/>
      <c r="B13" s="2" t="s">
        <v>491</v>
      </c>
      <c r="C13" s="19" t="s">
        <v>26</v>
      </c>
      <c r="D13" s="19"/>
      <c r="E13" s="19"/>
      <c r="F13" s="19"/>
      <c r="G13" s="20">
        <f aca="true" t="shared" si="0" ref="G13:I14">SUM(G14)</f>
        <v>0</v>
      </c>
      <c r="H13" s="20">
        <f t="shared" si="0"/>
        <v>0</v>
      </c>
      <c r="I13" s="20">
        <f t="shared" si="0"/>
        <v>0</v>
      </c>
    </row>
    <row r="14" spans="1:9" s="28" customFormat="1" ht="18" customHeight="1" hidden="1">
      <c r="A14" s="26"/>
      <c r="B14" s="23" t="s">
        <v>218</v>
      </c>
      <c r="C14" s="19" t="s">
        <v>26</v>
      </c>
      <c r="D14" s="19" t="s">
        <v>289</v>
      </c>
      <c r="E14" s="19"/>
      <c r="F14" s="19"/>
      <c r="G14" s="20">
        <f t="shared" si="0"/>
        <v>0</v>
      </c>
      <c r="H14" s="20">
        <f t="shared" si="0"/>
        <v>0</v>
      </c>
      <c r="I14" s="20">
        <f t="shared" si="0"/>
        <v>0</v>
      </c>
    </row>
    <row r="15" spans="1:9" s="28" customFormat="1" ht="18" customHeight="1" hidden="1">
      <c r="A15" s="26"/>
      <c r="B15" s="23" t="s">
        <v>206</v>
      </c>
      <c r="C15" s="19" t="s">
        <v>26</v>
      </c>
      <c r="D15" s="19" t="s">
        <v>289</v>
      </c>
      <c r="E15" s="19" t="s">
        <v>244</v>
      </c>
      <c r="F15" s="19" t="s">
        <v>231</v>
      </c>
      <c r="G15" s="20">
        <f>SUM('распр.б.а. 9'!G356)</f>
        <v>0</v>
      </c>
      <c r="H15" s="20">
        <f>SUM('распр.б.а. 9'!H356)</f>
        <v>0</v>
      </c>
      <c r="I15" s="20">
        <f>SUM('распр.б.а. 9'!I356)</f>
        <v>0</v>
      </c>
    </row>
    <row r="16" spans="1:9" ht="33" customHeight="1" hidden="1">
      <c r="A16" s="26"/>
      <c r="B16" s="23" t="s">
        <v>176</v>
      </c>
      <c r="C16" s="25" t="s">
        <v>27</v>
      </c>
      <c r="D16" s="25"/>
      <c r="E16" s="25"/>
      <c r="F16" s="25"/>
      <c r="G16" s="20">
        <f>SUM(G17+G20)</f>
        <v>0</v>
      </c>
      <c r="H16" s="20">
        <f aca="true" t="shared" si="1" ref="H16:I18">SUM(H17)</f>
        <v>0</v>
      </c>
      <c r="I16" s="20">
        <f t="shared" si="1"/>
        <v>0</v>
      </c>
    </row>
    <row r="17" spans="1:9" s="28" customFormat="1" ht="45" customHeight="1" hidden="1">
      <c r="A17" s="26"/>
      <c r="B17" s="37" t="s">
        <v>343</v>
      </c>
      <c r="C17" s="19" t="s">
        <v>28</v>
      </c>
      <c r="D17" s="19"/>
      <c r="E17" s="19"/>
      <c r="F17" s="19"/>
      <c r="G17" s="20">
        <f>SUM(G18)</f>
        <v>0</v>
      </c>
      <c r="H17" s="20">
        <f t="shared" si="1"/>
        <v>0</v>
      </c>
      <c r="I17" s="20">
        <f t="shared" si="1"/>
        <v>0</v>
      </c>
    </row>
    <row r="18" spans="1:9" s="28" customFormat="1" ht="19.5" customHeight="1" hidden="1">
      <c r="A18" s="26"/>
      <c r="B18" s="23" t="s">
        <v>218</v>
      </c>
      <c r="C18" s="19" t="s">
        <v>28</v>
      </c>
      <c r="D18" s="19" t="s">
        <v>289</v>
      </c>
      <c r="E18" s="19"/>
      <c r="F18" s="19"/>
      <c r="G18" s="20">
        <f>SUM(G19)</f>
        <v>0</v>
      </c>
      <c r="H18" s="20">
        <f t="shared" si="1"/>
        <v>0</v>
      </c>
      <c r="I18" s="20">
        <f t="shared" si="1"/>
        <v>0</v>
      </c>
    </row>
    <row r="19" spans="1:9" s="28" customFormat="1" ht="19.5" customHeight="1" hidden="1">
      <c r="A19" s="26"/>
      <c r="B19" s="23" t="s">
        <v>206</v>
      </c>
      <c r="C19" s="19" t="s">
        <v>28</v>
      </c>
      <c r="D19" s="19" t="s">
        <v>289</v>
      </c>
      <c r="E19" s="19" t="s">
        <v>244</v>
      </c>
      <c r="F19" s="19" t="s">
        <v>231</v>
      </c>
      <c r="G19" s="20">
        <f>SUM('распр.б.а. 9'!G359)</f>
        <v>0</v>
      </c>
      <c r="H19" s="20">
        <f>SUM('распр.б.а. 9'!H359)</f>
        <v>0</v>
      </c>
      <c r="I19" s="20">
        <f>SUM('распр.б.а. 9'!I359)</f>
        <v>0</v>
      </c>
    </row>
    <row r="20" spans="1:9" ht="57" customHeight="1" hidden="1">
      <c r="A20" s="26"/>
      <c r="B20" s="35" t="s">
        <v>342</v>
      </c>
      <c r="C20" s="25" t="s">
        <v>29</v>
      </c>
      <c r="D20" s="25"/>
      <c r="E20" s="25"/>
      <c r="F20" s="25"/>
      <c r="G20" s="20">
        <f aca="true" t="shared" si="2" ref="G20:I21">SUM(G21)</f>
        <v>0</v>
      </c>
      <c r="H20" s="20">
        <f t="shared" si="2"/>
        <v>0</v>
      </c>
      <c r="I20" s="20">
        <f t="shared" si="2"/>
        <v>0</v>
      </c>
    </row>
    <row r="21" spans="1:9" ht="28.5" customHeight="1" hidden="1">
      <c r="A21" s="26"/>
      <c r="B21" s="23" t="s">
        <v>295</v>
      </c>
      <c r="C21" s="25" t="s">
        <v>29</v>
      </c>
      <c r="D21" s="25" t="s">
        <v>296</v>
      </c>
      <c r="E21" s="25"/>
      <c r="F21" s="25"/>
      <c r="G21" s="20">
        <f t="shared" si="2"/>
        <v>0</v>
      </c>
      <c r="H21" s="20">
        <f t="shared" si="2"/>
        <v>0</v>
      </c>
      <c r="I21" s="20">
        <f t="shared" si="2"/>
        <v>0</v>
      </c>
    </row>
    <row r="22" spans="1:9" ht="17.25" customHeight="1" hidden="1">
      <c r="A22" s="26"/>
      <c r="B22" s="23" t="s">
        <v>202</v>
      </c>
      <c r="C22" s="25" t="s">
        <v>29</v>
      </c>
      <c r="D22" s="25" t="s">
        <v>296</v>
      </c>
      <c r="E22" s="25" t="s">
        <v>239</v>
      </c>
      <c r="F22" s="25" t="s">
        <v>233</v>
      </c>
      <c r="G22" s="20">
        <f>SUM('распр.б.а. 9'!G407)</f>
        <v>0</v>
      </c>
      <c r="H22" s="20">
        <f>SUM('распр.б.а. 9'!H418)</f>
        <v>0</v>
      </c>
      <c r="I22" s="20">
        <f>SUM('распр.б.а. 9'!I418)</f>
        <v>0</v>
      </c>
    </row>
    <row r="23" spans="1:9" s="28" customFormat="1" ht="30" customHeight="1">
      <c r="A23" s="26"/>
      <c r="B23" s="27" t="s">
        <v>374</v>
      </c>
      <c r="C23" s="19" t="s">
        <v>108</v>
      </c>
      <c r="D23" s="19"/>
      <c r="E23" s="19"/>
      <c r="F23" s="19"/>
      <c r="G23" s="20">
        <f>SUM(G24+G32+G37)</f>
        <v>2327.4</v>
      </c>
      <c r="H23" s="20">
        <f>SUM(H24+H32+H37)</f>
        <v>0</v>
      </c>
      <c r="I23" s="20">
        <f>SUM(I24+I32+I37)</f>
        <v>0</v>
      </c>
    </row>
    <row r="24" spans="1:9" ht="39" customHeight="1">
      <c r="A24" s="26"/>
      <c r="B24" s="27" t="s">
        <v>375</v>
      </c>
      <c r="C24" s="25" t="s">
        <v>109</v>
      </c>
      <c r="D24" s="25"/>
      <c r="E24" s="25"/>
      <c r="F24" s="25"/>
      <c r="G24" s="20">
        <f>SUM(G25+G28)</f>
        <v>2327.4</v>
      </c>
      <c r="H24" s="20">
        <f>SUM(H25+H28)</f>
        <v>0</v>
      </c>
      <c r="I24" s="20">
        <f>SUM(I25+I28)</f>
        <v>0</v>
      </c>
    </row>
    <row r="25" spans="1:9" ht="68.25" customHeight="1" hidden="1">
      <c r="A25" s="26"/>
      <c r="B25" s="27" t="s">
        <v>177</v>
      </c>
      <c r="C25" s="25" t="s">
        <v>110</v>
      </c>
      <c r="D25" s="25"/>
      <c r="E25" s="25"/>
      <c r="F25" s="25"/>
      <c r="G25" s="20">
        <f aca="true" t="shared" si="3" ref="G25:I26">SUM(G26)</f>
        <v>0</v>
      </c>
      <c r="H25" s="20">
        <f t="shared" si="3"/>
        <v>0</v>
      </c>
      <c r="I25" s="20">
        <f t="shared" si="3"/>
        <v>0</v>
      </c>
    </row>
    <row r="26" spans="1:9" ht="34.5" customHeight="1" hidden="1">
      <c r="A26" s="26"/>
      <c r="B26" s="23" t="s">
        <v>295</v>
      </c>
      <c r="C26" s="25" t="s">
        <v>110</v>
      </c>
      <c r="D26" s="25" t="s">
        <v>296</v>
      </c>
      <c r="E26" s="25"/>
      <c r="F26" s="25"/>
      <c r="G26" s="20">
        <f t="shared" si="3"/>
        <v>0</v>
      </c>
      <c r="H26" s="20">
        <f t="shared" si="3"/>
        <v>0</v>
      </c>
      <c r="I26" s="20">
        <f t="shared" si="3"/>
        <v>0</v>
      </c>
    </row>
    <row r="27" spans="1:9" ht="23.25" customHeight="1" hidden="1">
      <c r="A27" s="26"/>
      <c r="B27" s="23" t="s">
        <v>202</v>
      </c>
      <c r="C27" s="25" t="s">
        <v>110</v>
      </c>
      <c r="D27" s="19" t="s">
        <v>296</v>
      </c>
      <c r="E27" s="19" t="s">
        <v>239</v>
      </c>
      <c r="F27" s="19" t="s">
        <v>233</v>
      </c>
      <c r="G27" s="20">
        <f>SUM('распр.б.а. 9'!G411)</f>
        <v>0</v>
      </c>
      <c r="H27" s="20"/>
      <c r="I27" s="20"/>
    </row>
    <row r="28" spans="1:9" ht="29.25" customHeight="1">
      <c r="A28" s="26"/>
      <c r="B28" s="23" t="s">
        <v>176</v>
      </c>
      <c r="C28" s="25" t="s">
        <v>190</v>
      </c>
      <c r="D28" s="25"/>
      <c r="E28" s="25"/>
      <c r="F28" s="25"/>
      <c r="G28" s="20">
        <f>SUM(G29)</f>
        <v>2327.4</v>
      </c>
      <c r="H28" s="20">
        <f aca="true" t="shared" si="4" ref="H28:I30">SUM(H29)</f>
        <v>0</v>
      </c>
      <c r="I28" s="20">
        <f t="shared" si="4"/>
        <v>0</v>
      </c>
    </row>
    <row r="29" spans="1:9" ht="58.5" customHeight="1">
      <c r="A29" s="26"/>
      <c r="B29" s="23" t="s">
        <v>376</v>
      </c>
      <c r="C29" s="19" t="s">
        <v>191</v>
      </c>
      <c r="D29" s="19"/>
      <c r="E29" s="19"/>
      <c r="F29" s="19"/>
      <c r="G29" s="20">
        <f>SUM(G30)</f>
        <v>2327.4</v>
      </c>
      <c r="H29" s="20">
        <f t="shared" si="4"/>
        <v>0</v>
      </c>
      <c r="I29" s="20">
        <f t="shared" si="4"/>
        <v>0</v>
      </c>
    </row>
    <row r="30" spans="1:9" ht="37.5" customHeight="1">
      <c r="A30" s="26"/>
      <c r="B30" s="23" t="s">
        <v>295</v>
      </c>
      <c r="C30" s="19" t="s">
        <v>191</v>
      </c>
      <c r="D30" s="19" t="s">
        <v>296</v>
      </c>
      <c r="E30" s="19"/>
      <c r="F30" s="19"/>
      <c r="G30" s="20">
        <f>SUM(G31)</f>
        <v>2327.4</v>
      </c>
      <c r="H30" s="20">
        <f t="shared" si="4"/>
        <v>0</v>
      </c>
      <c r="I30" s="20">
        <f t="shared" si="4"/>
        <v>0</v>
      </c>
    </row>
    <row r="31" spans="1:9" ht="23.25" customHeight="1">
      <c r="A31" s="26"/>
      <c r="B31" s="23" t="s">
        <v>202</v>
      </c>
      <c r="C31" s="19" t="s">
        <v>191</v>
      </c>
      <c r="D31" s="19" t="s">
        <v>296</v>
      </c>
      <c r="E31" s="19" t="s">
        <v>239</v>
      </c>
      <c r="F31" s="19" t="s">
        <v>233</v>
      </c>
      <c r="G31" s="20">
        <f>SUM('распр.б.а. 9'!G414)</f>
        <v>2327.4</v>
      </c>
      <c r="H31" s="20">
        <f>SUM('распр.б.а. 9'!H414)</f>
        <v>0</v>
      </c>
      <c r="I31" s="20">
        <f>SUM('распр.б.а. 9'!I414)</f>
        <v>0</v>
      </c>
    </row>
    <row r="32" spans="1:9" ht="73.5" customHeight="1" hidden="1">
      <c r="A32" s="26"/>
      <c r="B32" s="23" t="s">
        <v>364</v>
      </c>
      <c r="C32" s="19" t="s">
        <v>119</v>
      </c>
      <c r="D32" s="19"/>
      <c r="E32" s="19"/>
      <c r="F32" s="19"/>
      <c r="G32" s="20">
        <f>SUM(G33)</f>
        <v>0</v>
      </c>
      <c r="H32" s="20">
        <f aca="true" t="shared" si="5" ref="H32:I35">SUM(H33)</f>
        <v>0</v>
      </c>
      <c r="I32" s="20">
        <f t="shared" si="5"/>
        <v>0</v>
      </c>
    </row>
    <row r="33" spans="1:9" ht="40.5" customHeight="1" hidden="1">
      <c r="A33" s="26"/>
      <c r="B33" s="23" t="s">
        <v>176</v>
      </c>
      <c r="C33" s="19" t="s">
        <v>192</v>
      </c>
      <c r="D33" s="19"/>
      <c r="E33" s="19"/>
      <c r="F33" s="19"/>
      <c r="G33" s="20">
        <f>SUM(G34)</f>
        <v>0</v>
      </c>
      <c r="H33" s="20">
        <f t="shared" si="5"/>
        <v>0</v>
      </c>
      <c r="I33" s="20">
        <f t="shared" si="5"/>
        <v>0</v>
      </c>
    </row>
    <row r="34" spans="1:9" ht="113.25" customHeight="1" hidden="1">
      <c r="A34" s="26"/>
      <c r="B34" s="23" t="s">
        <v>365</v>
      </c>
      <c r="C34" s="19" t="s">
        <v>193</v>
      </c>
      <c r="D34" s="19"/>
      <c r="E34" s="19"/>
      <c r="F34" s="19"/>
      <c r="G34" s="20">
        <f>SUM(G35)</f>
        <v>0</v>
      </c>
      <c r="H34" s="20">
        <f t="shared" si="5"/>
        <v>0</v>
      </c>
      <c r="I34" s="20">
        <f t="shared" si="5"/>
        <v>0</v>
      </c>
    </row>
    <row r="35" spans="1:9" ht="27" customHeight="1" hidden="1">
      <c r="A35" s="26"/>
      <c r="B35" s="23" t="s">
        <v>295</v>
      </c>
      <c r="C35" s="19" t="s">
        <v>193</v>
      </c>
      <c r="D35" s="19" t="s">
        <v>296</v>
      </c>
      <c r="E35" s="19"/>
      <c r="F35" s="19"/>
      <c r="G35" s="20">
        <f>SUM(G36)</f>
        <v>0</v>
      </c>
      <c r="H35" s="20">
        <f t="shared" si="5"/>
        <v>0</v>
      </c>
      <c r="I35" s="20">
        <f t="shared" si="5"/>
        <v>0</v>
      </c>
    </row>
    <row r="36" spans="1:9" ht="23.25" customHeight="1" hidden="1">
      <c r="A36" s="26"/>
      <c r="B36" s="23" t="s">
        <v>202</v>
      </c>
      <c r="C36" s="19" t="s">
        <v>193</v>
      </c>
      <c r="D36" s="19" t="s">
        <v>296</v>
      </c>
      <c r="E36" s="19" t="s">
        <v>239</v>
      </c>
      <c r="F36" s="19" t="s">
        <v>233</v>
      </c>
      <c r="G36" s="20">
        <f>SUM('распр.б.а. 9'!G418)</f>
        <v>0</v>
      </c>
      <c r="H36" s="20">
        <f>SUM('распр.б.а. 9'!H418)</f>
        <v>0</v>
      </c>
      <c r="I36" s="20">
        <f>SUM('распр.б.а. 9'!I418)</f>
        <v>0</v>
      </c>
    </row>
    <row r="37" spans="1:9" s="28" customFormat="1" ht="69" customHeight="1" hidden="1">
      <c r="A37" s="26"/>
      <c r="B37" s="27" t="s">
        <v>377</v>
      </c>
      <c r="C37" s="19" t="s">
        <v>120</v>
      </c>
      <c r="D37" s="19"/>
      <c r="E37" s="19"/>
      <c r="F37" s="19"/>
      <c r="G37" s="20">
        <f>SUM(G38+G41)</f>
        <v>0</v>
      </c>
      <c r="H37" s="20">
        <f>SUM(H38+H41)</f>
        <v>0</v>
      </c>
      <c r="I37" s="20">
        <f>SUM(I38+I41)</f>
        <v>0</v>
      </c>
    </row>
    <row r="38" spans="1:9" s="28" customFormat="1" ht="102.75" customHeight="1" hidden="1">
      <c r="A38" s="26"/>
      <c r="B38" s="27" t="s">
        <v>196</v>
      </c>
      <c r="C38" s="19" t="s">
        <v>197</v>
      </c>
      <c r="D38" s="19"/>
      <c r="E38" s="19"/>
      <c r="F38" s="19"/>
      <c r="G38" s="20">
        <f aca="true" t="shared" si="6" ref="G38:I39">SUM(G39)</f>
        <v>0</v>
      </c>
      <c r="H38" s="20">
        <f t="shared" si="6"/>
        <v>0</v>
      </c>
      <c r="I38" s="20">
        <f t="shared" si="6"/>
        <v>0</v>
      </c>
    </row>
    <row r="39" spans="1:9" s="28" customFormat="1" ht="18" customHeight="1" hidden="1">
      <c r="A39" s="26"/>
      <c r="B39" s="23" t="s">
        <v>298</v>
      </c>
      <c r="C39" s="19" t="s">
        <v>197</v>
      </c>
      <c r="D39" s="19" t="s">
        <v>289</v>
      </c>
      <c r="E39" s="19"/>
      <c r="F39" s="19"/>
      <c r="G39" s="20">
        <f t="shared" si="6"/>
        <v>0</v>
      </c>
      <c r="H39" s="20">
        <f t="shared" si="6"/>
        <v>0</v>
      </c>
      <c r="I39" s="20">
        <f t="shared" si="6"/>
        <v>0</v>
      </c>
    </row>
    <row r="40" spans="1:9" s="28" customFormat="1" ht="19.5" customHeight="1" hidden="1">
      <c r="A40" s="26"/>
      <c r="B40" s="33" t="s">
        <v>212</v>
      </c>
      <c r="C40" s="19" t="s">
        <v>197</v>
      </c>
      <c r="D40" s="19" t="s">
        <v>289</v>
      </c>
      <c r="E40" s="19" t="s">
        <v>242</v>
      </c>
      <c r="F40" s="19" t="s">
        <v>231</v>
      </c>
      <c r="G40" s="20">
        <v>0</v>
      </c>
      <c r="H40" s="20">
        <v>0</v>
      </c>
      <c r="I40" s="20">
        <v>0</v>
      </c>
    </row>
    <row r="41" spans="1:9" s="28" customFormat="1" ht="32.25" customHeight="1" hidden="1">
      <c r="A41" s="26"/>
      <c r="B41" s="23" t="s">
        <v>176</v>
      </c>
      <c r="C41" s="19" t="s">
        <v>194</v>
      </c>
      <c r="D41" s="19"/>
      <c r="E41" s="19"/>
      <c r="F41" s="19"/>
      <c r="G41" s="20">
        <f aca="true" t="shared" si="7" ref="G41:I42">G42</f>
        <v>0</v>
      </c>
      <c r="H41" s="20">
        <f t="shared" si="7"/>
        <v>0</v>
      </c>
      <c r="I41" s="20">
        <f t="shared" si="7"/>
        <v>0</v>
      </c>
    </row>
    <row r="42" spans="1:9" s="28" customFormat="1" ht="99.75" customHeight="1" hidden="1">
      <c r="A42" s="26"/>
      <c r="B42" s="23" t="s">
        <v>378</v>
      </c>
      <c r="C42" s="19" t="s">
        <v>195</v>
      </c>
      <c r="D42" s="19"/>
      <c r="E42" s="19"/>
      <c r="F42" s="19"/>
      <c r="G42" s="20">
        <f t="shared" si="7"/>
        <v>0</v>
      </c>
      <c r="H42" s="20">
        <f t="shared" si="7"/>
        <v>0</v>
      </c>
      <c r="I42" s="20">
        <f t="shared" si="7"/>
        <v>0</v>
      </c>
    </row>
    <row r="43" spans="1:9" s="28" customFormat="1" ht="21" customHeight="1" hidden="1">
      <c r="A43" s="26"/>
      <c r="B43" s="23" t="s">
        <v>298</v>
      </c>
      <c r="C43" s="19" t="s">
        <v>195</v>
      </c>
      <c r="D43" s="19" t="s">
        <v>289</v>
      </c>
      <c r="E43" s="19"/>
      <c r="F43" s="19"/>
      <c r="G43" s="20">
        <f>SUM(G44)</f>
        <v>0</v>
      </c>
      <c r="H43" s="20">
        <f>SUM(H44)</f>
        <v>0</v>
      </c>
      <c r="I43" s="20">
        <f>SUM(I44)</f>
        <v>0</v>
      </c>
    </row>
    <row r="44" spans="1:9" s="28" customFormat="1" ht="17.25" customHeight="1" hidden="1">
      <c r="A44" s="26"/>
      <c r="B44" s="23" t="s">
        <v>212</v>
      </c>
      <c r="C44" s="19" t="s">
        <v>195</v>
      </c>
      <c r="D44" s="19" t="s">
        <v>289</v>
      </c>
      <c r="E44" s="19" t="s">
        <v>242</v>
      </c>
      <c r="F44" s="19" t="s">
        <v>231</v>
      </c>
      <c r="G44" s="20">
        <v>0</v>
      </c>
      <c r="H44" s="20">
        <v>0</v>
      </c>
      <c r="I44" s="20">
        <v>0</v>
      </c>
    </row>
    <row r="45" spans="1:9" s="28" customFormat="1" ht="37.5" customHeight="1">
      <c r="A45" s="26"/>
      <c r="B45" s="27" t="s">
        <v>4</v>
      </c>
      <c r="C45" s="19" t="s">
        <v>116</v>
      </c>
      <c r="D45" s="19"/>
      <c r="E45" s="19"/>
      <c r="F45" s="19"/>
      <c r="G45" s="20">
        <f>SUM(G46+G68+G81+G88)</f>
        <v>202495.9</v>
      </c>
      <c r="H45" s="20">
        <f>SUM(H46+H68+H81)</f>
        <v>30295.5</v>
      </c>
      <c r="I45" s="20">
        <f>SUM(I46+I68+I81)</f>
        <v>31912.499999999996</v>
      </c>
    </row>
    <row r="46" spans="1:9" s="28" customFormat="1" ht="61.5" customHeight="1">
      <c r="A46" s="26"/>
      <c r="B46" s="27" t="s">
        <v>7</v>
      </c>
      <c r="C46" s="19" t="s">
        <v>101</v>
      </c>
      <c r="D46" s="19"/>
      <c r="E46" s="19"/>
      <c r="F46" s="19"/>
      <c r="G46" s="20">
        <f>SUM(G47+G54+G61+G64)</f>
        <v>26095.2</v>
      </c>
      <c r="H46" s="20">
        <f>SUM(H47+H54+H61+H64)</f>
        <v>20076</v>
      </c>
      <c r="I46" s="20">
        <f>SUM(I47+I54+I61+I64)</f>
        <v>21150.8</v>
      </c>
    </row>
    <row r="47" spans="1:9" s="28" customFormat="1" ht="31.5" customHeight="1">
      <c r="A47" s="26"/>
      <c r="B47" s="18" t="s">
        <v>181</v>
      </c>
      <c r="C47" s="25" t="s">
        <v>184</v>
      </c>
      <c r="D47" s="25" t="s">
        <v>230</v>
      </c>
      <c r="E47" s="19"/>
      <c r="F47" s="19"/>
      <c r="G47" s="20">
        <f>G48+G51</f>
        <v>1300</v>
      </c>
      <c r="H47" s="20">
        <f>H48+H51</f>
        <v>1526.5</v>
      </c>
      <c r="I47" s="20">
        <f>I48+I51</f>
        <v>1612.6</v>
      </c>
    </row>
    <row r="48" spans="1:9" s="28" customFormat="1" ht="87" customHeight="1">
      <c r="A48" s="26"/>
      <c r="B48" s="18" t="s">
        <v>8</v>
      </c>
      <c r="C48" s="25" t="s">
        <v>185</v>
      </c>
      <c r="D48" s="25"/>
      <c r="E48" s="19"/>
      <c r="F48" s="19"/>
      <c r="G48" s="20">
        <f aca="true" t="shared" si="8" ref="G48:I49">SUM(G49)</f>
        <v>1300</v>
      </c>
      <c r="H48" s="20">
        <f t="shared" si="8"/>
        <v>1526.5</v>
      </c>
      <c r="I48" s="20">
        <f t="shared" si="8"/>
        <v>1612.6</v>
      </c>
    </row>
    <row r="49" spans="1:9" s="28" customFormat="1" ht="21.75" customHeight="1">
      <c r="A49" s="26"/>
      <c r="B49" s="18" t="s">
        <v>290</v>
      </c>
      <c r="C49" s="25" t="s">
        <v>185</v>
      </c>
      <c r="D49" s="25" t="s">
        <v>291</v>
      </c>
      <c r="E49" s="19"/>
      <c r="F49" s="19"/>
      <c r="G49" s="20">
        <f t="shared" si="8"/>
        <v>1300</v>
      </c>
      <c r="H49" s="20">
        <f t="shared" si="8"/>
        <v>1526.5</v>
      </c>
      <c r="I49" s="20">
        <f t="shared" si="8"/>
        <v>1612.6</v>
      </c>
    </row>
    <row r="50" spans="1:9" s="28" customFormat="1" ht="19.5" customHeight="1">
      <c r="A50" s="26"/>
      <c r="B50" s="18" t="s">
        <v>206</v>
      </c>
      <c r="C50" s="25" t="s">
        <v>185</v>
      </c>
      <c r="D50" s="25" t="s">
        <v>291</v>
      </c>
      <c r="E50" s="19" t="s">
        <v>244</v>
      </c>
      <c r="F50" s="19" t="s">
        <v>231</v>
      </c>
      <c r="G50" s="20">
        <f>SUM('распр.б.а. 9'!G364)</f>
        <v>1300</v>
      </c>
      <c r="H50" s="20">
        <f>SUM('распр.б.а. 9'!H364)</f>
        <v>1526.5</v>
      </c>
      <c r="I50" s="20">
        <f>SUM('распр.б.а. 9'!I364)</f>
        <v>1612.6</v>
      </c>
    </row>
    <row r="51" spans="1:9" s="28" customFormat="1" ht="54" customHeight="1" hidden="1">
      <c r="A51" s="26"/>
      <c r="B51" s="18" t="s">
        <v>200</v>
      </c>
      <c r="C51" s="25" t="s">
        <v>199</v>
      </c>
      <c r="D51" s="25"/>
      <c r="E51" s="19"/>
      <c r="F51" s="19"/>
      <c r="G51" s="20">
        <f aca="true" t="shared" si="9" ref="G51:I52">SUM(G52)</f>
        <v>0</v>
      </c>
      <c r="H51" s="20">
        <f t="shared" si="9"/>
        <v>0</v>
      </c>
      <c r="I51" s="20">
        <f t="shared" si="9"/>
        <v>0</v>
      </c>
    </row>
    <row r="52" spans="1:9" s="28" customFormat="1" ht="18" customHeight="1" hidden="1">
      <c r="A52" s="26"/>
      <c r="B52" s="18" t="s">
        <v>290</v>
      </c>
      <c r="C52" s="25" t="s">
        <v>199</v>
      </c>
      <c r="D52" s="25" t="s">
        <v>291</v>
      </c>
      <c r="E52" s="19"/>
      <c r="F52" s="19"/>
      <c r="G52" s="20">
        <f t="shared" si="9"/>
        <v>0</v>
      </c>
      <c r="H52" s="20">
        <f t="shared" si="9"/>
        <v>0</v>
      </c>
      <c r="I52" s="20">
        <f t="shared" si="9"/>
        <v>0</v>
      </c>
    </row>
    <row r="53" spans="1:9" s="28" customFormat="1" ht="17.25" customHeight="1" hidden="1">
      <c r="A53" s="26"/>
      <c r="B53" s="18" t="s">
        <v>206</v>
      </c>
      <c r="C53" s="25" t="s">
        <v>199</v>
      </c>
      <c r="D53" s="25" t="s">
        <v>291</v>
      </c>
      <c r="E53" s="19" t="s">
        <v>244</v>
      </c>
      <c r="F53" s="19" t="s">
        <v>231</v>
      </c>
      <c r="G53" s="20">
        <v>0</v>
      </c>
      <c r="H53" s="20">
        <v>0</v>
      </c>
      <c r="I53" s="20">
        <v>0</v>
      </c>
    </row>
    <row r="54" spans="1:9" s="28" customFormat="1" ht="29.25" customHeight="1">
      <c r="A54" s="26"/>
      <c r="B54" s="23" t="s">
        <v>182</v>
      </c>
      <c r="C54" s="25" t="s">
        <v>186</v>
      </c>
      <c r="D54" s="25"/>
      <c r="E54" s="19"/>
      <c r="F54" s="19"/>
      <c r="G54" s="20">
        <f>SUM(G55+G58)</f>
        <v>16209</v>
      </c>
      <c r="H54" s="20">
        <f>SUM(H55+H58)</f>
        <v>18549.5</v>
      </c>
      <c r="I54" s="20">
        <f>SUM(I55+I58)</f>
        <v>19538.2</v>
      </c>
    </row>
    <row r="55" spans="1:9" s="28" customFormat="1" ht="86.25" customHeight="1">
      <c r="A55" s="26"/>
      <c r="B55" s="18" t="s">
        <v>9</v>
      </c>
      <c r="C55" s="25" t="s">
        <v>187</v>
      </c>
      <c r="D55" s="25"/>
      <c r="E55" s="19"/>
      <c r="F55" s="19"/>
      <c r="G55" s="20">
        <f aca="true" t="shared" si="10" ref="G55:I56">SUM(G56)</f>
        <v>16209</v>
      </c>
      <c r="H55" s="20">
        <f t="shared" si="10"/>
        <v>18549.5</v>
      </c>
      <c r="I55" s="20">
        <f t="shared" si="10"/>
        <v>19538.2</v>
      </c>
    </row>
    <row r="56" spans="1:9" s="28" customFormat="1" ht="22.5" customHeight="1">
      <c r="A56" s="26"/>
      <c r="B56" s="18" t="s">
        <v>290</v>
      </c>
      <c r="C56" s="25" t="s">
        <v>187</v>
      </c>
      <c r="D56" s="25" t="s">
        <v>291</v>
      </c>
      <c r="E56" s="19"/>
      <c r="F56" s="19"/>
      <c r="G56" s="20">
        <f t="shared" si="10"/>
        <v>16209</v>
      </c>
      <c r="H56" s="20">
        <f t="shared" si="10"/>
        <v>18549.5</v>
      </c>
      <c r="I56" s="20">
        <f t="shared" si="10"/>
        <v>19538.2</v>
      </c>
    </row>
    <row r="57" spans="1:9" s="28" customFormat="1" ht="18.75" customHeight="1">
      <c r="A57" s="26"/>
      <c r="B57" s="18" t="s">
        <v>206</v>
      </c>
      <c r="C57" s="25" t="s">
        <v>187</v>
      </c>
      <c r="D57" s="25" t="s">
        <v>291</v>
      </c>
      <c r="E57" s="19" t="s">
        <v>244</v>
      </c>
      <c r="F57" s="19" t="s">
        <v>231</v>
      </c>
      <c r="G57" s="20">
        <f>SUM('распр.б.а. 9'!G369)</f>
        <v>16209</v>
      </c>
      <c r="H57" s="20">
        <f>SUM('распр.б.а. 9'!H369)</f>
        <v>18549.5</v>
      </c>
      <c r="I57" s="20">
        <f>SUM('распр.б.а. 9'!I369)</f>
        <v>19538.2</v>
      </c>
    </row>
    <row r="58" spans="1:9" s="28" customFormat="1" ht="55.5" customHeight="1" hidden="1">
      <c r="A58" s="26"/>
      <c r="B58" s="18" t="s">
        <v>274</v>
      </c>
      <c r="C58" s="25" t="s">
        <v>198</v>
      </c>
      <c r="D58" s="25"/>
      <c r="E58" s="19"/>
      <c r="F58" s="19"/>
      <c r="G58" s="20">
        <f aca="true" t="shared" si="11" ref="G58:I59">SUM(G59)</f>
        <v>0</v>
      </c>
      <c r="H58" s="20">
        <f t="shared" si="11"/>
        <v>0</v>
      </c>
      <c r="I58" s="20">
        <f t="shared" si="11"/>
        <v>0</v>
      </c>
    </row>
    <row r="59" spans="1:9" s="28" customFormat="1" ht="17.25" customHeight="1" hidden="1">
      <c r="A59" s="26"/>
      <c r="B59" s="18" t="s">
        <v>290</v>
      </c>
      <c r="C59" s="25" t="s">
        <v>198</v>
      </c>
      <c r="D59" s="25" t="s">
        <v>291</v>
      </c>
      <c r="E59" s="19"/>
      <c r="F59" s="19"/>
      <c r="G59" s="20">
        <f t="shared" si="11"/>
        <v>0</v>
      </c>
      <c r="H59" s="20">
        <f t="shared" si="11"/>
        <v>0</v>
      </c>
      <c r="I59" s="20">
        <f t="shared" si="11"/>
        <v>0</v>
      </c>
    </row>
    <row r="60" spans="1:9" s="28" customFormat="1" ht="17.25" customHeight="1" hidden="1">
      <c r="A60" s="26"/>
      <c r="B60" s="18" t="s">
        <v>206</v>
      </c>
      <c r="C60" s="25" t="s">
        <v>198</v>
      </c>
      <c r="D60" s="25" t="s">
        <v>291</v>
      </c>
      <c r="E60" s="19" t="s">
        <v>244</v>
      </c>
      <c r="F60" s="19" t="s">
        <v>231</v>
      </c>
      <c r="G60" s="20">
        <f>SUM('распр.б.а. 9'!G371)</f>
        <v>0</v>
      </c>
      <c r="H60" s="20">
        <f>SUM('распр.б.а. 9'!H371)</f>
        <v>0</v>
      </c>
      <c r="I60" s="20">
        <f>SUM('распр.б.а. 9'!I371)</f>
        <v>0</v>
      </c>
    </row>
    <row r="61" spans="1:9" s="28" customFormat="1" ht="57" customHeight="1" hidden="1">
      <c r="A61" s="26"/>
      <c r="B61" s="38" t="s">
        <v>492</v>
      </c>
      <c r="C61" s="25" t="s">
        <v>106</v>
      </c>
      <c r="D61" s="25"/>
      <c r="E61" s="19"/>
      <c r="F61" s="19"/>
      <c r="G61" s="20">
        <f>G62</f>
        <v>0</v>
      </c>
      <c r="H61" s="20">
        <f>H62</f>
        <v>0</v>
      </c>
      <c r="I61" s="20">
        <f>I62</f>
        <v>0</v>
      </c>
    </row>
    <row r="62" spans="1:9" s="28" customFormat="1" ht="21" customHeight="1" hidden="1">
      <c r="A62" s="26"/>
      <c r="B62" s="18" t="s">
        <v>290</v>
      </c>
      <c r="C62" s="25" t="s">
        <v>106</v>
      </c>
      <c r="D62" s="25" t="s">
        <v>291</v>
      </c>
      <c r="E62" s="19"/>
      <c r="F62" s="19"/>
      <c r="G62" s="20">
        <f>SUM(G63)</f>
        <v>0</v>
      </c>
      <c r="H62" s="20">
        <f>SUM(H63)</f>
        <v>0</v>
      </c>
      <c r="I62" s="20">
        <f>SUM(I63)</f>
        <v>0</v>
      </c>
    </row>
    <row r="63" spans="1:9" s="28" customFormat="1" ht="21" customHeight="1" hidden="1">
      <c r="A63" s="26"/>
      <c r="B63" s="18" t="s">
        <v>206</v>
      </c>
      <c r="C63" s="25" t="s">
        <v>106</v>
      </c>
      <c r="D63" s="25" t="s">
        <v>291</v>
      </c>
      <c r="E63" s="19" t="s">
        <v>244</v>
      </c>
      <c r="F63" s="19" t="s">
        <v>231</v>
      </c>
      <c r="G63" s="20">
        <f>SUM('распр.б.а. 9'!G378)</f>
        <v>0</v>
      </c>
      <c r="H63" s="20">
        <f>SUM('распр.б.а. 9'!H378)</f>
        <v>0</v>
      </c>
      <c r="I63" s="20">
        <f>SUM('распр.б.а. 9'!I378)</f>
        <v>0</v>
      </c>
    </row>
    <row r="64" spans="1:9" ht="33" customHeight="1">
      <c r="A64" s="26"/>
      <c r="B64" s="23" t="s">
        <v>176</v>
      </c>
      <c r="C64" s="25" t="s">
        <v>503</v>
      </c>
      <c r="D64" s="25"/>
      <c r="E64" s="25"/>
      <c r="F64" s="25"/>
      <c r="G64" s="20">
        <f>SUM(G65)</f>
        <v>8586.2</v>
      </c>
      <c r="H64" s="20">
        <f aca="true" t="shared" si="12" ref="H64:I66">SUM(H65)</f>
        <v>0</v>
      </c>
      <c r="I64" s="20">
        <f t="shared" si="12"/>
        <v>0</v>
      </c>
    </row>
    <row r="65" spans="1:9" s="28" customFormat="1" ht="54" customHeight="1">
      <c r="A65" s="26"/>
      <c r="B65" s="38" t="s">
        <v>501</v>
      </c>
      <c r="C65" s="25" t="s">
        <v>502</v>
      </c>
      <c r="D65" s="19"/>
      <c r="E65" s="25"/>
      <c r="F65" s="25"/>
      <c r="G65" s="20">
        <f>SUM(G66)</f>
        <v>8586.2</v>
      </c>
      <c r="H65" s="20">
        <f t="shared" si="12"/>
        <v>0</v>
      </c>
      <c r="I65" s="20">
        <f t="shared" si="12"/>
        <v>0</v>
      </c>
    </row>
    <row r="66" spans="1:9" s="28" customFormat="1" ht="20.25" customHeight="1">
      <c r="A66" s="26"/>
      <c r="B66" s="18" t="s">
        <v>290</v>
      </c>
      <c r="C66" s="25" t="s">
        <v>502</v>
      </c>
      <c r="D66" s="19" t="s">
        <v>291</v>
      </c>
      <c r="E66" s="25"/>
      <c r="F66" s="25"/>
      <c r="G66" s="20">
        <f>SUM(G67)</f>
        <v>8586.2</v>
      </c>
      <c r="H66" s="20">
        <f t="shared" si="12"/>
        <v>0</v>
      </c>
      <c r="I66" s="20">
        <f t="shared" si="12"/>
        <v>0</v>
      </c>
    </row>
    <row r="67" spans="1:9" s="28" customFormat="1" ht="20.25" customHeight="1">
      <c r="A67" s="26"/>
      <c r="B67" s="18" t="s">
        <v>206</v>
      </c>
      <c r="C67" s="25" t="s">
        <v>502</v>
      </c>
      <c r="D67" s="25" t="s">
        <v>291</v>
      </c>
      <c r="E67" s="19" t="s">
        <v>244</v>
      </c>
      <c r="F67" s="19" t="s">
        <v>231</v>
      </c>
      <c r="G67" s="20">
        <f>SUM('распр.б.а. 9'!G381)</f>
        <v>8586.2</v>
      </c>
      <c r="H67" s="20">
        <f>SUM('распр.б.а. 9'!H381)</f>
        <v>0</v>
      </c>
      <c r="I67" s="20">
        <f>SUM('распр.б.а. 9'!I381)</f>
        <v>0</v>
      </c>
    </row>
    <row r="68" spans="1:9" ht="58.5" customHeight="1">
      <c r="A68" s="26"/>
      <c r="B68" s="27" t="s">
        <v>10</v>
      </c>
      <c r="C68" s="19" t="s">
        <v>102</v>
      </c>
      <c r="D68" s="19"/>
      <c r="E68" s="19"/>
      <c r="F68" s="19"/>
      <c r="G68" s="20">
        <f>SUM(G69+G72+G75+G78)</f>
        <v>12387.3</v>
      </c>
      <c r="H68" s="20">
        <f>SUM(H69+H72+H75+H78)</f>
        <v>10068.7</v>
      </c>
      <c r="I68" s="20">
        <f>SUM(I69+I72+I75+I78)</f>
        <v>10604.9</v>
      </c>
    </row>
    <row r="69" spans="1:9" ht="72" customHeight="1">
      <c r="A69" s="26"/>
      <c r="B69" s="18" t="s">
        <v>11</v>
      </c>
      <c r="C69" s="25" t="s">
        <v>117</v>
      </c>
      <c r="D69" s="25"/>
      <c r="E69" s="19"/>
      <c r="F69" s="19"/>
      <c r="G69" s="20">
        <f aca="true" t="shared" si="13" ref="G69:I70">SUM(G70)</f>
        <v>12387.3</v>
      </c>
      <c r="H69" s="20">
        <f t="shared" si="13"/>
        <v>10068.7</v>
      </c>
      <c r="I69" s="20">
        <f t="shared" si="13"/>
        <v>10604.9</v>
      </c>
    </row>
    <row r="70" spans="1:9" ht="24.75" customHeight="1">
      <c r="A70" s="26"/>
      <c r="B70" s="18" t="s">
        <v>290</v>
      </c>
      <c r="C70" s="25" t="s">
        <v>117</v>
      </c>
      <c r="D70" s="25" t="s">
        <v>291</v>
      </c>
      <c r="E70" s="19"/>
      <c r="F70" s="19"/>
      <c r="G70" s="20">
        <f t="shared" si="13"/>
        <v>12387.3</v>
      </c>
      <c r="H70" s="20">
        <f t="shared" si="13"/>
        <v>10068.7</v>
      </c>
      <c r="I70" s="20">
        <f t="shared" si="13"/>
        <v>10604.9</v>
      </c>
    </row>
    <row r="71" spans="1:9" ht="24.75" customHeight="1">
      <c r="A71" s="26"/>
      <c r="B71" s="23" t="s">
        <v>270</v>
      </c>
      <c r="C71" s="25" t="s">
        <v>117</v>
      </c>
      <c r="D71" s="25" t="s">
        <v>291</v>
      </c>
      <c r="E71" s="19" t="s">
        <v>235</v>
      </c>
      <c r="F71" s="19" t="s">
        <v>231</v>
      </c>
      <c r="G71" s="20">
        <f>SUM('распр.б.а. 9'!G434)</f>
        <v>12387.3</v>
      </c>
      <c r="H71" s="20">
        <f>SUM('распр.б.а. 9'!H434)</f>
        <v>10068.7</v>
      </c>
      <c r="I71" s="20">
        <f>SUM('распр.б.а. 9'!I434)</f>
        <v>10604.9</v>
      </c>
    </row>
    <row r="72" spans="1:9" s="28" customFormat="1" ht="63" customHeight="1" hidden="1">
      <c r="A72" s="26"/>
      <c r="B72" s="18" t="s">
        <v>483</v>
      </c>
      <c r="C72" s="25" t="s">
        <v>122</v>
      </c>
      <c r="D72" s="25"/>
      <c r="E72" s="19"/>
      <c r="F72" s="19"/>
      <c r="G72" s="20">
        <f aca="true" t="shared" si="14" ref="G72:I73">SUM(G73)</f>
        <v>0</v>
      </c>
      <c r="H72" s="20">
        <f t="shared" si="14"/>
        <v>0</v>
      </c>
      <c r="I72" s="20">
        <f t="shared" si="14"/>
        <v>0</v>
      </c>
    </row>
    <row r="73" spans="1:9" s="28" customFormat="1" ht="17.25" customHeight="1" hidden="1">
      <c r="A73" s="26"/>
      <c r="B73" s="18" t="s">
        <v>290</v>
      </c>
      <c r="C73" s="25" t="s">
        <v>122</v>
      </c>
      <c r="D73" s="25" t="s">
        <v>291</v>
      </c>
      <c r="E73" s="19"/>
      <c r="F73" s="19"/>
      <c r="G73" s="20">
        <f t="shared" si="14"/>
        <v>0</v>
      </c>
      <c r="H73" s="20">
        <f t="shared" si="14"/>
        <v>0</v>
      </c>
      <c r="I73" s="20">
        <f t="shared" si="14"/>
        <v>0</v>
      </c>
    </row>
    <row r="74" spans="1:9" s="28" customFormat="1" ht="17.25" customHeight="1" hidden="1">
      <c r="A74" s="26"/>
      <c r="B74" s="23" t="s">
        <v>270</v>
      </c>
      <c r="C74" s="25" t="s">
        <v>122</v>
      </c>
      <c r="D74" s="25" t="s">
        <v>291</v>
      </c>
      <c r="E74" s="19" t="s">
        <v>235</v>
      </c>
      <c r="F74" s="19" t="s">
        <v>231</v>
      </c>
      <c r="G74" s="20">
        <f>SUM('распр.б.а. 9'!G436)</f>
        <v>0</v>
      </c>
      <c r="H74" s="20">
        <f>SUM('распр.б.а. 9'!H436)</f>
        <v>0</v>
      </c>
      <c r="I74" s="20">
        <f>SUM('распр.б.а. 9'!I436)</f>
        <v>0</v>
      </c>
    </row>
    <row r="75" spans="1:9" ht="94.5" customHeight="1" hidden="1">
      <c r="A75" s="26"/>
      <c r="B75" s="18" t="s">
        <v>379</v>
      </c>
      <c r="C75" s="25" t="s">
        <v>173</v>
      </c>
      <c r="D75" s="25"/>
      <c r="E75" s="19"/>
      <c r="F75" s="19"/>
      <c r="G75" s="20">
        <f aca="true" t="shared" si="15" ref="G75:I76">SUM(G76)</f>
        <v>0</v>
      </c>
      <c r="H75" s="20">
        <f t="shared" si="15"/>
        <v>0</v>
      </c>
      <c r="I75" s="20">
        <f t="shared" si="15"/>
        <v>0</v>
      </c>
    </row>
    <row r="76" spans="1:9" ht="20.25" customHeight="1" hidden="1">
      <c r="A76" s="26"/>
      <c r="B76" s="23" t="s">
        <v>218</v>
      </c>
      <c r="C76" s="25" t="s">
        <v>173</v>
      </c>
      <c r="D76" s="25" t="s">
        <v>289</v>
      </c>
      <c r="E76" s="19"/>
      <c r="F76" s="19"/>
      <c r="G76" s="20">
        <f t="shared" si="15"/>
        <v>0</v>
      </c>
      <c r="H76" s="20">
        <f t="shared" si="15"/>
        <v>0</v>
      </c>
      <c r="I76" s="20">
        <f t="shared" si="15"/>
        <v>0</v>
      </c>
    </row>
    <row r="77" spans="1:9" ht="21" customHeight="1" hidden="1">
      <c r="A77" s="26"/>
      <c r="B77" s="23" t="s">
        <v>270</v>
      </c>
      <c r="C77" s="25" t="s">
        <v>173</v>
      </c>
      <c r="D77" s="25" t="s">
        <v>289</v>
      </c>
      <c r="E77" s="19" t="s">
        <v>235</v>
      </c>
      <c r="F77" s="19" t="s">
        <v>231</v>
      </c>
      <c r="G77" s="20"/>
      <c r="H77" s="20"/>
      <c r="I77" s="20"/>
    </row>
    <row r="78" spans="1:9" ht="83.25" customHeight="1" hidden="1">
      <c r="A78" s="26"/>
      <c r="B78" s="27" t="s">
        <v>275</v>
      </c>
      <c r="C78" s="25" t="s">
        <v>122</v>
      </c>
      <c r="D78" s="25"/>
      <c r="E78" s="19"/>
      <c r="F78" s="19"/>
      <c r="G78" s="20">
        <f aca="true" t="shared" si="16" ref="G78:I79">SUM(G79)</f>
        <v>0</v>
      </c>
      <c r="H78" s="20">
        <f t="shared" si="16"/>
        <v>0</v>
      </c>
      <c r="I78" s="20">
        <f t="shared" si="16"/>
        <v>0</v>
      </c>
    </row>
    <row r="79" spans="1:9" ht="19.5" customHeight="1" hidden="1">
      <c r="A79" s="26"/>
      <c r="B79" s="18" t="s">
        <v>290</v>
      </c>
      <c r="C79" s="25" t="s">
        <v>122</v>
      </c>
      <c r="D79" s="25" t="s">
        <v>291</v>
      </c>
      <c r="E79" s="19"/>
      <c r="F79" s="19"/>
      <c r="G79" s="20">
        <f t="shared" si="16"/>
        <v>0</v>
      </c>
      <c r="H79" s="20">
        <f t="shared" si="16"/>
        <v>0</v>
      </c>
      <c r="I79" s="20">
        <f t="shared" si="16"/>
        <v>0</v>
      </c>
    </row>
    <row r="80" spans="1:9" ht="19.5" customHeight="1" hidden="1">
      <c r="A80" s="26"/>
      <c r="B80" s="23" t="s">
        <v>270</v>
      </c>
      <c r="C80" s="25" t="s">
        <v>122</v>
      </c>
      <c r="D80" s="25" t="s">
        <v>291</v>
      </c>
      <c r="E80" s="19" t="s">
        <v>235</v>
      </c>
      <c r="F80" s="19" t="s">
        <v>231</v>
      </c>
      <c r="G80" s="20"/>
      <c r="H80" s="20"/>
      <c r="I80" s="20"/>
    </row>
    <row r="81" spans="1:9" s="28" customFormat="1" ht="51.75" customHeight="1">
      <c r="A81" s="26"/>
      <c r="B81" s="27" t="s">
        <v>5</v>
      </c>
      <c r="C81" s="19" t="s">
        <v>103</v>
      </c>
      <c r="D81" s="19"/>
      <c r="E81" s="19"/>
      <c r="F81" s="19"/>
      <c r="G81" s="20">
        <f>SUM(G82)</f>
        <v>125</v>
      </c>
      <c r="H81" s="20">
        <f>SUM(H82)</f>
        <v>150.8</v>
      </c>
      <c r="I81" s="20">
        <f>SUM(I82)</f>
        <v>156.8</v>
      </c>
    </row>
    <row r="82" spans="1:9" s="28" customFormat="1" ht="89.25" customHeight="1">
      <c r="A82" s="26"/>
      <c r="B82" s="27" t="s">
        <v>6</v>
      </c>
      <c r="C82" s="19" t="s">
        <v>118</v>
      </c>
      <c r="D82" s="19"/>
      <c r="E82" s="19"/>
      <c r="F82" s="19"/>
      <c r="G82" s="20">
        <f>SUM(G83+G86)</f>
        <v>125</v>
      </c>
      <c r="H82" s="20">
        <f>SUM(H83+H86)</f>
        <v>150.8</v>
      </c>
      <c r="I82" s="20">
        <f>SUM(I83+I86)</f>
        <v>156.8</v>
      </c>
    </row>
    <row r="83" spans="1:9" s="28" customFormat="1" ht="36" customHeight="1">
      <c r="A83" s="26"/>
      <c r="B83" s="23" t="s">
        <v>278</v>
      </c>
      <c r="C83" s="19" t="s">
        <v>118</v>
      </c>
      <c r="D83" s="19" t="s">
        <v>279</v>
      </c>
      <c r="E83" s="19"/>
      <c r="F83" s="19"/>
      <c r="G83" s="20">
        <f>SUM(G84+G85)</f>
        <v>100</v>
      </c>
      <c r="H83" s="20">
        <f>SUM(H84+H85)</f>
        <v>0</v>
      </c>
      <c r="I83" s="20">
        <f>SUM(I84+I85)</f>
        <v>0</v>
      </c>
    </row>
    <row r="84" spans="1:9" s="28" customFormat="1" ht="29.25" customHeight="1" hidden="1">
      <c r="A84" s="26"/>
      <c r="B84" s="27" t="s">
        <v>96</v>
      </c>
      <c r="C84" s="19" t="s">
        <v>118</v>
      </c>
      <c r="D84" s="19" t="s">
        <v>279</v>
      </c>
      <c r="E84" s="19" t="s">
        <v>243</v>
      </c>
      <c r="F84" s="19" t="s">
        <v>243</v>
      </c>
      <c r="G84" s="20">
        <f>SUM('распр.б.а. 9'!G345)</f>
        <v>0</v>
      </c>
      <c r="H84" s="20">
        <f>SUM('распр.б.а. 9'!H345)</f>
        <v>0</v>
      </c>
      <c r="I84" s="20">
        <f>SUM('распр.б.а. 9'!I345)</f>
        <v>0</v>
      </c>
    </row>
    <row r="85" spans="1:9" s="28" customFormat="1" ht="29.25" customHeight="1">
      <c r="A85" s="26"/>
      <c r="B85" s="27" t="s">
        <v>95</v>
      </c>
      <c r="C85" s="19" t="s">
        <v>118</v>
      </c>
      <c r="D85" s="19" t="s">
        <v>279</v>
      </c>
      <c r="E85" s="19" t="s">
        <v>243</v>
      </c>
      <c r="F85" s="19" t="s">
        <v>238</v>
      </c>
      <c r="G85" s="20">
        <f>SUM('распр.б.а. 9'!G351)</f>
        <v>100</v>
      </c>
      <c r="H85" s="20">
        <f>SUM('распр.б.а. 9'!H351)</f>
        <v>0</v>
      </c>
      <c r="I85" s="20">
        <f>SUM('распр.б.а. 9'!I351)</f>
        <v>0</v>
      </c>
    </row>
    <row r="86" spans="1:9" s="28" customFormat="1" ht="42" customHeight="1">
      <c r="A86" s="26"/>
      <c r="B86" s="23" t="s">
        <v>280</v>
      </c>
      <c r="C86" s="19" t="s">
        <v>118</v>
      </c>
      <c r="D86" s="19" t="s">
        <v>281</v>
      </c>
      <c r="E86" s="19"/>
      <c r="F86" s="19"/>
      <c r="G86" s="20">
        <f>SUM(G87)</f>
        <v>25</v>
      </c>
      <c r="H86" s="20">
        <f>SUM(H87)</f>
        <v>150.8</v>
      </c>
      <c r="I86" s="20">
        <f>SUM(I87)</f>
        <v>156.8</v>
      </c>
    </row>
    <row r="87" spans="1:9" s="28" customFormat="1" ht="23.25" customHeight="1">
      <c r="A87" s="26"/>
      <c r="B87" s="27" t="s">
        <v>96</v>
      </c>
      <c r="C87" s="19" t="s">
        <v>118</v>
      </c>
      <c r="D87" s="19" t="s">
        <v>281</v>
      </c>
      <c r="E87" s="19" t="s">
        <v>243</v>
      </c>
      <c r="F87" s="19" t="s">
        <v>243</v>
      </c>
      <c r="G87" s="20">
        <f>SUM('распр.б.а. 9'!G346)</f>
        <v>25</v>
      </c>
      <c r="H87" s="20">
        <f>SUM('распр.б.а. 9'!H346)</f>
        <v>150.8</v>
      </c>
      <c r="I87" s="20">
        <f>SUM('распр.б.а. 9'!I346)</f>
        <v>156.8</v>
      </c>
    </row>
    <row r="88" spans="1:9" s="28" customFormat="1" ht="51.75" customHeight="1">
      <c r="A88" s="26"/>
      <c r="B88" s="27" t="s">
        <v>76</v>
      </c>
      <c r="C88" s="19" t="s">
        <v>79</v>
      </c>
      <c r="D88" s="19"/>
      <c r="E88" s="19"/>
      <c r="F88" s="19"/>
      <c r="G88" s="20">
        <f>SUM(G89)</f>
        <v>163888.4</v>
      </c>
      <c r="H88" s="20">
        <f>SUM(H89)</f>
        <v>0</v>
      </c>
      <c r="I88" s="20">
        <f>SUM(I89)</f>
        <v>0</v>
      </c>
    </row>
    <row r="89" spans="1:9" s="28" customFormat="1" ht="87.75" customHeight="1">
      <c r="A89" s="26"/>
      <c r="B89" s="23" t="s">
        <v>77</v>
      </c>
      <c r="C89" s="19" t="s">
        <v>80</v>
      </c>
      <c r="D89" s="19"/>
      <c r="E89" s="19"/>
      <c r="F89" s="19"/>
      <c r="G89" s="20">
        <f>SUM(G90+G93)</f>
        <v>163888.4</v>
      </c>
      <c r="H89" s="20">
        <f>SUM(H90+H93)</f>
        <v>0</v>
      </c>
      <c r="I89" s="20">
        <f>SUM(I90+I93)</f>
        <v>0</v>
      </c>
    </row>
    <row r="90" spans="1:9" s="28" customFormat="1" ht="51" customHeight="1" hidden="1">
      <c r="A90" s="26"/>
      <c r="B90" s="27" t="s">
        <v>78</v>
      </c>
      <c r="C90" s="19" t="s">
        <v>81</v>
      </c>
      <c r="D90" s="19"/>
      <c r="E90" s="19"/>
      <c r="F90" s="19"/>
      <c r="G90" s="20">
        <f aca="true" t="shared" si="17" ref="G90:I91">SUM(G91)</f>
        <v>0</v>
      </c>
      <c r="H90" s="20">
        <f t="shared" si="17"/>
        <v>0</v>
      </c>
      <c r="I90" s="20">
        <f t="shared" si="17"/>
        <v>0</v>
      </c>
    </row>
    <row r="91" spans="1:9" s="28" customFormat="1" ht="23.25" customHeight="1" hidden="1">
      <c r="A91" s="26"/>
      <c r="B91" s="23" t="s">
        <v>218</v>
      </c>
      <c r="C91" s="19" t="s">
        <v>81</v>
      </c>
      <c r="D91" s="19" t="s">
        <v>289</v>
      </c>
      <c r="E91" s="19"/>
      <c r="F91" s="19"/>
      <c r="G91" s="20">
        <f t="shared" si="17"/>
        <v>0</v>
      </c>
      <c r="H91" s="20">
        <f t="shared" si="17"/>
        <v>0</v>
      </c>
      <c r="I91" s="20">
        <f t="shared" si="17"/>
        <v>0</v>
      </c>
    </row>
    <row r="92" spans="1:9" s="28" customFormat="1" ht="23.25" customHeight="1" hidden="1">
      <c r="A92" s="26"/>
      <c r="B92" s="27" t="s">
        <v>206</v>
      </c>
      <c r="C92" s="19" t="s">
        <v>81</v>
      </c>
      <c r="D92" s="19" t="s">
        <v>289</v>
      </c>
      <c r="E92" s="19" t="s">
        <v>244</v>
      </c>
      <c r="F92" s="19" t="s">
        <v>231</v>
      </c>
      <c r="G92" s="20">
        <f>SUM('распр.б.а. 9'!G385)</f>
        <v>0</v>
      </c>
      <c r="H92" s="20">
        <f>SUM('распр.б.а. 9'!H385)</f>
        <v>0</v>
      </c>
      <c r="I92" s="20">
        <f>SUM('распр.б.а. 9'!I385)</f>
        <v>0</v>
      </c>
    </row>
    <row r="93" spans="1:9" s="28" customFormat="1" ht="44.25" customHeight="1">
      <c r="A93" s="26"/>
      <c r="B93" s="23" t="s">
        <v>176</v>
      </c>
      <c r="C93" s="25" t="s">
        <v>83</v>
      </c>
      <c r="D93" s="19"/>
      <c r="E93" s="19"/>
      <c r="F93" s="19"/>
      <c r="G93" s="20">
        <f>SUM(G94)</f>
        <v>163888.4</v>
      </c>
      <c r="H93" s="20">
        <f aca="true" t="shared" si="18" ref="H93:I95">SUM(H94)</f>
        <v>0</v>
      </c>
      <c r="I93" s="20">
        <f t="shared" si="18"/>
        <v>0</v>
      </c>
    </row>
    <row r="94" spans="1:9" s="28" customFormat="1" ht="47.25" customHeight="1">
      <c r="A94" s="26"/>
      <c r="B94" s="27" t="s">
        <v>82</v>
      </c>
      <c r="C94" s="19" t="s">
        <v>84</v>
      </c>
      <c r="D94" s="19"/>
      <c r="E94" s="19"/>
      <c r="F94" s="19"/>
      <c r="G94" s="20">
        <f>SUM(G95)</f>
        <v>163888.4</v>
      </c>
      <c r="H94" s="20">
        <f t="shared" si="18"/>
        <v>0</v>
      </c>
      <c r="I94" s="20">
        <f t="shared" si="18"/>
        <v>0</v>
      </c>
    </row>
    <row r="95" spans="1:9" s="28" customFormat="1" ht="23.25" customHeight="1">
      <c r="A95" s="26"/>
      <c r="B95" s="23" t="s">
        <v>218</v>
      </c>
      <c r="C95" s="19" t="s">
        <v>84</v>
      </c>
      <c r="D95" s="19" t="s">
        <v>289</v>
      </c>
      <c r="E95" s="19"/>
      <c r="F95" s="19"/>
      <c r="G95" s="20">
        <f>SUM(G96)</f>
        <v>163888.4</v>
      </c>
      <c r="H95" s="20">
        <f t="shared" si="18"/>
        <v>0</v>
      </c>
      <c r="I95" s="20">
        <f t="shared" si="18"/>
        <v>0</v>
      </c>
    </row>
    <row r="96" spans="1:9" s="28" customFormat="1" ht="23.25" customHeight="1">
      <c r="A96" s="26"/>
      <c r="B96" s="27" t="s">
        <v>206</v>
      </c>
      <c r="C96" s="19" t="s">
        <v>84</v>
      </c>
      <c r="D96" s="19" t="s">
        <v>289</v>
      </c>
      <c r="E96" s="19" t="s">
        <v>244</v>
      </c>
      <c r="F96" s="19" t="s">
        <v>231</v>
      </c>
      <c r="G96" s="20">
        <f>SUM('распр.б.а. 9'!G388)</f>
        <v>163888.4</v>
      </c>
      <c r="H96" s="20">
        <f>SUM('распр.б.а. 9'!H388)</f>
        <v>0</v>
      </c>
      <c r="I96" s="20">
        <f>SUM('распр.б.а. 9'!I388)</f>
        <v>0</v>
      </c>
    </row>
    <row r="97" spans="1:9" s="28" customFormat="1" ht="20.25" customHeight="1">
      <c r="A97" s="26"/>
      <c r="B97" s="27" t="s">
        <v>297</v>
      </c>
      <c r="C97" s="19" t="s">
        <v>104</v>
      </c>
      <c r="D97" s="19"/>
      <c r="E97" s="19"/>
      <c r="F97" s="19"/>
      <c r="G97" s="20">
        <f>SUM(G98+G102+G105)</f>
        <v>708.3</v>
      </c>
      <c r="H97" s="20">
        <f>SUM(H98+H102+H105)</f>
        <v>684.6999999999999</v>
      </c>
      <c r="I97" s="20">
        <f>SUM(I98+I102+I105)</f>
        <v>712.1</v>
      </c>
    </row>
    <row r="98" spans="1:9" s="28" customFormat="1" ht="43.5" customHeight="1">
      <c r="A98" s="26"/>
      <c r="B98" s="27" t="s">
        <v>481</v>
      </c>
      <c r="C98" s="19" t="s">
        <v>170</v>
      </c>
      <c r="D98" s="19"/>
      <c r="E98" s="19"/>
      <c r="F98" s="19"/>
      <c r="G98" s="20">
        <f>SUM(G99+G101)</f>
        <v>362.8</v>
      </c>
      <c r="H98" s="20">
        <f>SUM(H99+H101)</f>
        <v>320.5</v>
      </c>
      <c r="I98" s="20">
        <f>SUM(I99+I101)</f>
        <v>333.3</v>
      </c>
    </row>
    <row r="99" spans="1:9" s="28" customFormat="1" ht="31.5" customHeight="1">
      <c r="A99" s="26"/>
      <c r="B99" s="23" t="s">
        <v>280</v>
      </c>
      <c r="C99" s="19" t="s">
        <v>170</v>
      </c>
      <c r="D99" s="19" t="s">
        <v>281</v>
      </c>
      <c r="E99" s="19"/>
      <c r="F99" s="19"/>
      <c r="G99" s="20">
        <f>SUM(G100)</f>
        <v>362.8</v>
      </c>
      <c r="H99" s="20">
        <f>SUM(H100)</f>
        <v>267.5</v>
      </c>
      <c r="I99" s="20">
        <f>SUM(I100)</f>
        <v>278.2</v>
      </c>
    </row>
    <row r="100" spans="1:9" s="28" customFormat="1" ht="21.75" customHeight="1">
      <c r="A100" s="26"/>
      <c r="B100" s="23" t="s">
        <v>202</v>
      </c>
      <c r="C100" s="19" t="s">
        <v>170</v>
      </c>
      <c r="D100" s="19" t="s">
        <v>281</v>
      </c>
      <c r="E100" s="19" t="s">
        <v>239</v>
      </c>
      <c r="F100" s="19" t="s">
        <v>233</v>
      </c>
      <c r="G100" s="20">
        <f>SUM('распр.б.а. 9'!G421)</f>
        <v>362.8</v>
      </c>
      <c r="H100" s="20">
        <f>SUM('распр.б.а. 9'!H421)</f>
        <v>267.5</v>
      </c>
      <c r="I100" s="20">
        <f>SUM('распр.б.а. 9'!I421)</f>
        <v>278.2</v>
      </c>
    </row>
    <row r="101" spans="1:9" s="28" customFormat="1" ht="23.25" customHeight="1">
      <c r="A101" s="26"/>
      <c r="B101" s="23" t="s">
        <v>314</v>
      </c>
      <c r="C101" s="19" t="s">
        <v>170</v>
      </c>
      <c r="D101" s="19" t="s">
        <v>281</v>
      </c>
      <c r="E101" s="19" t="s">
        <v>234</v>
      </c>
      <c r="F101" s="19" t="s">
        <v>236</v>
      </c>
      <c r="G101" s="20">
        <f>SUM('распр.б.а. 9'!G145)</f>
        <v>0</v>
      </c>
      <c r="H101" s="20">
        <f>SUM('распр.б.а. 9'!H145)</f>
        <v>53</v>
      </c>
      <c r="I101" s="20">
        <f>SUM('распр.б.а. 9'!I145)</f>
        <v>55.1</v>
      </c>
    </row>
    <row r="102" spans="1:9" s="28" customFormat="1" ht="58.5" customHeight="1">
      <c r="A102" s="26"/>
      <c r="B102" s="27" t="s">
        <v>482</v>
      </c>
      <c r="C102" s="19" t="s">
        <v>171</v>
      </c>
      <c r="D102" s="19"/>
      <c r="E102" s="19"/>
      <c r="F102" s="19"/>
      <c r="G102" s="20">
        <f aca="true" t="shared" si="19" ref="G102:I103">SUM(G103)</f>
        <v>216.6</v>
      </c>
      <c r="H102" s="20">
        <f t="shared" si="19"/>
        <v>214.3</v>
      </c>
      <c r="I102" s="20">
        <f t="shared" si="19"/>
        <v>222.9</v>
      </c>
    </row>
    <row r="103" spans="1:9" s="28" customFormat="1" ht="36" customHeight="1">
      <c r="A103" s="26"/>
      <c r="B103" s="23" t="s">
        <v>280</v>
      </c>
      <c r="C103" s="19" t="s">
        <v>171</v>
      </c>
      <c r="D103" s="19" t="s">
        <v>281</v>
      </c>
      <c r="E103" s="19"/>
      <c r="F103" s="19"/>
      <c r="G103" s="20">
        <f t="shared" si="19"/>
        <v>216.6</v>
      </c>
      <c r="H103" s="20">
        <f t="shared" si="19"/>
        <v>214.3</v>
      </c>
      <c r="I103" s="20">
        <f t="shared" si="19"/>
        <v>222.9</v>
      </c>
    </row>
    <row r="104" spans="1:9" s="28" customFormat="1" ht="21.75" customHeight="1">
      <c r="A104" s="26"/>
      <c r="B104" s="23" t="s">
        <v>202</v>
      </c>
      <c r="C104" s="19" t="s">
        <v>171</v>
      </c>
      <c r="D104" s="19" t="s">
        <v>281</v>
      </c>
      <c r="E104" s="19" t="s">
        <v>239</v>
      </c>
      <c r="F104" s="19" t="s">
        <v>233</v>
      </c>
      <c r="G104" s="20">
        <f>SUM('распр.б.а. 9'!G423)</f>
        <v>216.6</v>
      </c>
      <c r="H104" s="20">
        <f>SUM('распр.б.а. 9'!H423)</f>
        <v>214.3</v>
      </c>
      <c r="I104" s="20">
        <f>SUM('распр.б.а. 9'!I423)</f>
        <v>222.9</v>
      </c>
    </row>
    <row r="105" spans="1:9" s="28" customFormat="1" ht="36" customHeight="1">
      <c r="A105" s="26"/>
      <c r="B105" s="27" t="s">
        <v>305</v>
      </c>
      <c r="C105" s="19" t="s">
        <v>172</v>
      </c>
      <c r="D105" s="19"/>
      <c r="E105" s="19"/>
      <c r="F105" s="19"/>
      <c r="G105" s="20">
        <f aca="true" t="shared" si="20" ref="G105:I106">SUM(G106)</f>
        <v>128.9</v>
      </c>
      <c r="H105" s="20">
        <f t="shared" si="20"/>
        <v>149.9</v>
      </c>
      <c r="I105" s="20">
        <f t="shared" si="20"/>
        <v>155.9</v>
      </c>
    </row>
    <row r="106" spans="1:9" s="28" customFormat="1" ht="36.75" customHeight="1">
      <c r="A106" s="26"/>
      <c r="B106" s="23" t="s">
        <v>280</v>
      </c>
      <c r="C106" s="19" t="s">
        <v>172</v>
      </c>
      <c r="D106" s="19" t="s">
        <v>281</v>
      </c>
      <c r="E106" s="19"/>
      <c r="F106" s="19"/>
      <c r="G106" s="20">
        <f t="shared" si="20"/>
        <v>128.9</v>
      </c>
      <c r="H106" s="20">
        <f t="shared" si="20"/>
        <v>149.9</v>
      </c>
      <c r="I106" s="20">
        <f t="shared" si="20"/>
        <v>155.9</v>
      </c>
    </row>
    <row r="107" spans="1:9" s="28" customFormat="1" ht="19.5" customHeight="1">
      <c r="A107" s="26"/>
      <c r="B107" s="23" t="s">
        <v>202</v>
      </c>
      <c r="C107" s="19" t="s">
        <v>172</v>
      </c>
      <c r="D107" s="19" t="s">
        <v>281</v>
      </c>
      <c r="E107" s="19" t="s">
        <v>239</v>
      </c>
      <c r="F107" s="19" t="s">
        <v>233</v>
      </c>
      <c r="G107" s="20">
        <f>SUM('распр.б.а. 9'!G425)</f>
        <v>128.9</v>
      </c>
      <c r="H107" s="20">
        <f>SUM('распр.б.а. 9'!H425)</f>
        <v>149.9</v>
      </c>
      <c r="I107" s="20">
        <f>SUM('распр.б.а. 9'!I425)</f>
        <v>155.9</v>
      </c>
    </row>
    <row r="108" spans="1:9" ht="19.5" customHeight="1">
      <c r="A108" s="26"/>
      <c r="B108" s="30" t="s">
        <v>285</v>
      </c>
      <c r="C108" s="19" t="s">
        <v>123</v>
      </c>
      <c r="D108" s="19"/>
      <c r="E108" s="19"/>
      <c r="F108" s="19"/>
      <c r="G108" s="20">
        <f>SUM(G109+G113+G117+G121)</f>
        <v>3240.3999999999996</v>
      </c>
      <c r="H108" s="20">
        <f>SUM(H109+H113+H117+H121)</f>
        <v>3007.1</v>
      </c>
      <c r="I108" s="20">
        <f>SUM(I109+I113+I117+I121)</f>
        <v>3127.4</v>
      </c>
    </row>
    <row r="109" spans="1:9" ht="63.75" customHeight="1">
      <c r="A109" s="26"/>
      <c r="B109" s="27" t="s">
        <v>366</v>
      </c>
      <c r="C109" s="19" t="s">
        <v>124</v>
      </c>
      <c r="D109" s="19"/>
      <c r="E109" s="19"/>
      <c r="F109" s="19"/>
      <c r="G109" s="20">
        <f>SUM(G110)</f>
        <v>708.3</v>
      </c>
      <c r="H109" s="20">
        <f aca="true" t="shared" si="21" ref="H109:I111">SUM(H110)</f>
        <v>603.2</v>
      </c>
      <c r="I109" s="20">
        <f t="shared" si="21"/>
        <v>627.3</v>
      </c>
    </row>
    <row r="110" spans="1:9" ht="89.25" customHeight="1">
      <c r="A110" s="28"/>
      <c r="B110" s="23" t="s">
        <v>367</v>
      </c>
      <c r="C110" s="19" t="s">
        <v>125</v>
      </c>
      <c r="D110" s="19"/>
      <c r="E110" s="19"/>
      <c r="F110" s="19"/>
      <c r="G110" s="20">
        <f>SUM(G111)</f>
        <v>708.3</v>
      </c>
      <c r="H110" s="20">
        <f t="shared" si="21"/>
        <v>603.2</v>
      </c>
      <c r="I110" s="20">
        <f t="shared" si="21"/>
        <v>627.3</v>
      </c>
    </row>
    <row r="111" spans="1:9" ht="32.25" customHeight="1">
      <c r="A111" s="28"/>
      <c r="B111" s="23" t="s">
        <v>280</v>
      </c>
      <c r="C111" s="19" t="s">
        <v>125</v>
      </c>
      <c r="D111" s="19" t="s">
        <v>281</v>
      </c>
      <c r="E111" s="19"/>
      <c r="F111" s="19"/>
      <c r="G111" s="20">
        <f>SUM(G112)</f>
        <v>708.3</v>
      </c>
      <c r="H111" s="20">
        <f t="shared" si="21"/>
        <v>603.2</v>
      </c>
      <c r="I111" s="20">
        <f t="shared" si="21"/>
        <v>627.3</v>
      </c>
    </row>
    <row r="112" spans="1:9" ht="27.75" customHeight="1">
      <c r="A112" s="28"/>
      <c r="B112" s="23" t="s">
        <v>222</v>
      </c>
      <c r="C112" s="19" t="s">
        <v>125</v>
      </c>
      <c r="D112" s="19" t="s">
        <v>281</v>
      </c>
      <c r="E112" s="19" t="s">
        <v>233</v>
      </c>
      <c r="F112" s="19" t="s">
        <v>238</v>
      </c>
      <c r="G112" s="20">
        <f>SUM('распр.б.а. 9'!G117)</f>
        <v>708.3</v>
      </c>
      <c r="H112" s="20">
        <f>SUM('распр.б.а. 9'!H117)</f>
        <v>603.2</v>
      </c>
      <c r="I112" s="20">
        <f>SUM('распр.б.а. 9'!I117)</f>
        <v>627.3</v>
      </c>
    </row>
    <row r="113" spans="1:9" ht="48" customHeight="1">
      <c r="A113" s="28"/>
      <c r="B113" s="27" t="s">
        <v>324</v>
      </c>
      <c r="C113" s="19" t="s">
        <v>126</v>
      </c>
      <c r="D113" s="19"/>
      <c r="E113" s="19"/>
      <c r="F113" s="19"/>
      <c r="G113" s="20">
        <f>SUM(G114)</f>
        <v>1573.8</v>
      </c>
      <c r="H113" s="20">
        <f aca="true" t="shared" si="22" ref="H113:I115">SUM(H114)</f>
        <v>1436.7</v>
      </c>
      <c r="I113" s="20">
        <f t="shared" si="22"/>
        <v>1494.2</v>
      </c>
    </row>
    <row r="114" spans="1:9" ht="69" customHeight="1">
      <c r="A114" s="28"/>
      <c r="B114" s="23" t="s">
        <v>363</v>
      </c>
      <c r="C114" s="19" t="s">
        <v>127</v>
      </c>
      <c r="D114" s="19"/>
      <c r="E114" s="19"/>
      <c r="F114" s="19"/>
      <c r="G114" s="20">
        <f>SUM(G115)</f>
        <v>1573.8</v>
      </c>
      <c r="H114" s="20">
        <f t="shared" si="22"/>
        <v>1436.7</v>
      </c>
      <c r="I114" s="20">
        <f t="shared" si="22"/>
        <v>1494.2</v>
      </c>
    </row>
    <row r="115" spans="1:9" ht="35.25" customHeight="1">
      <c r="A115" s="28"/>
      <c r="B115" s="23" t="s">
        <v>280</v>
      </c>
      <c r="C115" s="19" t="s">
        <v>127</v>
      </c>
      <c r="D115" s="19" t="s">
        <v>281</v>
      </c>
      <c r="E115" s="19"/>
      <c r="F115" s="19"/>
      <c r="G115" s="20">
        <f>SUM(G116)</f>
        <v>1573.8</v>
      </c>
      <c r="H115" s="20">
        <f t="shared" si="22"/>
        <v>1436.7</v>
      </c>
      <c r="I115" s="20">
        <f t="shared" si="22"/>
        <v>1494.2</v>
      </c>
    </row>
    <row r="116" spans="1:9" ht="21" customHeight="1">
      <c r="A116" s="28"/>
      <c r="B116" s="23" t="s">
        <v>265</v>
      </c>
      <c r="C116" s="19" t="s">
        <v>127</v>
      </c>
      <c r="D116" s="19" t="s">
        <v>281</v>
      </c>
      <c r="E116" s="19" t="s">
        <v>234</v>
      </c>
      <c r="F116" s="19" t="s">
        <v>238</v>
      </c>
      <c r="G116" s="20">
        <f>SUM('распр.б.а. 9'!G150)</f>
        <v>1573.8</v>
      </c>
      <c r="H116" s="20">
        <f>SUM('распр.б.а. 9'!H150)</f>
        <v>1436.7</v>
      </c>
      <c r="I116" s="20">
        <f>SUM('распр.б.а. 9'!I150)</f>
        <v>1494.2</v>
      </c>
    </row>
    <row r="117" spans="1:9" ht="44.25" customHeight="1">
      <c r="A117" s="28"/>
      <c r="B117" s="27" t="s">
        <v>361</v>
      </c>
      <c r="C117" s="19" t="s">
        <v>128</v>
      </c>
      <c r="D117" s="19"/>
      <c r="E117" s="19"/>
      <c r="F117" s="19"/>
      <c r="G117" s="20">
        <f>SUM(G118)</f>
        <v>859.3</v>
      </c>
      <c r="H117" s="20">
        <f aca="true" t="shared" si="23" ref="H117:I119">SUM(H118)</f>
        <v>644.8</v>
      </c>
      <c r="I117" s="20">
        <f t="shared" si="23"/>
        <v>670.6</v>
      </c>
    </row>
    <row r="118" spans="1:9" ht="60" customHeight="1">
      <c r="A118" s="28"/>
      <c r="B118" s="23" t="s">
        <v>362</v>
      </c>
      <c r="C118" s="19" t="s">
        <v>129</v>
      </c>
      <c r="D118" s="19"/>
      <c r="E118" s="19"/>
      <c r="F118" s="19"/>
      <c r="G118" s="20">
        <f>SUM(G119)</f>
        <v>859.3</v>
      </c>
      <c r="H118" s="20">
        <f t="shared" si="23"/>
        <v>644.8</v>
      </c>
      <c r="I118" s="20">
        <f t="shared" si="23"/>
        <v>670.6</v>
      </c>
    </row>
    <row r="119" spans="1:9" ht="34.5" customHeight="1">
      <c r="A119" s="28"/>
      <c r="B119" s="23" t="s">
        <v>280</v>
      </c>
      <c r="C119" s="19" t="s">
        <v>129</v>
      </c>
      <c r="D119" s="19" t="s">
        <v>281</v>
      </c>
      <c r="E119" s="19"/>
      <c r="F119" s="19"/>
      <c r="G119" s="20">
        <f>SUM(G120)</f>
        <v>859.3</v>
      </c>
      <c r="H119" s="20">
        <f t="shared" si="23"/>
        <v>644.8</v>
      </c>
      <c r="I119" s="20">
        <f t="shared" si="23"/>
        <v>670.6</v>
      </c>
    </row>
    <row r="120" spans="1:9" ht="36" customHeight="1">
      <c r="A120" s="28"/>
      <c r="B120" s="23" t="s">
        <v>222</v>
      </c>
      <c r="C120" s="19" t="s">
        <v>129</v>
      </c>
      <c r="D120" s="19" t="s">
        <v>281</v>
      </c>
      <c r="E120" s="19" t="s">
        <v>233</v>
      </c>
      <c r="F120" s="19" t="s">
        <v>238</v>
      </c>
      <c r="G120" s="20">
        <f>SUM('распр.б.а. 9'!G120)</f>
        <v>859.3</v>
      </c>
      <c r="H120" s="20">
        <f>SUM('распр.б.а. 9'!H120)</f>
        <v>644.8</v>
      </c>
      <c r="I120" s="20">
        <f>SUM('распр.б.а. 9'!I120)</f>
        <v>670.6</v>
      </c>
    </row>
    <row r="121" spans="1:9" ht="60" customHeight="1">
      <c r="A121" s="28"/>
      <c r="B121" s="27" t="s">
        <v>368</v>
      </c>
      <c r="C121" s="19" t="s">
        <v>130</v>
      </c>
      <c r="D121" s="19"/>
      <c r="E121" s="19"/>
      <c r="F121" s="19"/>
      <c r="G121" s="20">
        <f>SUM(G122)</f>
        <v>99</v>
      </c>
      <c r="H121" s="20">
        <f aca="true" t="shared" si="24" ref="H121:I123">SUM(H122)</f>
        <v>322.4</v>
      </c>
      <c r="I121" s="20">
        <f t="shared" si="24"/>
        <v>335.3</v>
      </c>
    </row>
    <row r="122" spans="1:9" ht="93.75" customHeight="1">
      <c r="A122" s="28"/>
      <c r="B122" s="23" t="s">
        <v>369</v>
      </c>
      <c r="C122" s="19" t="s">
        <v>131</v>
      </c>
      <c r="D122" s="19"/>
      <c r="E122" s="19"/>
      <c r="F122" s="19"/>
      <c r="G122" s="20">
        <f>SUM(G123)</f>
        <v>99</v>
      </c>
      <c r="H122" s="20">
        <f t="shared" si="24"/>
        <v>322.4</v>
      </c>
      <c r="I122" s="20">
        <f t="shared" si="24"/>
        <v>335.3</v>
      </c>
    </row>
    <row r="123" spans="1:9" ht="34.5" customHeight="1">
      <c r="A123" s="28"/>
      <c r="B123" s="23" t="s">
        <v>280</v>
      </c>
      <c r="C123" s="19" t="s">
        <v>131</v>
      </c>
      <c r="D123" s="19" t="s">
        <v>281</v>
      </c>
      <c r="E123" s="19"/>
      <c r="F123" s="19"/>
      <c r="G123" s="20">
        <f>SUM(G124)</f>
        <v>99</v>
      </c>
      <c r="H123" s="20">
        <f t="shared" si="24"/>
        <v>322.4</v>
      </c>
      <c r="I123" s="20">
        <f t="shared" si="24"/>
        <v>335.3</v>
      </c>
    </row>
    <row r="124" spans="1:9" ht="32.25" customHeight="1">
      <c r="A124" s="28"/>
      <c r="B124" s="23" t="s">
        <v>222</v>
      </c>
      <c r="C124" s="19" t="s">
        <v>131</v>
      </c>
      <c r="D124" s="19" t="s">
        <v>281</v>
      </c>
      <c r="E124" s="19" t="s">
        <v>233</v>
      </c>
      <c r="F124" s="19" t="s">
        <v>238</v>
      </c>
      <c r="G124" s="20">
        <f>SUM('распр.б.а. 9'!G123)</f>
        <v>99</v>
      </c>
      <c r="H124" s="20">
        <f>SUM('распр.б.а. 9'!H123)</f>
        <v>322.4</v>
      </c>
      <c r="I124" s="20">
        <f>SUM('распр.б.а. 9'!I123)</f>
        <v>335.3</v>
      </c>
    </row>
    <row r="125" spans="1:9" s="28" customFormat="1" ht="31.5" customHeight="1">
      <c r="A125" s="26"/>
      <c r="B125" s="27" t="s">
        <v>380</v>
      </c>
      <c r="C125" s="19" t="s">
        <v>132</v>
      </c>
      <c r="D125" s="19"/>
      <c r="E125" s="19"/>
      <c r="F125" s="19"/>
      <c r="G125" s="20">
        <f>SUM(G126+G134+G142+G150)</f>
        <v>1394.9</v>
      </c>
      <c r="H125" s="20">
        <f>SUM(H126+H134+H142+H150)</f>
        <v>132.1</v>
      </c>
      <c r="I125" s="20">
        <f>SUM(I126+I134+I142+I150)</f>
        <v>137.3</v>
      </c>
    </row>
    <row r="126" spans="1:9" s="28" customFormat="1" ht="55.5" customHeight="1">
      <c r="A126" s="26"/>
      <c r="B126" s="23" t="s">
        <v>30</v>
      </c>
      <c r="C126" s="19" t="s">
        <v>31</v>
      </c>
      <c r="D126" s="19"/>
      <c r="E126" s="19"/>
      <c r="F126" s="19"/>
      <c r="G126" s="20">
        <f>SUM(G127+G130)</f>
        <v>253.6</v>
      </c>
      <c r="H126" s="20">
        <f>SUM(H127+H130)</f>
        <v>24</v>
      </c>
      <c r="I126" s="20">
        <f>SUM(I127+I130)</f>
        <v>25</v>
      </c>
    </row>
    <row r="127" spans="1:9" s="28" customFormat="1" ht="66" customHeight="1" hidden="1">
      <c r="A127" s="26"/>
      <c r="B127" s="31" t="s">
        <v>496</v>
      </c>
      <c r="C127" s="19" t="s">
        <v>32</v>
      </c>
      <c r="D127" s="19"/>
      <c r="E127" s="19"/>
      <c r="F127" s="19"/>
      <c r="G127" s="20">
        <f aca="true" t="shared" si="25" ref="G127:I128">SUM(G128)</f>
        <v>0</v>
      </c>
      <c r="H127" s="20">
        <f t="shared" si="25"/>
        <v>0</v>
      </c>
      <c r="I127" s="20">
        <f t="shared" si="25"/>
        <v>0</v>
      </c>
    </row>
    <row r="128" spans="1:9" s="28" customFormat="1" ht="39" customHeight="1" hidden="1">
      <c r="A128" s="26"/>
      <c r="B128" s="23" t="s">
        <v>280</v>
      </c>
      <c r="C128" s="19" t="s">
        <v>32</v>
      </c>
      <c r="D128" s="19" t="s">
        <v>281</v>
      </c>
      <c r="E128" s="19"/>
      <c r="F128" s="19"/>
      <c r="G128" s="20">
        <f t="shared" si="25"/>
        <v>0</v>
      </c>
      <c r="H128" s="20">
        <f t="shared" si="25"/>
        <v>0</v>
      </c>
      <c r="I128" s="20">
        <f t="shared" si="25"/>
        <v>0</v>
      </c>
    </row>
    <row r="129" spans="1:9" s="28" customFormat="1" ht="23.25" customHeight="1" hidden="1">
      <c r="A129" s="26"/>
      <c r="B129" s="23" t="s">
        <v>265</v>
      </c>
      <c r="C129" s="19" t="s">
        <v>32</v>
      </c>
      <c r="D129" s="19" t="s">
        <v>281</v>
      </c>
      <c r="E129" s="19" t="s">
        <v>234</v>
      </c>
      <c r="F129" s="19" t="s">
        <v>238</v>
      </c>
      <c r="G129" s="20">
        <f>SUM('распр.б.а. 9'!G154)</f>
        <v>0</v>
      </c>
      <c r="H129" s="20">
        <f>SUM('распр.б.а. 9'!H154)</f>
        <v>0</v>
      </c>
      <c r="I129" s="20">
        <f>SUM('распр.б.а. 9'!I154)</f>
        <v>0</v>
      </c>
    </row>
    <row r="130" spans="1:9" s="28" customFormat="1" ht="30" customHeight="1">
      <c r="A130" s="26"/>
      <c r="B130" s="23" t="s">
        <v>176</v>
      </c>
      <c r="C130" s="19" t="s">
        <v>33</v>
      </c>
      <c r="D130" s="32"/>
      <c r="E130" s="19"/>
      <c r="F130" s="19"/>
      <c r="G130" s="20">
        <f>SUM(G131)</f>
        <v>253.6</v>
      </c>
      <c r="H130" s="20">
        <f aca="true" t="shared" si="26" ref="H130:I132">SUM(H131)</f>
        <v>24</v>
      </c>
      <c r="I130" s="20">
        <f t="shared" si="26"/>
        <v>25</v>
      </c>
    </row>
    <row r="131" spans="1:9" s="28" customFormat="1" ht="71.25" customHeight="1">
      <c r="A131" s="26"/>
      <c r="B131" s="31" t="s">
        <v>381</v>
      </c>
      <c r="C131" s="19" t="s">
        <v>34</v>
      </c>
      <c r="D131" s="32"/>
      <c r="E131" s="19"/>
      <c r="F131" s="19"/>
      <c r="G131" s="20">
        <f>SUM(G132)</f>
        <v>253.6</v>
      </c>
      <c r="H131" s="20">
        <f t="shared" si="26"/>
        <v>24</v>
      </c>
      <c r="I131" s="20">
        <f t="shared" si="26"/>
        <v>25</v>
      </c>
    </row>
    <row r="132" spans="1:9" s="28" customFormat="1" ht="36" customHeight="1">
      <c r="A132" s="26"/>
      <c r="B132" s="23" t="s">
        <v>280</v>
      </c>
      <c r="C132" s="19" t="s">
        <v>34</v>
      </c>
      <c r="D132" s="32">
        <v>240</v>
      </c>
      <c r="E132" s="19"/>
      <c r="F132" s="19"/>
      <c r="G132" s="20">
        <f>SUM(G133)</f>
        <v>253.6</v>
      </c>
      <c r="H132" s="20">
        <f t="shared" si="26"/>
        <v>24</v>
      </c>
      <c r="I132" s="20">
        <f t="shared" si="26"/>
        <v>25</v>
      </c>
    </row>
    <row r="133" spans="1:9" s="28" customFormat="1" ht="25.5" customHeight="1">
      <c r="A133" s="26"/>
      <c r="B133" s="23" t="s">
        <v>265</v>
      </c>
      <c r="C133" s="19" t="s">
        <v>34</v>
      </c>
      <c r="D133" s="32">
        <v>240</v>
      </c>
      <c r="E133" s="19" t="s">
        <v>234</v>
      </c>
      <c r="F133" s="19" t="s">
        <v>238</v>
      </c>
      <c r="G133" s="20">
        <f>SUM('распр.б.а. 9'!G157)</f>
        <v>253.6</v>
      </c>
      <c r="H133" s="20">
        <f>SUM('распр.б.а. 9'!H157)</f>
        <v>24</v>
      </c>
      <c r="I133" s="20">
        <f>SUM('распр.б.а. 9'!I157)</f>
        <v>25</v>
      </c>
    </row>
    <row r="134" spans="1:9" s="28" customFormat="1" ht="30" customHeight="1">
      <c r="A134" s="26"/>
      <c r="B134" s="23" t="s">
        <v>35</v>
      </c>
      <c r="C134" s="19" t="s">
        <v>36</v>
      </c>
      <c r="D134" s="19"/>
      <c r="E134" s="19"/>
      <c r="F134" s="19"/>
      <c r="G134" s="20">
        <f>SUM(G135+G138)</f>
        <v>186.8</v>
      </c>
      <c r="H134" s="20">
        <f>SUM(H135+H138)</f>
        <v>17.7</v>
      </c>
      <c r="I134" s="20">
        <f>SUM(I135+I138)</f>
        <v>18.4</v>
      </c>
    </row>
    <row r="135" spans="1:9" s="28" customFormat="1" ht="57.75" customHeight="1" hidden="1">
      <c r="A135" s="26"/>
      <c r="B135" s="31" t="s">
        <v>493</v>
      </c>
      <c r="C135" s="19" t="s">
        <v>37</v>
      </c>
      <c r="D135" s="19"/>
      <c r="E135" s="19"/>
      <c r="F135" s="19"/>
      <c r="G135" s="20">
        <f aca="true" t="shared" si="27" ref="G135:I136">SUM(G136)</f>
        <v>0</v>
      </c>
      <c r="H135" s="20">
        <f t="shared" si="27"/>
        <v>0</v>
      </c>
      <c r="I135" s="20">
        <f t="shared" si="27"/>
        <v>0</v>
      </c>
    </row>
    <row r="136" spans="1:9" s="28" customFormat="1" ht="33.75" customHeight="1" hidden="1">
      <c r="A136" s="26"/>
      <c r="B136" s="23" t="s">
        <v>280</v>
      </c>
      <c r="C136" s="19" t="s">
        <v>37</v>
      </c>
      <c r="D136" s="19" t="s">
        <v>281</v>
      </c>
      <c r="E136" s="19"/>
      <c r="F136" s="19"/>
      <c r="G136" s="20">
        <f t="shared" si="27"/>
        <v>0</v>
      </c>
      <c r="H136" s="20">
        <f t="shared" si="27"/>
        <v>0</v>
      </c>
      <c r="I136" s="20">
        <f t="shared" si="27"/>
        <v>0</v>
      </c>
    </row>
    <row r="137" spans="1:9" s="28" customFormat="1" ht="28.5" customHeight="1" hidden="1">
      <c r="A137" s="26"/>
      <c r="B137" s="23" t="s">
        <v>302</v>
      </c>
      <c r="C137" s="19" t="s">
        <v>37</v>
      </c>
      <c r="D137" s="19" t="s">
        <v>281</v>
      </c>
      <c r="E137" s="19" t="s">
        <v>242</v>
      </c>
      <c r="F137" s="19" t="s">
        <v>233</v>
      </c>
      <c r="G137" s="20">
        <f>SUM('распр.б.а. 9'!G273)</f>
        <v>0</v>
      </c>
      <c r="H137" s="20">
        <f>SUM('распр.б.а. 9'!H273)</f>
        <v>0</v>
      </c>
      <c r="I137" s="20">
        <f>SUM('распр.б.а. 9'!I273)</f>
        <v>0</v>
      </c>
    </row>
    <row r="138" spans="1:9" s="28" customFormat="1" ht="36" customHeight="1">
      <c r="A138" s="26"/>
      <c r="B138" s="23" t="s">
        <v>176</v>
      </c>
      <c r="C138" s="19" t="s">
        <v>38</v>
      </c>
      <c r="D138" s="19"/>
      <c r="E138" s="19"/>
      <c r="F138" s="19"/>
      <c r="G138" s="20">
        <f>SUM(G139)</f>
        <v>186.8</v>
      </c>
      <c r="H138" s="20">
        <f aca="true" t="shared" si="28" ref="H138:I140">SUM(H139)</f>
        <v>17.7</v>
      </c>
      <c r="I138" s="20">
        <f t="shared" si="28"/>
        <v>18.4</v>
      </c>
    </row>
    <row r="139" spans="1:9" s="28" customFormat="1" ht="58.5" customHeight="1">
      <c r="A139" s="26"/>
      <c r="B139" s="31" t="s">
        <v>382</v>
      </c>
      <c r="C139" s="19" t="s">
        <v>39</v>
      </c>
      <c r="D139" s="19"/>
      <c r="E139" s="19"/>
      <c r="F139" s="19"/>
      <c r="G139" s="20">
        <f>SUM(G140)</f>
        <v>186.8</v>
      </c>
      <c r="H139" s="20">
        <f t="shared" si="28"/>
        <v>17.7</v>
      </c>
      <c r="I139" s="20">
        <f t="shared" si="28"/>
        <v>18.4</v>
      </c>
    </row>
    <row r="140" spans="1:9" s="28" customFormat="1" ht="34.5" customHeight="1">
      <c r="A140" s="26"/>
      <c r="B140" s="23" t="s">
        <v>280</v>
      </c>
      <c r="C140" s="19" t="s">
        <v>39</v>
      </c>
      <c r="D140" s="19" t="s">
        <v>281</v>
      </c>
      <c r="E140" s="19"/>
      <c r="F140" s="19"/>
      <c r="G140" s="20">
        <f>SUM(G141)</f>
        <v>186.8</v>
      </c>
      <c r="H140" s="20">
        <f t="shared" si="28"/>
        <v>17.7</v>
      </c>
      <c r="I140" s="20">
        <f t="shared" si="28"/>
        <v>18.4</v>
      </c>
    </row>
    <row r="141" spans="1:9" s="28" customFormat="1" ht="20.25" customHeight="1">
      <c r="A141" s="26"/>
      <c r="B141" s="23" t="s">
        <v>302</v>
      </c>
      <c r="C141" s="19" t="s">
        <v>39</v>
      </c>
      <c r="D141" s="19" t="s">
        <v>281</v>
      </c>
      <c r="E141" s="19" t="s">
        <v>242</v>
      </c>
      <c r="F141" s="19" t="s">
        <v>233</v>
      </c>
      <c r="G141" s="20">
        <f>SUM('распр.б.а. 9'!G276)</f>
        <v>186.8</v>
      </c>
      <c r="H141" s="20">
        <f>SUM('распр.б.а. 9'!H276)</f>
        <v>17.7</v>
      </c>
      <c r="I141" s="20">
        <f>SUM('распр.б.а. 9'!I276)</f>
        <v>18.4</v>
      </c>
    </row>
    <row r="142" spans="1:9" s="28" customFormat="1" ht="39.75" customHeight="1">
      <c r="A142" s="26"/>
      <c r="B142" s="23" t="s">
        <v>41</v>
      </c>
      <c r="C142" s="19" t="s">
        <v>40</v>
      </c>
      <c r="D142" s="19"/>
      <c r="E142" s="19"/>
      <c r="F142" s="19"/>
      <c r="G142" s="20">
        <f>SUM(G143+G146)</f>
        <v>126.9</v>
      </c>
      <c r="H142" s="20">
        <f>SUM(H143+H146)</f>
        <v>12.1</v>
      </c>
      <c r="I142" s="20">
        <f>SUM(I143+I146)</f>
        <v>12.5</v>
      </c>
    </row>
    <row r="143" spans="1:9" s="28" customFormat="1" ht="61.5" customHeight="1" hidden="1">
      <c r="A143" s="26"/>
      <c r="B143" s="31" t="s">
        <v>494</v>
      </c>
      <c r="C143" s="19" t="s">
        <v>42</v>
      </c>
      <c r="D143" s="19"/>
      <c r="E143" s="19"/>
      <c r="F143" s="19"/>
      <c r="G143" s="20">
        <f aca="true" t="shared" si="29" ref="G143:I144">SUM(G144)</f>
        <v>0</v>
      </c>
      <c r="H143" s="20">
        <f t="shared" si="29"/>
        <v>0</v>
      </c>
      <c r="I143" s="20">
        <f t="shared" si="29"/>
        <v>0</v>
      </c>
    </row>
    <row r="144" spans="1:9" s="28" customFormat="1" ht="33" customHeight="1" hidden="1">
      <c r="A144" s="26"/>
      <c r="B144" s="23" t="s">
        <v>280</v>
      </c>
      <c r="C144" s="19" t="s">
        <v>42</v>
      </c>
      <c r="D144" s="19" t="s">
        <v>281</v>
      </c>
      <c r="E144" s="19"/>
      <c r="F144" s="19"/>
      <c r="G144" s="20">
        <f t="shared" si="29"/>
        <v>0</v>
      </c>
      <c r="H144" s="20">
        <f t="shared" si="29"/>
        <v>0</v>
      </c>
      <c r="I144" s="20">
        <f t="shared" si="29"/>
        <v>0</v>
      </c>
    </row>
    <row r="145" spans="1:9" s="28" customFormat="1" ht="21" customHeight="1" hidden="1">
      <c r="A145" s="26"/>
      <c r="B145" s="23" t="s">
        <v>302</v>
      </c>
      <c r="C145" s="19" t="s">
        <v>42</v>
      </c>
      <c r="D145" s="19" t="s">
        <v>281</v>
      </c>
      <c r="E145" s="19" t="s">
        <v>242</v>
      </c>
      <c r="F145" s="19" t="s">
        <v>233</v>
      </c>
      <c r="G145" s="20">
        <f>SUM('распр.б.а. 9'!G279)</f>
        <v>0</v>
      </c>
      <c r="H145" s="20">
        <f>SUM('распр.б.а. 9'!H279)</f>
        <v>0</v>
      </c>
      <c r="I145" s="20">
        <f>SUM('распр.б.а. 9'!I279)</f>
        <v>0</v>
      </c>
    </row>
    <row r="146" spans="1:9" s="28" customFormat="1" ht="40.5" customHeight="1">
      <c r="A146" s="26"/>
      <c r="B146" s="23" t="s">
        <v>176</v>
      </c>
      <c r="C146" s="19" t="s">
        <v>43</v>
      </c>
      <c r="D146" s="19"/>
      <c r="E146" s="19"/>
      <c r="F146" s="19"/>
      <c r="G146" s="20">
        <f>SUM(G147)</f>
        <v>126.9</v>
      </c>
      <c r="H146" s="20">
        <f aca="true" t="shared" si="30" ref="H146:I148">SUM(H147)</f>
        <v>12.1</v>
      </c>
      <c r="I146" s="20">
        <f t="shared" si="30"/>
        <v>12.5</v>
      </c>
    </row>
    <row r="147" spans="1:9" s="28" customFormat="1" ht="69.75" customHeight="1">
      <c r="A147" s="26"/>
      <c r="B147" s="31" t="s">
        <v>383</v>
      </c>
      <c r="C147" s="19" t="s">
        <v>44</v>
      </c>
      <c r="D147" s="19"/>
      <c r="E147" s="19"/>
      <c r="F147" s="19"/>
      <c r="G147" s="20">
        <f>SUM(G148)</f>
        <v>126.9</v>
      </c>
      <c r="H147" s="20">
        <f t="shared" si="30"/>
        <v>12.1</v>
      </c>
      <c r="I147" s="20">
        <f t="shared" si="30"/>
        <v>12.5</v>
      </c>
    </row>
    <row r="148" spans="1:9" s="28" customFormat="1" ht="34.5" customHeight="1">
      <c r="A148" s="26"/>
      <c r="B148" s="23" t="s">
        <v>280</v>
      </c>
      <c r="C148" s="19" t="s">
        <v>44</v>
      </c>
      <c r="D148" s="19" t="s">
        <v>281</v>
      </c>
      <c r="E148" s="19"/>
      <c r="F148" s="19"/>
      <c r="G148" s="20">
        <f>SUM(G149)</f>
        <v>126.9</v>
      </c>
      <c r="H148" s="20">
        <f t="shared" si="30"/>
        <v>12.1</v>
      </c>
      <c r="I148" s="20">
        <f t="shared" si="30"/>
        <v>12.5</v>
      </c>
    </row>
    <row r="149" spans="1:9" s="28" customFormat="1" ht="21" customHeight="1">
      <c r="A149" s="26"/>
      <c r="B149" s="23" t="s">
        <v>302</v>
      </c>
      <c r="C149" s="19" t="s">
        <v>44</v>
      </c>
      <c r="D149" s="19" t="s">
        <v>281</v>
      </c>
      <c r="E149" s="19" t="s">
        <v>242</v>
      </c>
      <c r="F149" s="19" t="s">
        <v>233</v>
      </c>
      <c r="G149" s="20">
        <f>SUM('распр.б.а. 9'!G282)</f>
        <v>126.9</v>
      </c>
      <c r="H149" s="20">
        <f>SUM('распр.б.а. 9'!H282)</f>
        <v>12.1</v>
      </c>
      <c r="I149" s="20">
        <f>SUM('распр.б.а. 9'!I282)</f>
        <v>12.5</v>
      </c>
    </row>
    <row r="150" spans="1:9" s="28" customFormat="1" ht="24" customHeight="1">
      <c r="A150" s="26"/>
      <c r="B150" s="23" t="s">
        <v>45</v>
      </c>
      <c r="C150" s="19" t="s">
        <v>46</v>
      </c>
      <c r="D150" s="19"/>
      <c r="E150" s="19"/>
      <c r="F150" s="19"/>
      <c r="G150" s="20">
        <f>SUM(G151+G154)</f>
        <v>827.6</v>
      </c>
      <c r="H150" s="20">
        <f>SUM(H151+H154)</f>
        <v>78.3</v>
      </c>
      <c r="I150" s="20">
        <f>SUM(I151+I154)</f>
        <v>81.4</v>
      </c>
    </row>
    <row r="151" spans="1:9" s="28" customFormat="1" ht="57" customHeight="1" hidden="1">
      <c r="A151" s="26"/>
      <c r="B151" s="31" t="s">
        <v>507</v>
      </c>
      <c r="C151" s="19" t="s">
        <v>47</v>
      </c>
      <c r="D151" s="19"/>
      <c r="E151" s="19"/>
      <c r="F151" s="19"/>
      <c r="G151" s="20">
        <f aca="true" t="shared" si="31" ref="G151:I152">SUM(G152)</f>
        <v>0</v>
      </c>
      <c r="H151" s="20">
        <f t="shared" si="31"/>
        <v>0</v>
      </c>
      <c r="I151" s="20">
        <f t="shared" si="31"/>
        <v>0</v>
      </c>
    </row>
    <row r="152" spans="1:9" s="28" customFormat="1" ht="33" customHeight="1" hidden="1">
      <c r="A152" s="26"/>
      <c r="B152" s="23" t="s">
        <v>280</v>
      </c>
      <c r="C152" s="19" t="s">
        <v>47</v>
      </c>
      <c r="D152" s="19" t="s">
        <v>281</v>
      </c>
      <c r="E152" s="19"/>
      <c r="F152" s="19"/>
      <c r="G152" s="20">
        <f t="shared" si="31"/>
        <v>0</v>
      </c>
      <c r="H152" s="20">
        <f t="shared" si="31"/>
        <v>0</v>
      </c>
      <c r="I152" s="20">
        <f t="shared" si="31"/>
        <v>0</v>
      </c>
    </row>
    <row r="153" spans="1:9" s="28" customFormat="1" ht="27.75" customHeight="1" hidden="1">
      <c r="A153" s="26"/>
      <c r="B153" s="23" t="s">
        <v>265</v>
      </c>
      <c r="C153" s="19" t="s">
        <v>47</v>
      </c>
      <c r="D153" s="19" t="s">
        <v>281</v>
      </c>
      <c r="E153" s="19" t="s">
        <v>234</v>
      </c>
      <c r="F153" s="19" t="s">
        <v>238</v>
      </c>
      <c r="G153" s="20">
        <f>SUM('распр.б.а. 9'!G160)</f>
        <v>0</v>
      </c>
      <c r="H153" s="20">
        <f>SUM('распр.б.а. 9'!H160)</f>
        <v>0</v>
      </c>
      <c r="I153" s="20">
        <f>SUM('распр.б.а. 9'!I160)</f>
        <v>0</v>
      </c>
    </row>
    <row r="154" spans="1:9" s="28" customFormat="1" ht="42" customHeight="1">
      <c r="A154" s="26"/>
      <c r="B154" s="23" t="s">
        <v>176</v>
      </c>
      <c r="C154" s="19" t="s">
        <v>48</v>
      </c>
      <c r="D154" s="19"/>
      <c r="E154" s="19"/>
      <c r="F154" s="19"/>
      <c r="G154" s="20">
        <f>SUM(G155)</f>
        <v>827.6</v>
      </c>
      <c r="H154" s="20">
        <f aca="true" t="shared" si="32" ref="H154:I156">SUM(H155)</f>
        <v>78.3</v>
      </c>
      <c r="I154" s="20">
        <f t="shared" si="32"/>
        <v>81.4</v>
      </c>
    </row>
    <row r="155" spans="1:9" s="28" customFormat="1" ht="72" customHeight="1">
      <c r="A155" s="26"/>
      <c r="B155" s="31" t="s">
        <v>508</v>
      </c>
      <c r="C155" s="19" t="s">
        <v>49</v>
      </c>
      <c r="D155" s="19"/>
      <c r="E155" s="19"/>
      <c r="F155" s="19"/>
      <c r="G155" s="20">
        <f>SUM(G156)</f>
        <v>827.6</v>
      </c>
      <c r="H155" s="20">
        <f t="shared" si="32"/>
        <v>78.3</v>
      </c>
      <c r="I155" s="20">
        <f t="shared" si="32"/>
        <v>81.4</v>
      </c>
    </row>
    <row r="156" spans="1:9" s="28" customFormat="1" ht="33.75" customHeight="1">
      <c r="A156" s="26"/>
      <c r="B156" s="23" t="s">
        <v>280</v>
      </c>
      <c r="C156" s="19" t="s">
        <v>49</v>
      </c>
      <c r="D156" s="19" t="s">
        <v>281</v>
      </c>
      <c r="E156" s="19"/>
      <c r="F156" s="19"/>
      <c r="G156" s="20">
        <f>SUM(G157)</f>
        <v>827.6</v>
      </c>
      <c r="H156" s="20">
        <f t="shared" si="32"/>
        <v>78.3</v>
      </c>
      <c r="I156" s="20">
        <f t="shared" si="32"/>
        <v>81.4</v>
      </c>
    </row>
    <row r="157" spans="1:9" s="28" customFormat="1" ht="24" customHeight="1">
      <c r="A157" s="26"/>
      <c r="B157" s="23" t="s">
        <v>265</v>
      </c>
      <c r="C157" s="19" t="s">
        <v>49</v>
      </c>
      <c r="D157" s="19" t="s">
        <v>281</v>
      </c>
      <c r="E157" s="19" t="s">
        <v>234</v>
      </c>
      <c r="F157" s="19" t="s">
        <v>238</v>
      </c>
      <c r="G157" s="20">
        <f>SUM('распр.б.а. 9'!G163)</f>
        <v>827.6</v>
      </c>
      <c r="H157" s="20">
        <f>SUM('распр.б.а. 9'!H163)</f>
        <v>78.3</v>
      </c>
      <c r="I157" s="20">
        <f>SUM('распр.б.а. 9'!I163)</f>
        <v>81.4</v>
      </c>
    </row>
    <row r="158" spans="1:9" s="28" customFormat="1" ht="27" customHeight="1">
      <c r="A158" s="26"/>
      <c r="B158" s="27" t="s">
        <v>335</v>
      </c>
      <c r="C158" s="19" t="s">
        <v>133</v>
      </c>
      <c r="D158" s="19"/>
      <c r="E158" s="19"/>
      <c r="F158" s="19"/>
      <c r="G158" s="20">
        <f>SUM(G159+G166+G171+G175)</f>
        <v>7232.5</v>
      </c>
      <c r="H158" s="20">
        <f>SUM(H159+H166+H171+H175)</f>
        <v>3526.7999999999997</v>
      </c>
      <c r="I158" s="20">
        <f>SUM(I159+I166+I171+I175)</f>
        <v>3667.7000000000003</v>
      </c>
    </row>
    <row r="159" spans="1:9" s="28" customFormat="1" ht="52.5" customHeight="1">
      <c r="A159" s="26"/>
      <c r="B159" s="27" t="s">
        <v>385</v>
      </c>
      <c r="C159" s="19" t="s">
        <v>134</v>
      </c>
      <c r="D159" s="19"/>
      <c r="E159" s="19"/>
      <c r="F159" s="19"/>
      <c r="G159" s="20">
        <f>SUM(G160+G163)</f>
        <v>1042.1</v>
      </c>
      <c r="H159" s="20">
        <f>SUM(H160+H163)</f>
        <v>1164.8</v>
      </c>
      <c r="I159" s="20">
        <f>SUM(I160+I163)</f>
        <v>1211.3</v>
      </c>
    </row>
    <row r="160" spans="1:9" s="28" customFormat="1" ht="71.25" customHeight="1">
      <c r="A160" s="26"/>
      <c r="B160" s="23" t="s">
        <v>386</v>
      </c>
      <c r="C160" s="19" t="s">
        <v>135</v>
      </c>
      <c r="D160" s="19"/>
      <c r="E160" s="19"/>
      <c r="F160" s="19"/>
      <c r="G160" s="20">
        <f aca="true" t="shared" si="33" ref="G160:I161">SUM(G161)</f>
        <v>850</v>
      </c>
      <c r="H160" s="20">
        <f t="shared" si="33"/>
        <v>884</v>
      </c>
      <c r="I160" s="20">
        <f t="shared" si="33"/>
        <v>919.3</v>
      </c>
    </row>
    <row r="161" spans="1:9" s="28" customFormat="1" ht="37.5" customHeight="1">
      <c r="A161" s="26"/>
      <c r="B161" s="23" t="s">
        <v>280</v>
      </c>
      <c r="C161" s="19" t="s">
        <v>135</v>
      </c>
      <c r="D161" s="19" t="s">
        <v>281</v>
      </c>
      <c r="E161" s="19"/>
      <c r="F161" s="19"/>
      <c r="G161" s="20">
        <f t="shared" si="33"/>
        <v>850</v>
      </c>
      <c r="H161" s="20">
        <f t="shared" si="33"/>
        <v>884</v>
      </c>
      <c r="I161" s="20">
        <f t="shared" si="33"/>
        <v>919.3</v>
      </c>
    </row>
    <row r="162" spans="1:9" s="28" customFormat="1" ht="22.5" customHeight="1">
      <c r="A162" s="26"/>
      <c r="B162" s="23" t="s">
        <v>212</v>
      </c>
      <c r="C162" s="19" t="s">
        <v>135</v>
      </c>
      <c r="D162" s="19" t="s">
        <v>281</v>
      </c>
      <c r="E162" s="19" t="s">
        <v>242</v>
      </c>
      <c r="F162" s="19" t="s">
        <v>231</v>
      </c>
      <c r="G162" s="20">
        <f>SUM('распр.б.а. 9'!G221)</f>
        <v>850</v>
      </c>
      <c r="H162" s="20">
        <f>SUM('распр.б.а. 9'!H221)</f>
        <v>884</v>
      </c>
      <c r="I162" s="20">
        <f>SUM('распр.б.а. 9'!I221)</f>
        <v>919.3</v>
      </c>
    </row>
    <row r="163" spans="1:9" s="28" customFormat="1" ht="69.75" customHeight="1">
      <c r="A163" s="26"/>
      <c r="B163" s="23" t="s">
        <v>478</v>
      </c>
      <c r="C163" s="19" t="s">
        <v>174</v>
      </c>
      <c r="D163" s="19"/>
      <c r="E163" s="19"/>
      <c r="F163" s="19"/>
      <c r="G163" s="20">
        <f aca="true" t="shared" si="34" ref="G163:I164">SUM(G164)</f>
        <v>192.1</v>
      </c>
      <c r="H163" s="20">
        <f t="shared" si="34"/>
        <v>280.8</v>
      </c>
      <c r="I163" s="20">
        <f t="shared" si="34"/>
        <v>292</v>
      </c>
    </row>
    <row r="164" spans="1:9" s="28" customFormat="1" ht="33" customHeight="1">
      <c r="A164" s="26"/>
      <c r="B164" s="23" t="s">
        <v>280</v>
      </c>
      <c r="C164" s="19" t="s">
        <v>174</v>
      </c>
      <c r="D164" s="19" t="s">
        <v>281</v>
      </c>
      <c r="E164" s="19"/>
      <c r="F164" s="19"/>
      <c r="G164" s="20">
        <f t="shared" si="34"/>
        <v>192.1</v>
      </c>
      <c r="H164" s="20">
        <f t="shared" si="34"/>
        <v>280.8</v>
      </c>
      <c r="I164" s="20">
        <f t="shared" si="34"/>
        <v>292</v>
      </c>
    </row>
    <row r="165" spans="1:9" s="28" customFormat="1" ht="22.5" customHeight="1">
      <c r="A165" s="26"/>
      <c r="B165" s="23" t="s">
        <v>212</v>
      </c>
      <c r="C165" s="19" t="s">
        <v>174</v>
      </c>
      <c r="D165" s="19" t="s">
        <v>281</v>
      </c>
      <c r="E165" s="19" t="s">
        <v>242</v>
      </c>
      <c r="F165" s="19" t="s">
        <v>231</v>
      </c>
      <c r="G165" s="20">
        <f>SUM('распр.б.а. 9'!G223)</f>
        <v>192.1</v>
      </c>
      <c r="H165" s="20">
        <f>SUM('распр.б.а. 9'!H223)</f>
        <v>280.8</v>
      </c>
      <c r="I165" s="20">
        <f>SUM('распр.б.а. 9'!I223)</f>
        <v>292</v>
      </c>
    </row>
    <row r="166" spans="1:9" s="28" customFormat="1" ht="36" customHeight="1">
      <c r="A166" s="26"/>
      <c r="B166" s="27" t="s">
        <v>387</v>
      </c>
      <c r="C166" s="19" t="s">
        <v>389</v>
      </c>
      <c r="D166" s="19"/>
      <c r="E166" s="19"/>
      <c r="F166" s="19"/>
      <c r="G166" s="20">
        <f aca="true" t="shared" si="35" ref="G166:I167">SUM(G167)</f>
        <v>609.5</v>
      </c>
      <c r="H166" s="20">
        <f t="shared" si="35"/>
        <v>507</v>
      </c>
      <c r="I166" s="20">
        <f t="shared" si="35"/>
        <v>527.3</v>
      </c>
    </row>
    <row r="167" spans="1:9" s="28" customFormat="1" ht="62.25" customHeight="1">
      <c r="A167" s="26"/>
      <c r="B167" s="27" t="s">
        <v>388</v>
      </c>
      <c r="C167" s="19" t="s">
        <v>333</v>
      </c>
      <c r="D167" s="19"/>
      <c r="E167" s="19"/>
      <c r="F167" s="19"/>
      <c r="G167" s="20">
        <f t="shared" si="35"/>
        <v>609.5</v>
      </c>
      <c r="H167" s="20">
        <f t="shared" si="35"/>
        <v>507</v>
      </c>
      <c r="I167" s="20">
        <f t="shared" si="35"/>
        <v>527.3</v>
      </c>
    </row>
    <row r="168" spans="1:9" s="28" customFormat="1" ht="35.25" customHeight="1">
      <c r="A168" s="26"/>
      <c r="B168" s="23" t="s">
        <v>280</v>
      </c>
      <c r="C168" s="19" t="s">
        <v>333</v>
      </c>
      <c r="D168" s="19" t="s">
        <v>281</v>
      </c>
      <c r="E168" s="19"/>
      <c r="F168" s="19"/>
      <c r="G168" s="20">
        <f>SUM(G169+G170)</f>
        <v>609.5</v>
      </c>
      <c r="H168" s="20">
        <f>SUM(H169+H170)</f>
        <v>507</v>
      </c>
      <c r="I168" s="20">
        <f>SUM(I169+I170)</f>
        <v>527.3</v>
      </c>
    </row>
    <row r="169" spans="1:9" s="28" customFormat="1" ht="21.75" customHeight="1">
      <c r="A169" s="26"/>
      <c r="B169" s="23" t="s">
        <v>248</v>
      </c>
      <c r="C169" s="19" t="s">
        <v>333</v>
      </c>
      <c r="D169" s="19" t="s">
        <v>281</v>
      </c>
      <c r="E169" s="19" t="s">
        <v>231</v>
      </c>
      <c r="F169" s="19" t="s">
        <v>234</v>
      </c>
      <c r="G169" s="20">
        <f>SUM('распр.б.а. 9'!G31)</f>
        <v>609.5</v>
      </c>
      <c r="H169" s="20">
        <f>SUM('распр.б.а. 9'!H31)</f>
        <v>507</v>
      </c>
      <c r="I169" s="20">
        <f>SUM('распр.б.а. 9'!I31)</f>
        <v>527.3</v>
      </c>
    </row>
    <row r="170" spans="1:9" s="28" customFormat="1" ht="21.75" customHeight="1" hidden="1">
      <c r="A170" s="26"/>
      <c r="B170" s="23" t="s">
        <v>253</v>
      </c>
      <c r="C170" s="19" t="s">
        <v>333</v>
      </c>
      <c r="D170" s="19" t="s">
        <v>281</v>
      </c>
      <c r="E170" s="19" t="s">
        <v>231</v>
      </c>
      <c r="F170" s="19" t="s">
        <v>237</v>
      </c>
      <c r="G170" s="20">
        <f>SUM('распр.б.а. 9'!G68)</f>
        <v>0</v>
      </c>
      <c r="H170" s="20">
        <f>SUM('распр.б.а. 9'!H68)</f>
        <v>0</v>
      </c>
      <c r="I170" s="20">
        <f>SUM('распр.б.а. 9'!I68)</f>
        <v>0</v>
      </c>
    </row>
    <row r="171" spans="1:9" s="28" customFormat="1" ht="54" customHeight="1">
      <c r="A171" s="26"/>
      <c r="B171" s="27" t="s">
        <v>390</v>
      </c>
      <c r="C171" s="19" t="s">
        <v>391</v>
      </c>
      <c r="D171" s="19"/>
      <c r="E171" s="19"/>
      <c r="F171" s="19"/>
      <c r="G171" s="20">
        <f>SUM(G172)</f>
        <v>5550.9</v>
      </c>
      <c r="H171" s="20">
        <f aca="true" t="shared" si="36" ref="H171:I173">SUM(H172)</f>
        <v>1771.8</v>
      </c>
      <c r="I171" s="20">
        <f t="shared" si="36"/>
        <v>1842.7</v>
      </c>
    </row>
    <row r="172" spans="1:9" s="28" customFormat="1" ht="78" customHeight="1">
      <c r="A172" s="26"/>
      <c r="B172" s="27" t="s">
        <v>392</v>
      </c>
      <c r="C172" s="19" t="s">
        <v>334</v>
      </c>
      <c r="D172" s="19"/>
      <c r="E172" s="19"/>
      <c r="F172" s="19"/>
      <c r="G172" s="20">
        <f>SUM(G173)</f>
        <v>5550.9</v>
      </c>
      <c r="H172" s="20">
        <f t="shared" si="36"/>
        <v>1771.8</v>
      </c>
      <c r="I172" s="20">
        <f t="shared" si="36"/>
        <v>1842.7</v>
      </c>
    </row>
    <row r="173" spans="1:9" s="28" customFormat="1" ht="35.25" customHeight="1">
      <c r="A173" s="26"/>
      <c r="B173" s="23" t="s">
        <v>280</v>
      </c>
      <c r="C173" s="19" t="s">
        <v>334</v>
      </c>
      <c r="D173" s="19" t="s">
        <v>281</v>
      </c>
      <c r="E173" s="19"/>
      <c r="F173" s="19"/>
      <c r="G173" s="20">
        <f>SUM(G174)</f>
        <v>5550.9</v>
      </c>
      <c r="H173" s="20">
        <f t="shared" si="36"/>
        <v>1771.8</v>
      </c>
      <c r="I173" s="20">
        <f t="shared" si="36"/>
        <v>1842.7</v>
      </c>
    </row>
    <row r="174" spans="1:9" s="28" customFormat="1" ht="21.75" customHeight="1">
      <c r="A174" s="26"/>
      <c r="B174" s="23" t="s">
        <v>212</v>
      </c>
      <c r="C174" s="19" t="s">
        <v>334</v>
      </c>
      <c r="D174" s="19" t="s">
        <v>281</v>
      </c>
      <c r="E174" s="19" t="s">
        <v>242</v>
      </c>
      <c r="F174" s="19" t="s">
        <v>231</v>
      </c>
      <c r="G174" s="20">
        <f>SUM('распр.б.а. 9'!G226)</f>
        <v>5550.9</v>
      </c>
      <c r="H174" s="20">
        <f>SUM('распр.б.а. 9'!H226)</f>
        <v>1771.8</v>
      </c>
      <c r="I174" s="20">
        <f>SUM('распр.б.а. 9'!I226)</f>
        <v>1842.7</v>
      </c>
    </row>
    <row r="175" spans="1:9" s="28" customFormat="1" ht="54" customHeight="1">
      <c r="A175" s="26"/>
      <c r="B175" s="23" t="s">
        <v>497</v>
      </c>
      <c r="C175" s="19" t="s">
        <v>499</v>
      </c>
      <c r="D175" s="19"/>
      <c r="E175" s="19"/>
      <c r="F175" s="19"/>
      <c r="G175" s="20">
        <f aca="true" t="shared" si="37" ref="G175:I176">SUM(G176)</f>
        <v>30</v>
      </c>
      <c r="H175" s="20">
        <f t="shared" si="37"/>
        <v>83.2</v>
      </c>
      <c r="I175" s="20">
        <f t="shared" si="37"/>
        <v>86.4</v>
      </c>
    </row>
    <row r="176" spans="1:9" s="28" customFormat="1" ht="70.5" customHeight="1">
      <c r="A176" s="26"/>
      <c r="B176" s="23" t="s">
        <v>64</v>
      </c>
      <c r="C176" s="19" t="s">
        <v>500</v>
      </c>
      <c r="D176" s="19"/>
      <c r="E176" s="19"/>
      <c r="F176" s="19"/>
      <c r="G176" s="20">
        <f t="shared" si="37"/>
        <v>30</v>
      </c>
      <c r="H176" s="20">
        <f t="shared" si="37"/>
        <v>83.2</v>
      </c>
      <c r="I176" s="20">
        <f t="shared" si="37"/>
        <v>86.4</v>
      </c>
    </row>
    <row r="177" spans="1:9" s="28" customFormat="1" ht="33.75" customHeight="1">
      <c r="A177" s="26"/>
      <c r="B177" s="23" t="s">
        <v>280</v>
      </c>
      <c r="C177" s="19" t="s">
        <v>500</v>
      </c>
      <c r="D177" s="19" t="s">
        <v>281</v>
      </c>
      <c r="E177" s="19"/>
      <c r="F177" s="19"/>
      <c r="G177" s="20">
        <f>SUM(G178:G179)</f>
        <v>30</v>
      </c>
      <c r="H177" s="20">
        <f>SUM(H178:H179)</f>
        <v>83.2</v>
      </c>
      <c r="I177" s="20">
        <f>SUM(I178:I179)</f>
        <v>86.4</v>
      </c>
    </row>
    <row r="178" spans="1:9" s="28" customFormat="1" ht="21.75" customHeight="1">
      <c r="A178" s="26"/>
      <c r="B178" s="23" t="s">
        <v>253</v>
      </c>
      <c r="C178" s="19" t="s">
        <v>500</v>
      </c>
      <c r="D178" s="19" t="s">
        <v>281</v>
      </c>
      <c r="E178" s="19" t="s">
        <v>231</v>
      </c>
      <c r="F178" s="19" t="s">
        <v>237</v>
      </c>
      <c r="G178" s="20">
        <f>SUM('распр.б.а. 9'!G71)</f>
        <v>30</v>
      </c>
      <c r="H178" s="20">
        <f>SUM('распр.б.а. 9'!H71)</f>
        <v>52</v>
      </c>
      <c r="I178" s="20">
        <f>SUM('распр.б.а. 9'!I71)</f>
        <v>54</v>
      </c>
    </row>
    <row r="179" spans="1:9" s="28" customFormat="1" ht="21.75" customHeight="1">
      <c r="A179" s="26"/>
      <c r="B179" s="23" t="s">
        <v>302</v>
      </c>
      <c r="C179" s="19" t="s">
        <v>500</v>
      </c>
      <c r="D179" s="19" t="s">
        <v>281</v>
      </c>
      <c r="E179" s="19" t="s">
        <v>242</v>
      </c>
      <c r="F179" s="19" t="s">
        <v>233</v>
      </c>
      <c r="G179" s="20">
        <f>SUM('распр.б.а. 9'!G286)</f>
        <v>0</v>
      </c>
      <c r="H179" s="20">
        <f>SUM('распр.б.а. 9'!H286)</f>
        <v>31.2</v>
      </c>
      <c r="I179" s="20">
        <f>SUM('распр.б.а. 9'!I286)</f>
        <v>32.4</v>
      </c>
    </row>
    <row r="180" spans="1:9" s="28" customFormat="1" ht="30" customHeight="1">
      <c r="A180" s="26"/>
      <c r="B180" s="27" t="s">
        <v>370</v>
      </c>
      <c r="C180" s="19" t="s">
        <v>136</v>
      </c>
      <c r="D180" s="19"/>
      <c r="E180" s="19"/>
      <c r="F180" s="19"/>
      <c r="G180" s="20">
        <f>SUM(G181+G184+G187+G190+G193)</f>
        <v>58478.1</v>
      </c>
      <c r="H180" s="20">
        <f>SUM(H181+H184+H187+H190+H193)</f>
        <v>14118.8</v>
      </c>
      <c r="I180" s="20">
        <f>SUM(I181+I184+I187+I190+I193)</f>
        <v>14683.5</v>
      </c>
    </row>
    <row r="181" spans="1:9" s="28" customFormat="1" ht="51" customHeight="1">
      <c r="A181" s="26"/>
      <c r="B181" s="27" t="s">
        <v>74</v>
      </c>
      <c r="C181" s="19" t="s">
        <v>75</v>
      </c>
      <c r="D181" s="19"/>
      <c r="E181" s="19"/>
      <c r="F181" s="19"/>
      <c r="G181" s="20">
        <f aca="true" t="shared" si="38" ref="G181:I182">SUM(G182)</f>
        <v>37960.6</v>
      </c>
      <c r="H181" s="20">
        <f t="shared" si="38"/>
        <v>0</v>
      </c>
      <c r="I181" s="20">
        <f t="shared" si="38"/>
        <v>0</v>
      </c>
    </row>
    <row r="182" spans="1:9" s="28" customFormat="1" ht="30" customHeight="1">
      <c r="A182" s="26"/>
      <c r="B182" s="27" t="s">
        <v>218</v>
      </c>
      <c r="C182" s="19" t="s">
        <v>75</v>
      </c>
      <c r="D182" s="19" t="s">
        <v>289</v>
      </c>
      <c r="E182" s="19"/>
      <c r="F182" s="19"/>
      <c r="G182" s="20">
        <f t="shared" si="38"/>
        <v>37960.6</v>
      </c>
      <c r="H182" s="20">
        <f t="shared" si="38"/>
        <v>0</v>
      </c>
      <c r="I182" s="20">
        <f t="shared" si="38"/>
        <v>0</v>
      </c>
    </row>
    <row r="183" spans="1:9" s="28" customFormat="1" ht="30" customHeight="1">
      <c r="A183" s="26"/>
      <c r="B183" s="23" t="s">
        <v>265</v>
      </c>
      <c r="C183" s="19" t="s">
        <v>75</v>
      </c>
      <c r="D183" s="19" t="s">
        <v>289</v>
      </c>
      <c r="E183" s="19" t="s">
        <v>234</v>
      </c>
      <c r="F183" s="19" t="s">
        <v>238</v>
      </c>
      <c r="G183" s="20">
        <f>SUM('распр.б.а. 9'!G166)</f>
        <v>37960.6</v>
      </c>
      <c r="H183" s="20">
        <f>SUM('распр.б.а. 9'!H166)</f>
        <v>0</v>
      </c>
      <c r="I183" s="20">
        <f>SUM('распр.б.а. 9'!I166)</f>
        <v>0</v>
      </c>
    </row>
    <row r="184" spans="1:9" s="28" customFormat="1" ht="66" customHeight="1">
      <c r="A184" s="26"/>
      <c r="B184" s="27" t="s">
        <v>371</v>
      </c>
      <c r="C184" s="19" t="s">
        <v>50</v>
      </c>
      <c r="D184" s="19"/>
      <c r="E184" s="19"/>
      <c r="F184" s="19"/>
      <c r="G184" s="20">
        <f aca="true" t="shared" si="39" ref="G184:I185">SUM(G185)</f>
        <v>19095.6</v>
      </c>
      <c r="H184" s="20">
        <f t="shared" si="39"/>
        <v>14118.8</v>
      </c>
      <c r="I184" s="20">
        <f t="shared" si="39"/>
        <v>14683.5</v>
      </c>
    </row>
    <row r="185" spans="1:9" s="28" customFormat="1" ht="38.25" customHeight="1">
      <c r="A185" s="26"/>
      <c r="B185" s="23" t="s">
        <v>280</v>
      </c>
      <c r="C185" s="19" t="s">
        <v>50</v>
      </c>
      <c r="D185" s="19" t="s">
        <v>281</v>
      </c>
      <c r="E185" s="19"/>
      <c r="F185" s="19"/>
      <c r="G185" s="20">
        <f t="shared" si="39"/>
        <v>19095.6</v>
      </c>
      <c r="H185" s="20">
        <f t="shared" si="39"/>
        <v>14118.8</v>
      </c>
      <c r="I185" s="20">
        <f t="shared" si="39"/>
        <v>14683.5</v>
      </c>
    </row>
    <row r="186" spans="1:9" s="28" customFormat="1" ht="18" customHeight="1">
      <c r="A186" s="26"/>
      <c r="B186" s="23" t="s">
        <v>265</v>
      </c>
      <c r="C186" s="19" t="s">
        <v>50</v>
      </c>
      <c r="D186" s="19" t="s">
        <v>281</v>
      </c>
      <c r="E186" s="19" t="s">
        <v>234</v>
      </c>
      <c r="F186" s="19" t="s">
        <v>238</v>
      </c>
      <c r="G186" s="20">
        <f>SUM('распр.б.а. 9'!G168)</f>
        <v>19095.6</v>
      </c>
      <c r="H186" s="20">
        <f>SUM('распр.б.а. 9'!H168)</f>
        <v>14118.8</v>
      </c>
      <c r="I186" s="20">
        <f>SUM('распр.б.а. 9'!I168)</f>
        <v>14683.5</v>
      </c>
    </row>
    <row r="187" spans="1:9" s="28" customFormat="1" ht="45.75" customHeight="1" hidden="1">
      <c r="A187" s="26"/>
      <c r="B187" s="23" t="s">
        <v>372</v>
      </c>
      <c r="C187" s="19" t="s">
        <v>52</v>
      </c>
      <c r="D187" s="19"/>
      <c r="E187" s="19"/>
      <c r="F187" s="19"/>
      <c r="G187" s="20">
        <f aca="true" t="shared" si="40" ref="G187:I188">SUM(G188)</f>
        <v>0</v>
      </c>
      <c r="H187" s="20">
        <f t="shared" si="40"/>
        <v>0</v>
      </c>
      <c r="I187" s="20">
        <f t="shared" si="40"/>
        <v>0</v>
      </c>
    </row>
    <row r="188" spans="1:9" s="28" customFormat="1" ht="38.25" customHeight="1" hidden="1">
      <c r="A188" s="26"/>
      <c r="B188" s="23" t="s">
        <v>280</v>
      </c>
      <c r="C188" s="19" t="s">
        <v>52</v>
      </c>
      <c r="D188" s="19" t="s">
        <v>281</v>
      </c>
      <c r="E188" s="19"/>
      <c r="F188" s="19"/>
      <c r="G188" s="20">
        <f t="shared" si="40"/>
        <v>0</v>
      </c>
      <c r="H188" s="20">
        <f t="shared" si="40"/>
        <v>0</v>
      </c>
      <c r="I188" s="20">
        <f t="shared" si="40"/>
        <v>0</v>
      </c>
    </row>
    <row r="189" spans="1:9" s="28" customFormat="1" ht="18" customHeight="1" hidden="1">
      <c r="A189" s="26"/>
      <c r="B189" s="23" t="s">
        <v>265</v>
      </c>
      <c r="C189" s="19" t="s">
        <v>52</v>
      </c>
      <c r="D189" s="19" t="s">
        <v>281</v>
      </c>
      <c r="E189" s="19" t="s">
        <v>234</v>
      </c>
      <c r="F189" s="19" t="s">
        <v>238</v>
      </c>
      <c r="G189" s="20">
        <f>SUM('распр.б.а. 9'!G170)</f>
        <v>0</v>
      </c>
      <c r="H189" s="20">
        <f>SUM('распр.б.а. 9'!H170)</f>
        <v>0</v>
      </c>
      <c r="I189" s="20">
        <f>SUM('распр.б.а. 9'!I170)</f>
        <v>0</v>
      </c>
    </row>
    <row r="190" spans="1:9" s="28" customFormat="1" ht="52.5" customHeight="1" hidden="1">
      <c r="A190" s="26"/>
      <c r="B190" s="27" t="s">
        <v>490</v>
      </c>
      <c r="C190" s="19" t="s">
        <v>51</v>
      </c>
      <c r="D190" s="19"/>
      <c r="E190" s="19"/>
      <c r="F190" s="19"/>
      <c r="G190" s="20">
        <f>G191</f>
        <v>0</v>
      </c>
      <c r="H190" s="20">
        <f>H191</f>
        <v>0</v>
      </c>
      <c r="I190" s="20">
        <f>I191</f>
        <v>0</v>
      </c>
    </row>
    <row r="191" spans="1:9" s="28" customFormat="1" ht="36" customHeight="1" hidden="1">
      <c r="A191" s="26"/>
      <c r="B191" s="23" t="s">
        <v>280</v>
      </c>
      <c r="C191" s="19" t="s">
        <v>51</v>
      </c>
      <c r="D191" s="19" t="s">
        <v>281</v>
      </c>
      <c r="E191" s="19"/>
      <c r="F191" s="19"/>
      <c r="G191" s="20">
        <f>SUM(G192)</f>
        <v>0</v>
      </c>
      <c r="H191" s="20">
        <f>SUM(H192)</f>
        <v>0</v>
      </c>
      <c r="I191" s="20">
        <f>SUM(I192)</f>
        <v>0</v>
      </c>
    </row>
    <row r="192" spans="1:9" s="28" customFormat="1" ht="18.75" customHeight="1" hidden="1">
      <c r="A192" s="26"/>
      <c r="B192" s="23" t="s">
        <v>265</v>
      </c>
      <c r="C192" s="19" t="s">
        <v>51</v>
      </c>
      <c r="D192" s="19" t="s">
        <v>281</v>
      </c>
      <c r="E192" s="19" t="s">
        <v>234</v>
      </c>
      <c r="F192" s="19" t="s">
        <v>238</v>
      </c>
      <c r="G192" s="20">
        <f>SUM('распр.б.а. 9'!G172)</f>
        <v>0</v>
      </c>
      <c r="H192" s="20">
        <f>SUM('распр.б.а. 9'!H172)</f>
        <v>0</v>
      </c>
      <c r="I192" s="20">
        <f>SUM('распр.б.а. 9'!I172)</f>
        <v>0</v>
      </c>
    </row>
    <row r="193" spans="1:9" s="28" customFormat="1" ht="33" customHeight="1">
      <c r="A193" s="26"/>
      <c r="B193" s="23" t="s">
        <v>176</v>
      </c>
      <c r="C193" s="19" t="s">
        <v>53</v>
      </c>
      <c r="D193" s="19"/>
      <c r="E193" s="19"/>
      <c r="F193" s="19"/>
      <c r="G193" s="20">
        <f>G194</f>
        <v>1421.9</v>
      </c>
      <c r="H193" s="20">
        <f>H194</f>
        <v>0</v>
      </c>
      <c r="I193" s="20">
        <f>I194</f>
        <v>0</v>
      </c>
    </row>
    <row r="194" spans="1:9" s="28" customFormat="1" ht="51" customHeight="1">
      <c r="A194" s="26"/>
      <c r="B194" s="27" t="s">
        <v>373</v>
      </c>
      <c r="C194" s="19" t="s">
        <v>54</v>
      </c>
      <c r="D194" s="19"/>
      <c r="E194" s="19"/>
      <c r="F194" s="19"/>
      <c r="G194" s="20">
        <f aca="true" t="shared" si="41" ref="G194:I195">SUM(G195)</f>
        <v>1421.9</v>
      </c>
      <c r="H194" s="20">
        <f t="shared" si="41"/>
        <v>0</v>
      </c>
      <c r="I194" s="20">
        <f t="shared" si="41"/>
        <v>0</v>
      </c>
    </row>
    <row r="195" spans="1:9" s="28" customFormat="1" ht="32.25" customHeight="1">
      <c r="A195" s="26"/>
      <c r="B195" s="23" t="s">
        <v>280</v>
      </c>
      <c r="C195" s="19" t="s">
        <v>54</v>
      </c>
      <c r="D195" s="19" t="s">
        <v>281</v>
      </c>
      <c r="E195" s="19"/>
      <c r="F195" s="19"/>
      <c r="G195" s="20">
        <f t="shared" si="41"/>
        <v>1421.9</v>
      </c>
      <c r="H195" s="20">
        <f t="shared" si="41"/>
        <v>0</v>
      </c>
      <c r="I195" s="20">
        <f t="shared" si="41"/>
        <v>0</v>
      </c>
    </row>
    <row r="196" spans="1:9" s="28" customFormat="1" ht="22.5" customHeight="1">
      <c r="A196" s="26"/>
      <c r="B196" s="23" t="s">
        <v>265</v>
      </c>
      <c r="C196" s="19" t="s">
        <v>54</v>
      </c>
      <c r="D196" s="19" t="s">
        <v>281</v>
      </c>
      <c r="E196" s="19" t="s">
        <v>234</v>
      </c>
      <c r="F196" s="19" t="s">
        <v>238</v>
      </c>
      <c r="G196" s="20">
        <f>SUM('распр.б.а. 9'!G175)</f>
        <v>1421.9</v>
      </c>
      <c r="H196" s="20">
        <f>SUM('распр.б.а. 9'!H175)</f>
        <v>0</v>
      </c>
      <c r="I196" s="20">
        <f>SUM('распр.б.а. 9'!I175)</f>
        <v>0</v>
      </c>
    </row>
    <row r="197" spans="1:9" s="28" customFormat="1" ht="27" customHeight="1">
      <c r="A197" s="26"/>
      <c r="B197" s="30" t="s">
        <v>344</v>
      </c>
      <c r="C197" s="19" t="s">
        <v>137</v>
      </c>
      <c r="D197" s="19"/>
      <c r="E197" s="19"/>
      <c r="F197" s="19"/>
      <c r="G197" s="20">
        <f>SUM(G198+G202+G206+G210+G216+G222+G226+G230+G234+G238+G242)</f>
        <v>59302.99999999999</v>
      </c>
      <c r="H197" s="20">
        <f>SUM(H198+H202+H206+H210+H216+H222+H226+H230+H234+H238+H242)</f>
        <v>20201.800000000003</v>
      </c>
      <c r="I197" s="20">
        <f>SUM(I198+I202+I206+I210+I216+I222+I226+I230+I234+I238+I242)</f>
        <v>21008.7</v>
      </c>
    </row>
    <row r="198" spans="1:9" s="28" customFormat="1" ht="36" customHeight="1">
      <c r="A198" s="26"/>
      <c r="B198" s="27" t="s">
        <v>393</v>
      </c>
      <c r="C198" s="19" t="s">
        <v>138</v>
      </c>
      <c r="D198" s="19"/>
      <c r="E198" s="19"/>
      <c r="F198" s="19"/>
      <c r="G198" s="20">
        <f>SUM(G199)</f>
        <v>3966.4</v>
      </c>
      <c r="H198" s="20">
        <f aca="true" t="shared" si="42" ref="H198:I200">SUM(H199)</f>
        <v>2319.2</v>
      </c>
      <c r="I198" s="20">
        <f t="shared" si="42"/>
        <v>2412</v>
      </c>
    </row>
    <row r="199" spans="1:9" s="28" customFormat="1" ht="54" customHeight="1">
      <c r="A199" s="26"/>
      <c r="B199" s="27" t="s">
        <v>394</v>
      </c>
      <c r="C199" s="19" t="s">
        <v>139</v>
      </c>
      <c r="D199" s="19"/>
      <c r="E199" s="19"/>
      <c r="F199" s="19"/>
      <c r="G199" s="20">
        <f>SUM(G200)</f>
        <v>3966.4</v>
      </c>
      <c r="H199" s="20">
        <f t="shared" si="42"/>
        <v>2319.2</v>
      </c>
      <c r="I199" s="20">
        <f t="shared" si="42"/>
        <v>2412</v>
      </c>
    </row>
    <row r="200" spans="1:9" s="28" customFormat="1" ht="33" customHeight="1">
      <c r="A200" s="26"/>
      <c r="B200" s="23" t="s">
        <v>280</v>
      </c>
      <c r="C200" s="19" t="s">
        <v>139</v>
      </c>
      <c r="D200" s="19" t="s">
        <v>281</v>
      </c>
      <c r="E200" s="19"/>
      <c r="F200" s="19"/>
      <c r="G200" s="20">
        <f>SUM(G201)</f>
        <v>3966.4</v>
      </c>
      <c r="H200" s="20">
        <f t="shared" si="42"/>
        <v>2319.2</v>
      </c>
      <c r="I200" s="20">
        <f t="shared" si="42"/>
        <v>2412</v>
      </c>
    </row>
    <row r="201" spans="1:9" s="28" customFormat="1" ht="18.75" customHeight="1">
      <c r="A201" s="26"/>
      <c r="B201" s="23" t="s">
        <v>302</v>
      </c>
      <c r="C201" s="19" t="s">
        <v>139</v>
      </c>
      <c r="D201" s="19" t="s">
        <v>281</v>
      </c>
      <c r="E201" s="19" t="s">
        <v>242</v>
      </c>
      <c r="F201" s="19" t="s">
        <v>233</v>
      </c>
      <c r="G201" s="20">
        <f>SUM('распр.б.а. 9'!G290)</f>
        <v>3966.4</v>
      </c>
      <c r="H201" s="20">
        <f>SUM('распр.б.а. 9'!H290)</f>
        <v>2319.2</v>
      </c>
      <c r="I201" s="20">
        <f>SUM('распр.б.а. 9'!I290)</f>
        <v>2412</v>
      </c>
    </row>
    <row r="202" spans="1:9" s="28" customFormat="1" ht="50.25" customHeight="1">
      <c r="A202" s="26"/>
      <c r="B202" s="27" t="s">
        <v>340</v>
      </c>
      <c r="C202" s="19" t="s">
        <v>140</v>
      </c>
      <c r="D202" s="19"/>
      <c r="E202" s="19"/>
      <c r="F202" s="19"/>
      <c r="G202" s="20">
        <f>SUM(G203)</f>
        <v>21686.3</v>
      </c>
      <c r="H202" s="20">
        <f aca="true" t="shared" si="43" ref="H202:I204">SUM(H203)</f>
        <v>6369</v>
      </c>
      <c r="I202" s="20">
        <f t="shared" si="43"/>
        <v>6623.7</v>
      </c>
    </row>
    <row r="203" spans="1:9" s="28" customFormat="1" ht="54" customHeight="1">
      <c r="A203" s="26"/>
      <c r="B203" s="23" t="s">
        <v>345</v>
      </c>
      <c r="C203" s="19" t="s">
        <v>141</v>
      </c>
      <c r="D203" s="19"/>
      <c r="E203" s="19"/>
      <c r="F203" s="19"/>
      <c r="G203" s="20">
        <f>SUM(G204)</f>
        <v>21686.3</v>
      </c>
      <c r="H203" s="20">
        <f t="shared" si="43"/>
        <v>6369</v>
      </c>
      <c r="I203" s="20">
        <f t="shared" si="43"/>
        <v>6623.7</v>
      </c>
    </row>
    <row r="204" spans="1:9" s="28" customFormat="1" ht="33.75" customHeight="1">
      <c r="A204" s="26"/>
      <c r="B204" s="23" t="s">
        <v>280</v>
      </c>
      <c r="C204" s="19" t="s">
        <v>141</v>
      </c>
      <c r="D204" s="19" t="s">
        <v>281</v>
      </c>
      <c r="E204" s="19"/>
      <c r="F204" s="19"/>
      <c r="G204" s="20">
        <f>SUM(G205)</f>
        <v>21686.3</v>
      </c>
      <c r="H204" s="20">
        <f t="shared" si="43"/>
        <v>6369</v>
      </c>
      <c r="I204" s="20">
        <f t="shared" si="43"/>
        <v>6623.7</v>
      </c>
    </row>
    <row r="205" spans="1:9" s="28" customFormat="1" ht="19.5" customHeight="1">
      <c r="A205" s="26"/>
      <c r="B205" s="23" t="s">
        <v>302</v>
      </c>
      <c r="C205" s="19" t="s">
        <v>141</v>
      </c>
      <c r="D205" s="19" t="s">
        <v>281</v>
      </c>
      <c r="E205" s="19" t="s">
        <v>242</v>
      </c>
      <c r="F205" s="19" t="s">
        <v>233</v>
      </c>
      <c r="G205" s="20">
        <f>SUM('распр.б.а. 9'!G293)</f>
        <v>21686.3</v>
      </c>
      <c r="H205" s="20">
        <f>SUM('распр.б.а. 9'!H293)</f>
        <v>6369</v>
      </c>
      <c r="I205" s="20">
        <f>SUM('распр.б.а. 9'!I293)</f>
        <v>6623.7</v>
      </c>
    </row>
    <row r="206" spans="1:9" s="28" customFormat="1" ht="42.75" customHeight="1">
      <c r="A206" s="26"/>
      <c r="B206" s="27" t="s">
        <v>346</v>
      </c>
      <c r="C206" s="19" t="s">
        <v>142</v>
      </c>
      <c r="D206" s="19"/>
      <c r="E206" s="19"/>
      <c r="F206" s="19"/>
      <c r="G206" s="20">
        <f>SUM(G207)</f>
        <v>2738</v>
      </c>
      <c r="H206" s="20">
        <f aca="true" t="shared" si="44" ref="H206:I208">SUM(H207)</f>
        <v>624</v>
      </c>
      <c r="I206" s="20">
        <f t="shared" si="44"/>
        <v>649</v>
      </c>
    </row>
    <row r="207" spans="1:9" s="28" customFormat="1" ht="40.5" customHeight="1">
      <c r="A207" s="26"/>
      <c r="B207" s="27" t="s">
        <v>395</v>
      </c>
      <c r="C207" s="19" t="s">
        <v>143</v>
      </c>
      <c r="D207" s="19"/>
      <c r="E207" s="19"/>
      <c r="F207" s="19"/>
      <c r="G207" s="20">
        <f>SUM(G208)</f>
        <v>2738</v>
      </c>
      <c r="H207" s="20">
        <f t="shared" si="44"/>
        <v>624</v>
      </c>
      <c r="I207" s="20">
        <f t="shared" si="44"/>
        <v>649</v>
      </c>
    </row>
    <row r="208" spans="1:9" s="28" customFormat="1" ht="37.5" customHeight="1">
      <c r="A208" s="26"/>
      <c r="B208" s="23" t="s">
        <v>280</v>
      </c>
      <c r="C208" s="19" t="s">
        <v>143</v>
      </c>
      <c r="D208" s="19" t="s">
        <v>281</v>
      </c>
      <c r="E208" s="19"/>
      <c r="F208" s="19"/>
      <c r="G208" s="20">
        <f>SUM(G209)</f>
        <v>2738</v>
      </c>
      <c r="H208" s="20">
        <f t="shared" si="44"/>
        <v>624</v>
      </c>
      <c r="I208" s="20">
        <f t="shared" si="44"/>
        <v>649</v>
      </c>
    </row>
    <row r="209" spans="1:9" s="28" customFormat="1" ht="18.75" customHeight="1">
      <c r="A209" s="26"/>
      <c r="B209" s="23" t="s">
        <v>302</v>
      </c>
      <c r="C209" s="19" t="s">
        <v>143</v>
      </c>
      <c r="D209" s="19" t="s">
        <v>281</v>
      </c>
      <c r="E209" s="19" t="s">
        <v>242</v>
      </c>
      <c r="F209" s="19" t="s">
        <v>233</v>
      </c>
      <c r="G209" s="20">
        <f>SUM('распр.б.а. 9'!G296)</f>
        <v>2738</v>
      </c>
      <c r="H209" s="20">
        <f>SUM('распр.б.а. 9'!H296)</f>
        <v>624</v>
      </c>
      <c r="I209" s="20">
        <f>SUM('распр.б.а. 9'!I296)</f>
        <v>649</v>
      </c>
    </row>
    <row r="210" spans="1:9" s="28" customFormat="1" ht="49.5" customHeight="1">
      <c r="A210" s="26"/>
      <c r="B210" s="27" t="s">
        <v>425</v>
      </c>
      <c r="C210" s="19" t="s">
        <v>144</v>
      </c>
      <c r="D210" s="19"/>
      <c r="E210" s="19"/>
      <c r="F210" s="19"/>
      <c r="G210" s="20">
        <f>SUM(G211)</f>
        <v>5550</v>
      </c>
      <c r="H210" s="20">
        <f>SUM(H211)</f>
        <v>3122.1</v>
      </c>
      <c r="I210" s="20">
        <f>SUM(I211)</f>
        <v>3246.9</v>
      </c>
    </row>
    <row r="211" spans="1:9" s="28" customFormat="1" ht="63" customHeight="1">
      <c r="A211" s="26"/>
      <c r="B211" s="23" t="s">
        <v>426</v>
      </c>
      <c r="C211" s="19" t="s">
        <v>145</v>
      </c>
      <c r="D211" s="19"/>
      <c r="E211" s="19"/>
      <c r="F211" s="19"/>
      <c r="G211" s="20">
        <f>SUM(G212+G214)</f>
        <v>5550</v>
      </c>
      <c r="H211" s="20">
        <f>SUM(H212+H214)</f>
        <v>3122.1</v>
      </c>
      <c r="I211" s="20">
        <f>SUM(I212+I214)</f>
        <v>3246.9</v>
      </c>
    </row>
    <row r="212" spans="1:9" s="28" customFormat="1" ht="33.75" customHeight="1">
      <c r="A212" s="26"/>
      <c r="B212" s="23" t="s">
        <v>280</v>
      </c>
      <c r="C212" s="19" t="s">
        <v>145</v>
      </c>
      <c r="D212" s="19" t="s">
        <v>281</v>
      </c>
      <c r="E212" s="19"/>
      <c r="F212" s="19"/>
      <c r="G212" s="20">
        <f>SUM(G213)</f>
        <v>5549.4</v>
      </c>
      <c r="H212" s="20">
        <f>SUM(H213)</f>
        <v>3120</v>
      </c>
      <c r="I212" s="20">
        <f>SUM(I213)</f>
        <v>3244.8</v>
      </c>
    </row>
    <row r="213" spans="1:9" s="28" customFormat="1" ht="18.75" customHeight="1">
      <c r="A213" s="26"/>
      <c r="B213" s="23" t="s">
        <v>302</v>
      </c>
      <c r="C213" s="19" t="s">
        <v>145</v>
      </c>
      <c r="D213" s="19" t="s">
        <v>281</v>
      </c>
      <c r="E213" s="19" t="s">
        <v>242</v>
      </c>
      <c r="F213" s="19" t="s">
        <v>233</v>
      </c>
      <c r="G213" s="20">
        <f>SUM('распр.б.а. 9'!G299)</f>
        <v>5549.4</v>
      </c>
      <c r="H213" s="20">
        <f>SUM('распр.б.а. 9'!H299)</f>
        <v>3120</v>
      </c>
      <c r="I213" s="20">
        <f>SUM('распр.б.а. 9'!I299)</f>
        <v>3244.8</v>
      </c>
    </row>
    <row r="214" spans="1:9" s="28" customFormat="1" ht="16.5" customHeight="1">
      <c r="A214" s="26"/>
      <c r="B214" s="27" t="s">
        <v>282</v>
      </c>
      <c r="C214" s="19" t="s">
        <v>145</v>
      </c>
      <c r="D214" s="19" t="s">
        <v>283</v>
      </c>
      <c r="E214" s="19"/>
      <c r="F214" s="19"/>
      <c r="G214" s="20">
        <f>SUM(G215)</f>
        <v>0.6</v>
      </c>
      <c r="H214" s="20">
        <f>SUM(H215)</f>
        <v>2.1</v>
      </c>
      <c r="I214" s="20">
        <f>SUM(I215)</f>
        <v>2.1</v>
      </c>
    </row>
    <row r="215" spans="1:9" s="28" customFormat="1" ht="20.25" customHeight="1">
      <c r="A215" s="26"/>
      <c r="B215" s="23" t="s">
        <v>302</v>
      </c>
      <c r="C215" s="19" t="s">
        <v>145</v>
      </c>
      <c r="D215" s="19" t="s">
        <v>283</v>
      </c>
      <c r="E215" s="19" t="s">
        <v>242</v>
      </c>
      <c r="F215" s="19" t="s">
        <v>233</v>
      </c>
      <c r="G215" s="20">
        <f>SUM('распр.б.а. 9'!G300)</f>
        <v>0.6</v>
      </c>
      <c r="H215" s="20">
        <f>SUM('распр.б.а. 9'!H300)</f>
        <v>2.1</v>
      </c>
      <c r="I215" s="20">
        <f>SUM('распр.б.а. 9'!I300)</f>
        <v>2.1</v>
      </c>
    </row>
    <row r="216" spans="1:9" s="28" customFormat="1" ht="39.75" customHeight="1">
      <c r="A216" s="26"/>
      <c r="B216" s="27" t="s">
        <v>427</v>
      </c>
      <c r="C216" s="19" t="s">
        <v>146</v>
      </c>
      <c r="D216" s="19"/>
      <c r="E216" s="19"/>
      <c r="F216" s="19"/>
      <c r="G216" s="20">
        <f>SUM(G217)</f>
        <v>6335.9</v>
      </c>
      <c r="H216" s="20">
        <f>SUM(H217)</f>
        <v>6473</v>
      </c>
      <c r="I216" s="20">
        <f>SUM(I217)</f>
        <v>6730.9</v>
      </c>
    </row>
    <row r="217" spans="1:9" s="28" customFormat="1" ht="60" customHeight="1">
      <c r="A217" s="26"/>
      <c r="B217" s="27" t="s">
        <v>428</v>
      </c>
      <c r="C217" s="19" t="s">
        <v>147</v>
      </c>
      <c r="D217" s="19"/>
      <c r="E217" s="19"/>
      <c r="F217" s="19"/>
      <c r="G217" s="20">
        <f>SUM(G218+G220)</f>
        <v>6335.9</v>
      </c>
      <c r="H217" s="20">
        <f>SUM(H218+H220)</f>
        <v>6473</v>
      </c>
      <c r="I217" s="20">
        <f>SUM(I218+I220)</f>
        <v>6730.9</v>
      </c>
    </row>
    <row r="218" spans="1:9" s="28" customFormat="1" ht="31.5" customHeight="1">
      <c r="A218" s="26"/>
      <c r="B218" s="23" t="s">
        <v>280</v>
      </c>
      <c r="C218" s="19" t="s">
        <v>147</v>
      </c>
      <c r="D218" s="19" t="s">
        <v>281</v>
      </c>
      <c r="E218" s="19"/>
      <c r="F218" s="19"/>
      <c r="G218" s="20">
        <f>SUM(G219)</f>
        <v>6310.9</v>
      </c>
      <c r="H218" s="20">
        <f>SUM(H219)</f>
        <v>6448</v>
      </c>
      <c r="I218" s="20">
        <f>SUM(I219)</f>
        <v>6705.9</v>
      </c>
    </row>
    <row r="219" spans="1:9" s="28" customFormat="1" ht="18" customHeight="1">
      <c r="A219" s="26"/>
      <c r="B219" s="23" t="s">
        <v>302</v>
      </c>
      <c r="C219" s="19" t="s">
        <v>147</v>
      </c>
      <c r="D219" s="19" t="s">
        <v>281</v>
      </c>
      <c r="E219" s="19" t="s">
        <v>242</v>
      </c>
      <c r="F219" s="19" t="s">
        <v>233</v>
      </c>
      <c r="G219" s="20">
        <f>SUM('распр.б.а. 9'!G305)</f>
        <v>6310.9</v>
      </c>
      <c r="H219" s="20">
        <f>SUM('распр.б.а. 9'!H305)</f>
        <v>6448</v>
      </c>
      <c r="I219" s="20">
        <f>SUM('распр.б.а. 9'!I305)</f>
        <v>6705.9</v>
      </c>
    </row>
    <row r="220" spans="1:9" s="28" customFormat="1" ht="18" customHeight="1">
      <c r="A220" s="26"/>
      <c r="B220" s="27" t="s">
        <v>282</v>
      </c>
      <c r="C220" s="19" t="s">
        <v>147</v>
      </c>
      <c r="D220" s="19" t="s">
        <v>283</v>
      </c>
      <c r="E220" s="19"/>
      <c r="F220" s="19"/>
      <c r="G220" s="20">
        <f>SUM(G221)</f>
        <v>25</v>
      </c>
      <c r="H220" s="20">
        <f>SUM(H221)</f>
        <v>25</v>
      </c>
      <c r="I220" s="20">
        <f>SUM(I221)</f>
        <v>25</v>
      </c>
    </row>
    <row r="221" spans="1:9" s="28" customFormat="1" ht="18" customHeight="1">
      <c r="A221" s="26"/>
      <c r="B221" s="23" t="s">
        <v>302</v>
      </c>
      <c r="C221" s="19" t="s">
        <v>147</v>
      </c>
      <c r="D221" s="19" t="s">
        <v>283</v>
      </c>
      <c r="E221" s="19" t="s">
        <v>242</v>
      </c>
      <c r="F221" s="19" t="s">
        <v>233</v>
      </c>
      <c r="G221" s="20">
        <f>SUM('распр.б.а. 9'!G306)</f>
        <v>25</v>
      </c>
      <c r="H221" s="20">
        <f>SUM('распр.б.а. 9'!H306)</f>
        <v>25</v>
      </c>
      <c r="I221" s="20">
        <f>SUM('распр.б.а. 9'!I306)</f>
        <v>25</v>
      </c>
    </row>
    <row r="222" spans="1:9" s="28" customFormat="1" ht="46.5" customHeight="1">
      <c r="A222" s="26"/>
      <c r="B222" s="27" t="s">
        <v>347</v>
      </c>
      <c r="C222" s="19" t="s">
        <v>148</v>
      </c>
      <c r="D222" s="19"/>
      <c r="E222" s="19"/>
      <c r="F222" s="19"/>
      <c r="G222" s="20">
        <f>SUM(G223)</f>
        <v>1491</v>
      </c>
      <c r="H222" s="20">
        <f aca="true" t="shared" si="45" ref="H222:I224">SUM(H223)</f>
        <v>649</v>
      </c>
      <c r="I222" s="20">
        <f t="shared" si="45"/>
        <v>674.9</v>
      </c>
    </row>
    <row r="223" spans="1:9" s="28" customFormat="1" ht="78" customHeight="1">
      <c r="A223" s="26"/>
      <c r="B223" s="27" t="s">
        <v>348</v>
      </c>
      <c r="C223" s="19" t="s">
        <v>149</v>
      </c>
      <c r="D223" s="19"/>
      <c r="E223" s="19"/>
      <c r="F223" s="19"/>
      <c r="G223" s="20">
        <f>SUM(G224)</f>
        <v>1491</v>
      </c>
      <c r="H223" s="20">
        <f t="shared" si="45"/>
        <v>649</v>
      </c>
      <c r="I223" s="20">
        <f t="shared" si="45"/>
        <v>674.9</v>
      </c>
    </row>
    <row r="224" spans="1:9" s="28" customFormat="1" ht="35.25" customHeight="1">
      <c r="A224" s="26"/>
      <c r="B224" s="23" t="s">
        <v>280</v>
      </c>
      <c r="C224" s="19" t="s">
        <v>149</v>
      </c>
      <c r="D224" s="19" t="s">
        <v>281</v>
      </c>
      <c r="E224" s="19"/>
      <c r="F224" s="19"/>
      <c r="G224" s="20">
        <f>SUM(G225)</f>
        <v>1491</v>
      </c>
      <c r="H224" s="20">
        <f t="shared" si="45"/>
        <v>649</v>
      </c>
      <c r="I224" s="20">
        <f t="shared" si="45"/>
        <v>674.9</v>
      </c>
    </row>
    <row r="225" spans="1:9" s="28" customFormat="1" ht="17.25" customHeight="1">
      <c r="A225" s="26"/>
      <c r="B225" s="23" t="s">
        <v>302</v>
      </c>
      <c r="C225" s="19" t="s">
        <v>149</v>
      </c>
      <c r="D225" s="19" t="s">
        <v>281</v>
      </c>
      <c r="E225" s="19" t="s">
        <v>242</v>
      </c>
      <c r="F225" s="19" t="s">
        <v>233</v>
      </c>
      <c r="G225" s="20">
        <f>SUM('распр.б.а. 9'!G309)</f>
        <v>1491</v>
      </c>
      <c r="H225" s="20">
        <f>SUM('распр.б.а. 9'!H309)</f>
        <v>649</v>
      </c>
      <c r="I225" s="20">
        <f>SUM('распр.б.а. 9'!I309)</f>
        <v>674.9</v>
      </c>
    </row>
    <row r="226" spans="1:9" s="28" customFormat="1" ht="60.75" customHeight="1">
      <c r="A226" s="26"/>
      <c r="B226" s="27" t="s">
        <v>349</v>
      </c>
      <c r="C226" s="19" t="s">
        <v>150</v>
      </c>
      <c r="D226" s="25"/>
      <c r="E226" s="19"/>
      <c r="F226" s="19"/>
      <c r="G226" s="20">
        <f>SUM(G227)</f>
        <v>0</v>
      </c>
      <c r="H226" s="20">
        <f aca="true" t="shared" si="46" ref="H226:I228">SUM(H227)</f>
        <v>219.2</v>
      </c>
      <c r="I226" s="20">
        <f t="shared" si="46"/>
        <v>228</v>
      </c>
    </row>
    <row r="227" spans="1:9" s="28" customFormat="1" ht="69" customHeight="1">
      <c r="A227" s="26"/>
      <c r="B227" s="27" t="s">
        <v>350</v>
      </c>
      <c r="C227" s="19" t="s">
        <v>151</v>
      </c>
      <c r="D227" s="19"/>
      <c r="E227" s="19"/>
      <c r="F227" s="19"/>
      <c r="G227" s="20">
        <f>SUM(G228)</f>
        <v>0</v>
      </c>
      <c r="H227" s="20">
        <f t="shared" si="46"/>
        <v>219.2</v>
      </c>
      <c r="I227" s="20">
        <f t="shared" si="46"/>
        <v>228</v>
      </c>
    </row>
    <row r="228" spans="1:9" s="28" customFormat="1" ht="35.25" customHeight="1">
      <c r="A228" s="26"/>
      <c r="B228" s="23" t="s">
        <v>280</v>
      </c>
      <c r="C228" s="19" t="s">
        <v>151</v>
      </c>
      <c r="D228" s="19" t="s">
        <v>281</v>
      </c>
      <c r="E228" s="19"/>
      <c r="F228" s="19"/>
      <c r="G228" s="20">
        <f>SUM(G229)</f>
        <v>0</v>
      </c>
      <c r="H228" s="20">
        <f t="shared" si="46"/>
        <v>219.2</v>
      </c>
      <c r="I228" s="20">
        <f t="shared" si="46"/>
        <v>228</v>
      </c>
    </row>
    <row r="229" spans="1:9" s="28" customFormat="1" ht="20.25" customHeight="1">
      <c r="A229" s="26"/>
      <c r="B229" s="23" t="s">
        <v>302</v>
      </c>
      <c r="C229" s="19" t="s">
        <v>151</v>
      </c>
      <c r="D229" s="19" t="s">
        <v>281</v>
      </c>
      <c r="E229" s="19" t="s">
        <v>242</v>
      </c>
      <c r="F229" s="19" t="s">
        <v>233</v>
      </c>
      <c r="G229" s="20">
        <f>SUM('распр.б.а. 9'!G312)</f>
        <v>0</v>
      </c>
      <c r="H229" s="20">
        <f>SUM('распр.б.а. 9'!H312)</f>
        <v>219.2</v>
      </c>
      <c r="I229" s="20">
        <f>SUM('распр.б.а. 9'!I312)</f>
        <v>228</v>
      </c>
    </row>
    <row r="230" spans="1:9" s="28" customFormat="1" ht="37.5" customHeight="1">
      <c r="A230" s="26"/>
      <c r="B230" s="27" t="s">
        <v>351</v>
      </c>
      <c r="C230" s="19" t="s">
        <v>152</v>
      </c>
      <c r="D230" s="19"/>
      <c r="E230" s="19"/>
      <c r="F230" s="19"/>
      <c r="G230" s="20">
        <f>SUM(G231)</f>
        <v>68</v>
      </c>
      <c r="H230" s="20">
        <f aca="true" t="shared" si="47" ref="H230:I232">SUM(H231)</f>
        <v>374.3</v>
      </c>
      <c r="I230" s="20">
        <f t="shared" si="47"/>
        <v>389.3</v>
      </c>
    </row>
    <row r="231" spans="1:9" s="28" customFormat="1" ht="52.5" customHeight="1">
      <c r="A231" s="26"/>
      <c r="B231" s="27" t="s">
        <v>352</v>
      </c>
      <c r="C231" s="19" t="s">
        <v>153</v>
      </c>
      <c r="D231" s="19"/>
      <c r="E231" s="19"/>
      <c r="F231" s="19"/>
      <c r="G231" s="20">
        <f>SUM(G232)</f>
        <v>68</v>
      </c>
      <c r="H231" s="20">
        <f t="shared" si="47"/>
        <v>374.3</v>
      </c>
      <c r="I231" s="20">
        <f t="shared" si="47"/>
        <v>389.3</v>
      </c>
    </row>
    <row r="232" spans="1:9" s="28" customFormat="1" ht="34.5" customHeight="1">
      <c r="A232" s="26"/>
      <c r="B232" s="23" t="s">
        <v>280</v>
      </c>
      <c r="C232" s="19" t="s">
        <v>153</v>
      </c>
      <c r="D232" s="19" t="s">
        <v>281</v>
      </c>
      <c r="E232" s="19"/>
      <c r="F232" s="19"/>
      <c r="G232" s="20">
        <f>SUM(G233)</f>
        <v>68</v>
      </c>
      <c r="H232" s="20">
        <f t="shared" si="47"/>
        <v>374.3</v>
      </c>
      <c r="I232" s="20">
        <f t="shared" si="47"/>
        <v>389.3</v>
      </c>
    </row>
    <row r="233" spans="1:9" s="28" customFormat="1" ht="18" customHeight="1">
      <c r="A233" s="26"/>
      <c r="B233" s="23" t="s">
        <v>302</v>
      </c>
      <c r="C233" s="19" t="s">
        <v>153</v>
      </c>
      <c r="D233" s="19" t="s">
        <v>281</v>
      </c>
      <c r="E233" s="19" t="s">
        <v>242</v>
      </c>
      <c r="F233" s="19" t="s">
        <v>233</v>
      </c>
      <c r="G233" s="20">
        <f>SUM('распр.б.а. 9'!G315)</f>
        <v>68</v>
      </c>
      <c r="H233" s="20">
        <f>SUM('распр.б.а. 9'!H315)</f>
        <v>374.3</v>
      </c>
      <c r="I233" s="20">
        <f>SUM('распр.б.а. 9'!I315)</f>
        <v>389.3</v>
      </c>
    </row>
    <row r="234" spans="1:9" s="28" customFormat="1" ht="48" customHeight="1">
      <c r="A234" s="26"/>
      <c r="B234" s="27" t="s">
        <v>353</v>
      </c>
      <c r="C234" s="19" t="s">
        <v>154</v>
      </c>
      <c r="D234" s="19"/>
      <c r="E234" s="19"/>
      <c r="F234" s="19"/>
      <c r="G234" s="20">
        <f>SUM(G235)</f>
        <v>51.2</v>
      </c>
      <c r="H234" s="20">
        <f aca="true" t="shared" si="48" ref="H234:I236">SUM(H235)</f>
        <v>52</v>
      </c>
      <c r="I234" s="20">
        <f t="shared" si="48"/>
        <v>54</v>
      </c>
    </row>
    <row r="235" spans="1:9" s="28" customFormat="1" ht="55.5" customHeight="1">
      <c r="A235" s="26"/>
      <c r="B235" s="27" t="s">
        <v>354</v>
      </c>
      <c r="C235" s="19" t="s">
        <v>155</v>
      </c>
      <c r="D235" s="19"/>
      <c r="E235" s="19"/>
      <c r="F235" s="19"/>
      <c r="G235" s="20">
        <f>SUM(G236)</f>
        <v>51.2</v>
      </c>
      <c r="H235" s="20">
        <f t="shared" si="48"/>
        <v>52</v>
      </c>
      <c r="I235" s="20">
        <f t="shared" si="48"/>
        <v>54</v>
      </c>
    </row>
    <row r="236" spans="1:9" s="28" customFormat="1" ht="34.5" customHeight="1">
      <c r="A236" s="26"/>
      <c r="B236" s="23" t="s">
        <v>280</v>
      </c>
      <c r="C236" s="19" t="s">
        <v>155</v>
      </c>
      <c r="D236" s="19" t="s">
        <v>281</v>
      </c>
      <c r="E236" s="19"/>
      <c r="F236" s="19"/>
      <c r="G236" s="20">
        <f>SUM(G237)</f>
        <v>51.2</v>
      </c>
      <c r="H236" s="20">
        <f t="shared" si="48"/>
        <v>52</v>
      </c>
      <c r="I236" s="20">
        <f t="shared" si="48"/>
        <v>54</v>
      </c>
    </row>
    <row r="237" spans="1:9" s="28" customFormat="1" ht="20.25" customHeight="1">
      <c r="A237" s="26"/>
      <c r="B237" s="23" t="s">
        <v>302</v>
      </c>
      <c r="C237" s="19" t="s">
        <v>155</v>
      </c>
      <c r="D237" s="19" t="s">
        <v>281</v>
      </c>
      <c r="E237" s="19" t="s">
        <v>242</v>
      </c>
      <c r="F237" s="19" t="s">
        <v>233</v>
      </c>
      <c r="G237" s="20">
        <f>SUM('распр.б.а. 9'!G318)</f>
        <v>51.2</v>
      </c>
      <c r="H237" s="20">
        <f>SUM('распр.б.а. 9'!H318)</f>
        <v>52</v>
      </c>
      <c r="I237" s="20">
        <f>SUM('распр.б.а. 9'!I318)</f>
        <v>54</v>
      </c>
    </row>
    <row r="238" spans="1:9" s="28" customFormat="1" ht="51.75" customHeight="1">
      <c r="A238" s="26"/>
      <c r="B238" s="27" t="s">
        <v>396</v>
      </c>
      <c r="C238" s="19" t="s">
        <v>433</v>
      </c>
      <c r="D238" s="19"/>
      <c r="E238" s="19"/>
      <c r="F238" s="19"/>
      <c r="G238" s="20">
        <f>SUM(G239)</f>
        <v>916.2</v>
      </c>
      <c r="H238" s="20">
        <f aca="true" t="shared" si="49" ref="H238:I240">SUM(H239)</f>
        <v>0</v>
      </c>
      <c r="I238" s="20">
        <f t="shared" si="49"/>
        <v>0</v>
      </c>
    </row>
    <row r="239" spans="1:9" s="28" customFormat="1" ht="75.75" customHeight="1">
      <c r="A239" s="26"/>
      <c r="B239" s="23" t="s">
        <v>397</v>
      </c>
      <c r="C239" s="19" t="s">
        <v>434</v>
      </c>
      <c r="D239" s="19"/>
      <c r="E239" s="19"/>
      <c r="F239" s="19"/>
      <c r="G239" s="20">
        <f>SUM(G240)</f>
        <v>916.2</v>
      </c>
      <c r="H239" s="20">
        <f t="shared" si="49"/>
        <v>0</v>
      </c>
      <c r="I239" s="20">
        <f t="shared" si="49"/>
        <v>0</v>
      </c>
    </row>
    <row r="240" spans="1:9" s="28" customFormat="1" ht="34.5" customHeight="1">
      <c r="A240" s="26"/>
      <c r="B240" s="23" t="s">
        <v>280</v>
      </c>
      <c r="C240" s="19" t="s">
        <v>434</v>
      </c>
      <c r="D240" s="19" t="s">
        <v>281</v>
      </c>
      <c r="E240" s="19"/>
      <c r="F240" s="19"/>
      <c r="G240" s="20">
        <f>SUM(G241)</f>
        <v>916.2</v>
      </c>
      <c r="H240" s="20">
        <f t="shared" si="49"/>
        <v>0</v>
      </c>
      <c r="I240" s="20">
        <f t="shared" si="49"/>
        <v>0</v>
      </c>
    </row>
    <row r="241" spans="1:9" s="28" customFormat="1" ht="20.25" customHeight="1">
      <c r="A241" s="26"/>
      <c r="B241" s="23" t="s">
        <v>302</v>
      </c>
      <c r="C241" s="19" t="s">
        <v>434</v>
      </c>
      <c r="D241" s="19" t="s">
        <v>281</v>
      </c>
      <c r="E241" s="19" t="s">
        <v>242</v>
      </c>
      <c r="F241" s="19" t="s">
        <v>233</v>
      </c>
      <c r="G241" s="20">
        <f>SUM('распр.б.а. 9'!G321)</f>
        <v>916.2</v>
      </c>
      <c r="H241" s="20">
        <f>SUM('распр.б.а. 9'!H321)</f>
        <v>0</v>
      </c>
      <c r="I241" s="20">
        <f>SUM('распр.б.а. 9'!I321)</f>
        <v>0</v>
      </c>
    </row>
    <row r="242" spans="1:9" s="28" customFormat="1" ht="30.75" customHeight="1">
      <c r="A242" s="26"/>
      <c r="B242" s="27" t="s">
        <v>87</v>
      </c>
      <c r="C242" s="19" t="s">
        <v>89</v>
      </c>
      <c r="D242" s="19"/>
      <c r="E242" s="19"/>
      <c r="F242" s="19"/>
      <c r="G242" s="20">
        <f>SUM(G243)</f>
        <v>16500</v>
      </c>
      <c r="H242" s="20">
        <f>SUM(H243)</f>
        <v>0</v>
      </c>
      <c r="I242" s="20">
        <f>SUM(I243)</f>
        <v>0</v>
      </c>
    </row>
    <row r="243" spans="1:9" s="28" customFormat="1" ht="27.75" customHeight="1">
      <c r="A243" s="26"/>
      <c r="B243" s="27" t="s">
        <v>88</v>
      </c>
      <c r="C243" s="19" t="s">
        <v>91</v>
      </c>
      <c r="D243" s="19"/>
      <c r="E243" s="19"/>
      <c r="F243" s="19"/>
      <c r="G243" s="20">
        <f>SUM(G244)</f>
        <v>16500</v>
      </c>
      <c r="H243" s="20">
        <f>SUM(H245)</f>
        <v>0</v>
      </c>
      <c r="I243" s="20">
        <f>SUM(I245)</f>
        <v>0</v>
      </c>
    </row>
    <row r="244" spans="1:9" s="28" customFormat="1" ht="60" customHeight="1">
      <c r="A244" s="26"/>
      <c r="B244" s="23" t="s">
        <v>90</v>
      </c>
      <c r="C244" s="19" t="s">
        <v>92</v>
      </c>
      <c r="D244" s="19"/>
      <c r="E244" s="19"/>
      <c r="F244" s="19"/>
      <c r="G244" s="20">
        <f>SUM(G245)</f>
        <v>16500</v>
      </c>
      <c r="H244" s="20"/>
      <c r="I244" s="20"/>
    </row>
    <row r="245" spans="1:9" s="28" customFormat="1" ht="37.5" customHeight="1">
      <c r="A245" s="26"/>
      <c r="B245" s="23" t="s">
        <v>280</v>
      </c>
      <c r="C245" s="19" t="s">
        <v>92</v>
      </c>
      <c r="D245" s="19" t="s">
        <v>281</v>
      </c>
      <c r="E245" s="19"/>
      <c r="F245" s="19"/>
      <c r="G245" s="20">
        <f>SUM(G246)</f>
        <v>16500</v>
      </c>
      <c r="H245" s="20">
        <f>SUM(H246)</f>
        <v>0</v>
      </c>
      <c r="I245" s="20">
        <f>SUM(I246)</f>
        <v>0</v>
      </c>
    </row>
    <row r="246" spans="1:9" s="28" customFormat="1" ht="21.75" customHeight="1">
      <c r="A246" s="26"/>
      <c r="B246" s="23" t="s">
        <v>302</v>
      </c>
      <c r="C246" s="19" t="s">
        <v>92</v>
      </c>
      <c r="D246" s="19" t="s">
        <v>281</v>
      </c>
      <c r="E246" s="19" t="s">
        <v>242</v>
      </c>
      <c r="F246" s="19" t="s">
        <v>233</v>
      </c>
      <c r="G246" s="20">
        <f>SUM('распр.б.а. 9'!G325)</f>
        <v>16500</v>
      </c>
      <c r="H246" s="20">
        <f>SUM('распр.б.а. 9'!H325)</f>
        <v>0</v>
      </c>
      <c r="I246" s="20">
        <f>SUM('распр.б.а. 9'!I325)</f>
        <v>0</v>
      </c>
    </row>
    <row r="247" spans="1:9" s="28" customFormat="1" ht="33" customHeight="1">
      <c r="A247" s="26"/>
      <c r="B247" s="23" t="s">
        <v>398</v>
      </c>
      <c r="C247" s="19" t="s">
        <v>157</v>
      </c>
      <c r="D247" s="19"/>
      <c r="E247" s="19"/>
      <c r="F247" s="19"/>
      <c r="G247" s="20">
        <f aca="true" t="shared" si="50" ref="G247:I249">SUM(G248)</f>
        <v>1488</v>
      </c>
      <c r="H247" s="20">
        <f t="shared" si="50"/>
        <v>1508</v>
      </c>
      <c r="I247" s="20">
        <f t="shared" si="50"/>
        <v>1568.3</v>
      </c>
    </row>
    <row r="248" spans="1:9" s="28" customFormat="1" ht="75" customHeight="1">
      <c r="A248" s="26"/>
      <c r="B248" s="23" t="s">
        <v>399</v>
      </c>
      <c r="C248" s="19" t="s">
        <v>57</v>
      </c>
      <c r="D248" s="19"/>
      <c r="E248" s="19"/>
      <c r="F248" s="19"/>
      <c r="G248" s="20">
        <f t="shared" si="50"/>
        <v>1488</v>
      </c>
      <c r="H248" s="20">
        <f t="shared" si="50"/>
        <v>1508</v>
      </c>
      <c r="I248" s="20">
        <f t="shared" si="50"/>
        <v>1568.3</v>
      </c>
    </row>
    <row r="249" spans="1:9" s="28" customFormat="1" ht="31.5" customHeight="1">
      <c r="A249" s="26"/>
      <c r="B249" s="23" t="s">
        <v>280</v>
      </c>
      <c r="C249" s="19" t="s">
        <v>57</v>
      </c>
      <c r="D249" s="19" t="s">
        <v>281</v>
      </c>
      <c r="E249" s="19"/>
      <c r="F249" s="19"/>
      <c r="G249" s="20">
        <f t="shared" si="50"/>
        <v>1488</v>
      </c>
      <c r="H249" s="20">
        <f t="shared" si="50"/>
        <v>1508</v>
      </c>
      <c r="I249" s="20">
        <f t="shared" si="50"/>
        <v>1568.3</v>
      </c>
    </row>
    <row r="250" spans="1:9" ht="21" customHeight="1">
      <c r="A250" s="26"/>
      <c r="B250" s="23" t="s">
        <v>248</v>
      </c>
      <c r="C250" s="19" t="s">
        <v>57</v>
      </c>
      <c r="D250" s="19" t="s">
        <v>281</v>
      </c>
      <c r="E250" s="19" t="s">
        <v>231</v>
      </c>
      <c r="F250" s="19" t="s">
        <v>234</v>
      </c>
      <c r="G250" s="20">
        <f>SUM('распр.б.а. 9'!G34)</f>
        <v>1488</v>
      </c>
      <c r="H250" s="20">
        <f>SUM('распр.б.а. 9'!H34)</f>
        <v>1508</v>
      </c>
      <c r="I250" s="20">
        <f>SUM('распр.б.а. 9'!I34)</f>
        <v>1568.3</v>
      </c>
    </row>
    <row r="251" spans="1:9" ht="39.75" customHeight="1">
      <c r="A251" s="26"/>
      <c r="B251" s="23" t="s">
        <v>400</v>
      </c>
      <c r="C251" s="19" t="s">
        <v>325</v>
      </c>
      <c r="D251" s="19"/>
      <c r="E251" s="19"/>
      <c r="F251" s="19"/>
      <c r="G251" s="20">
        <f>SUM(G252+G259+G263+G267+G271)</f>
        <v>9229.6</v>
      </c>
      <c r="H251" s="20">
        <f>SUM(H252+H259+H263+H267+H271)</f>
        <v>10504</v>
      </c>
      <c r="I251" s="20">
        <f>SUM(I252+I259+I263+I267+I271)</f>
        <v>10924</v>
      </c>
    </row>
    <row r="252" spans="1:9" ht="51.75" customHeight="1">
      <c r="A252" s="26"/>
      <c r="B252" s="23" t="s">
        <v>401</v>
      </c>
      <c r="C252" s="19" t="s">
        <v>403</v>
      </c>
      <c r="D252" s="19"/>
      <c r="E252" s="19"/>
      <c r="F252" s="19"/>
      <c r="G252" s="20">
        <f>SUM(G253+G256)</f>
        <v>4638.4</v>
      </c>
      <c r="H252" s="20">
        <f>SUM(H253+H256)</f>
        <v>3640</v>
      </c>
      <c r="I252" s="20">
        <f>SUM(I253+I256)</f>
        <v>3785.6</v>
      </c>
    </row>
    <row r="253" spans="1:9" ht="73.5" customHeight="1">
      <c r="A253" s="26"/>
      <c r="B253" s="23" t="s">
        <v>467</v>
      </c>
      <c r="C253" s="19" t="s">
        <v>469</v>
      </c>
      <c r="D253" s="19"/>
      <c r="E253" s="19"/>
      <c r="F253" s="19"/>
      <c r="G253" s="20">
        <f aca="true" t="shared" si="51" ref="G253:I254">SUM(G254)</f>
        <v>4548.4</v>
      </c>
      <c r="H253" s="20">
        <f t="shared" si="51"/>
        <v>3640</v>
      </c>
      <c r="I253" s="20">
        <f t="shared" si="51"/>
        <v>3785.6</v>
      </c>
    </row>
    <row r="254" spans="1:9" ht="32.25" customHeight="1">
      <c r="A254" s="26"/>
      <c r="B254" s="23" t="s">
        <v>218</v>
      </c>
      <c r="C254" s="19" t="s">
        <v>469</v>
      </c>
      <c r="D254" s="19" t="s">
        <v>289</v>
      </c>
      <c r="E254" s="19"/>
      <c r="F254" s="19"/>
      <c r="G254" s="20">
        <f t="shared" si="51"/>
        <v>4548.4</v>
      </c>
      <c r="H254" s="20">
        <f t="shared" si="51"/>
        <v>3640</v>
      </c>
      <c r="I254" s="20">
        <f t="shared" si="51"/>
        <v>3785.6</v>
      </c>
    </row>
    <row r="255" spans="1:9" ht="21" customHeight="1">
      <c r="A255" s="26"/>
      <c r="B255" s="23" t="s">
        <v>213</v>
      </c>
      <c r="C255" s="19" t="s">
        <v>469</v>
      </c>
      <c r="D255" s="19" t="s">
        <v>289</v>
      </c>
      <c r="E255" s="19" t="s">
        <v>242</v>
      </c>
      <c r="F255" s="19" t="s">
        <v>236</v>
      </c>
      <c r="G255" s="20">
        <f>SUM('распр.б.а. 9'!G252)</f>
        <v>4548.4</v>
      </c>
      <c r="H255" s="20">
        <f>SUM('распр.б.а. 9'!H252)</f>
        <v>3640</v>
      </c>
      <c r="I255" s="20">
        <f>SUM('распр.б.а. 9'!I252)</f>
        <v>3785.6</v>
      </c>
    </row>
    <row r="256" spans="1:9" ht="57" customHeight="1">
      <c r="A256" s="26"/>
      <c r="B256" s="23" t="s">
        <v>86</v>
      </c>
      <c r="C256" s="19" t="s">
        <v>85</v>
      </c>
      <c r="D256" s="19"/>
      <c r="E256" s="19"/>
      <c r="F256" s="19"/>
      <c r="G256" s="20">
        <f aca="true" t="shared" si="52" ref="G256:I257">SUM(G257)</f>
        <v>90</v>
      </c>
      <c r="H256" s="20">
        <f t="shared" si="52"/>
        <v>0</v>
      </c>
      <c r="I256" s="20">
        <f t="shared" si="52"/>
        <v>0</v>
      </c>
    </row>
    <row r="257" spans="1:9" ht="43.5" customHeight="1">
      <c r="A257" s="26"/>
      <c r="B257" s="23" t="s">
        <v>280</v>
      </c>
      <c r="C257" s="19" t="s">
        <v>85</v>
      </c>
      <c r="D257" s="19" t="s">
        <v>281</v>
      </c>
      <c r="E257" s="19"/>
      <c r="F257" s="19"/>
      <c r="G257" s="20">
        <f t="shared" si="52"/>
        <v>90</v>
      </c>
      <c r="H257" s="20">
        <f t="shared" si="52"/>
        <v>0</v>
      </c>
      <c r="I257" s="20">
        <f t="shared" si="52"/>
        <v>0</v>
      </c>
    </row>
    <row r="258" spans="1:9" ht="21" customHeight="1">
      <c r="A258" s="26"/>
      <c r="B258" s="23" t="s">
        <v>213</v>
      </c>
      <c r="C258" s="19" t="s">
        <v>85</v>
      </c>
      <c r="D258" s="19" t="s">
        <v>281</v>
      </c>
      <c r="E258" s="19" t="s">
        <v>242</v>
      </c>
      <c r="F258" s="19" t="s">
        <v>236</v>
      </c>
      <c r="G258" s="20">
        <f>SUM('распр.б.а. 9'!G254)</f>
        <v>90</v>
      </c>
      <c r="H258" s="20">
        <f>SUM('распр.б.а. 9'!H254)</f>
        <v>0</v>
      </c>
      <c r="I258" s="20">
        <f>SUM('распр.б.а. 9'!I254)</f>
        <v>0</v>
      </c>
    </row>
    <row r="259" spans="1:9" ht="54" customHeight="1">
      <c r="A259" s="26"/>
      <c r="B259" s="23" t="s">
        <v>404</v>
      </c>
      <c r="C259" s="19" t="s">
        <v>402</v>
      </c>
      <c r="D259" s="19"/>
      <c r="E259" s="19"/>
      <c r="F259" s="19"/>
      <c r="G259" s="20">
        <f>SUM(G260)</f>
        <v>4509</v>
      </c>
      <c r="H259" s="20">
        <f aca="true" t="shared" si="53" ref="H259:I261">SUM(H260)</f>
        <v>2652</v>
      </c>
      <c r="I259" s="20">
        <f t="shared" si="53"/>
        <v>2758</v>
      </c>
    </row>
    <row r="260" spans="1:9" ht="75" customHeight="1">
      <c r="A260" s="26"/>
      <c r="B260" s="23" t="s">
        <v>405</v>
      </c>
      <c r="C260" s="19" t="s">
        <v>470</v>
      </c>
      <c r="D260" s="19"/>
      <c r="E260" s="19"/>
      <c r="F260" s="19"/>
      <c r="G260" s="20">
        <f>SUM(G261)</f>
        <v>4509</v>
      </c>
      <c r="H260" s="20">
        <f t="shared" si="53"/>
        <v>2652</v>
      </c>
      <c r="I260" s="20">
        <f t="shared" si="53"/>
        <v>2758</v>
      </c>
    </row>
    <row r="261" spans="1:9" ht="37.5" customHeight="1">
      <c r="A261" s="26"/>
      <c r="B261" s="23" t="s">
        <v>280</v>
      </c>
      <c r="C261" s="19" t="s">
        <v>470</v>
      </c>
      <c r="D261" s="19" t="s">
        <v>281</v>
      </c>
      <c r="E261" s="19"/>
      <c r="F261" s="19"/>
      <c r="G261" s="20">
        <f>SUM(G262)</f>
        <v>4509</v>
      </c>
      <c r="H261" s="20">
        <f t="shared" si="53"/>
        <v>2652</v>
      </c>
      <c r="I261" s="20">
        <f t="shared" si="53"/>
        <v>2758</v>
      </c>
    </row>
    <row r="262" spans="1:9" ht="21" customHeight="1">
      <c r="A262" s="26"/>
      <c r="B262" s="23" t="s">
        <v>213</v>
      </c>
      <c r="C262" s="19" t="s">
        <v>470</v>
      </c>
      <c r="D262" s="19" t="s">
        <v>281</v>
      </c>
      <c r="E262" s="19" t="s">
        <v>242</v>
      </c>
      <c r="F262" s="19" t="s">
        <v>236</v>
      </c>
      <c r="G262" s="20">
        <f>SUM('распр.б.а. 9'!G257)</f>
        <v>4509</v>
      </c>
      <c r="H262" s="20">
        <f>SUM('распр.б.а. 9'!H257)</f>
        <v>2652</v>
      </c>
      <c r="I262" s="20">
        <f>SUM('распр.б.а. 9'!I257)</f>
        <v>2758</v>
      </c>
    </row>
    <row r="263" spans="1:9" ht="47.25" customHeight="1" hidden="1">
      <c r="A263" s="26"/>
      <c r="B263" s="23" t="s">
        <v>407</v>
      </c>
      <c r="C263" s="19" t="s">
        <v>406</v>
      </c>
      <c r="D263" s="19"/>
      <c r="E263" s="19"/>
      <c r="F263" s="19"/>
      <c r="G263" s="20">
        <f>SUM(G264)</f>
        <v>0</v>
      </c>
      <c r="H263" s="20">
        <f aca="true" t="shared" si="54" ref="H263:I265">SUM(H264)</f>
        <v>0</v>
      </c>
      <c r="I263" s="20">
        <f t="shared" si="54"/>
        <v>0</v>
      </c>
    </row>
    <row r="264" spans="1:9" ht="83.25" customHeight="1" hidden="1">
      <c r="A264" s="26"/>
      <c r="B264" s="23" t="s">
        <v>468</v>
      </c>
      <c r="C264" s="19" t="s">
        <v>471</v>
      </c>
      <c r="D264" s="19"/>
      <c r="E264" s="19"/>
      <c r="F264" s="19"/>
      <c r="G264" s="20">
        <f>SUM(G265)</f>
        <v>0</v>
      </c>
      <c r="H264" s="20">
        <f t="shared" si="54"/>
        <v>0</v>
      </c>
      <c r="I264" s="20">
        <f t="shared" si="54"/>
        <v>0</v>
      </c>
    </row>
    <row r="265" spans="1:9" ht="25.5" customHeight="1" hidden="1">
      <c r="A265" s="26"/>
      <c r="B265" s="23" t="s">
        <v>218</v>
      </c>
      <c r="C265" s="19" t="s">
        <v>471</v>
      </c>
      <c r="D265" s="19" t="s">
        <v>289</v>
      </c>
      <c r="E265" s="19"/>
      <c r="F265" s="19"/>
      <c r="G265" s="20">
        <f>SUM(G266)</f>
        <v>0</v>
      </c>
      <c r="H265" s="20">
        <f t="shared" si="54"/>
        <v>0</v>
      </c>
      <c r="I265" s="20">
        <f t="shared" si="54"/>
        <v>0</v>
      </c>
    </row>
    <row r="266" spans="1:9" ht="21" customHeight="1" hidden="1">
      <c r="A266" s="26"/>
      <c r="B266" s="23" t="s">
        <v>213</v>
      </c>
      <c r="C266" s="19" t="s">
        <v>471</v>
      </c>
      <c r="D266" s="19" t="s">
        <v>289</v>
      </c>
      <c r="E266" s="19" t="s">
        <v>242</v>
      </c>
      <c r="F266" s="19" t="s">
        <v>236</v>
      </c>
      <c r="G266" s="20">
        <f>SUM('распр.б.а. 9'!G260)</f>
        <v>0</v>
      </c>
      <c r="H266" s="20">
        <f>SUM('распр.б.а. 9'!H260)</f>
        <v>0</v>
      </c>
      <c r="I266" s="20">
        <f>SUM('распр.б.а. 9'!I260)</f>
        <v>0</v>
      </c>
    </row>
    <row r="267" spans="1:9" ht="51.75" customHeight="1" hidden="1">
      <c r="A267" s="26"/>
      <c r="B267" s="23" t="s">
        <v>409</v>
      </c>
      <c r="C267" s="19" t="s">
        <v>408</v>
      </c>
      <c r="D267" s="19"/>
      <c r="E267" s="19"/>
      <c r="F267" s="19"/>
      <c r="G267" s="20">
        <f>SUM(G268)</f>
        <v>0</v>
      </c>
      <c r="H267" s="20">
        <f aca="true" t="shared" si="55" ref="H267:I269">SUM(H268)</f>
        <v>0</v>
      </c>
      <c r="I267" s="20">
        <f t="shared" si="55"/>
        <v>0</v>
      </c>
    </row>
    <row r="268" spans="1:9" ht="63.75" customHeight="1" hidden="1">
      <c r="A268" s="26"/>
      <c r="B268" s="23" t="s">
        <v>410</v>
      </c>
      <c r="C268" s="19" t="s">
        <v>472</v>
      </c>
      <c r="D268" s="19"/>
      <c r="E268" s="19"/>
      <c r="F268" s="19"/>
      <c r="G268" s="20">
        <f>SUM(G269)</f>
        <v>0</v>
      </c>
      <c r="H268" s="20">
        <f t="shared" si="55"/>
        <v>0</v>
      </c>
      <c r="I268" s="20">
        <f t="shared" si="55"/>
        <v>0</v>
      </c>
    </row>
    <row r="269" spans="1:9" ht="30.75" customHeight="1" hidden="1">
      <c r="A269" s="26"/>
      <c r="B269" s="23" t="s">
        <v>280</v>
      </c>
      <c r="C269" s="19" t="s">
        <v>472</v>
      </c>
      <c r="D269" s="19" t="s">
        <v>281</v>
      </c>
      <c r="E269" s="19"/>
      <c r="F269" s="19"/>
      <c r="G269" s="20">
        <f>SUM(G270)</f>
        <v>0</v>
      </c>
      <c r="H269" s="20">
        <f t="shared" si="55"/>
        <v>0</v>
      </c>
      <c r="I269" s="20">
        <f t="shared" si="55"/>
        <v>0</v>
      </c>
    </row>
    <row r="270" spans="1:9" ht="21" customHeight="1" hidden="1">
      <c r="A270" s="26"/>
      <c r="B270" s="23" t="s">
        <v>213</v>
      </c>
      <c r="C270" s="19" t="s">
        <v>472</v>
      </c>
      <c r="D270" s="19" t="s">
        <v>281</v>
      </c>
      <c r="E270" s="19" t="s">
        <v>242</v>
      </c>
      <c r="F270" s="19" t="s">
        <v>236</v>
      </c>
      <c r="G270" s="20">
        <f>SUM('распр.б.а. 9'!G263)</f>
        <v>0</v>
      </c>
      <c r="H270" s="20">
        <f>SUM('распр.б.а. 9'!H263)</f>
        <v>0</v>
      </c>
      <c r="I270" s="20">
        <f>SUM('распр.б.а. 9'!I263)</f>
        <v>0</v>
      </c>
    </row>
    <row r="271" spans="1:9" ht="51.75" customHeight="1">
      <c r="A271" s="26"/>
      <c r="B271" s="23" t="s">
        <v>486</v>
      </c>
      <c r="C271" s="19" t="s">
        <v>488</v>
      </c>
      <c r="D271" s="19"/>
      <c r="E271" s="19"/>
      <c r="F271" s="19"/>
      <c r="G271" s="20">
        <f>SUM(G272+G275)</f>
        <v>82.2</v>
      </c>
      <c r="H271" s="20">
        <f>SUM(H272+H275)</f>
        <v>4212</v>
      </c>
      <c r="I271" s="20">
        <f>SUM(I272+I275)</f>
        <v>4380.400000000001</v>
      </c>
    </row>
    <row r="272" spans="1:9" ht="84" customHeight="1">
      <c r="A272" s="26"/>
      <c r="B272" s="36" t="s">
        <v>62</v>
      </c>
      <c r="C272" s="19" t="s">
        <v>63</v>
      </c>
      <c r="D272" s="19"/>
      <c r="E272" s="19"/>
      <c r="F272" s="19"/>
      <c r="G272" s="20">
        <f aca="true" t="shared" si="56" ref="G272:I273">SUM(G273)</f>
        <v>0</v>
      </c>
      <c r="H272" s="20">
        <f t="shared" si="56"/>
        <v>4108</v>
      </c>
      <c r="I272" s="20">
        <f t="shared" si="56"/>
        <v>4272.3</v>
      </c>
    </row>
    <row r="273" spans="1:9" ht="24.75" customHeight="1">
      <c r="A273" s="26"/>
      <c r="B273" s="23" t="s">
        <v>218</v>
      </c>
      <c r="C273" s="19" t="s">
        <v>63</v>
      </c>
      <c r="D273" s="19" t="s">
        <v>289</v>
      </c>
      <c r="E273" s="19"/>
      <c r="F273" s="19"/>
      <c r="G273" s="20">
        <f t="shared" si="56"/>
        <v>0</v>
      </c>
      <c r="H273" s="20">
        <f t="shared" si="56"/>
        <v>4108</v>
      </c>
      <c r="I273" s="20">
        <f t="shared" si="56"/>
        <v>4272.3</v>
      </c>
    </row>
    <row r="274" spans="1:9" ht="21" customHeight="1">
      <c r="A274" s="26"/>
      <c r="B274" s="23" t="s">
        <v>213</v>
      </c>
      <c r="C274" s="19" t="s">
        <v>63</v>
      </c>
      <c r="D274" s="19" t="s">
        <v>289</v>
      </c>
      <c r="E274" s="19" t="s">
        <v>242</v>
      </c>
      <c r="F274" s="19" t="s">
        <v>236</v>
      </c>
      <c r="G274" s="20">
        <f>SUM('распр.б.а. 9'!G266)</f>
        <v>0</v>
      </c>
      <c r="H274" s="20">
        <f>SUM('распр.б.а. 9'!H266)</f>
        <v>4108</v>
      </c>
      <c r="I274" s="20">
        <f>SUM('распр.б.а. 9'!I265)</f>
        <v>4272.3</v>
      </c>
    </row>
    <row r="275" spans="1:9" ht="63.75" customHeight="1">
      <c r="A275" s="26"/>
      <c r="B275" s="23" t="s">
        <v>487</v>
      </c>
      <c r="C275" s="19" t="s">
        <v>489</v>
      </c>
      <c r="D275" s="19"/>
      <c r="E275" s="19"/>
      <c r="F275" s="19"/>
      <c r="G275" s="20">
        <f aca="true" t="shared" si="57" ref="G275:I276">SUM(G276)</f>
        <v>82.2</v>
      </c>
      <c r="H275" s="20">
        <f t="shared" si="57"/>
        <v>104</v>
      </c>
      <c r="I275" s="20">
        <f t="shared" si="57"/>
        <v>108.1</v>
      </c>
    </row>
    <row r="276" spans="1:9" ht="30.75" customHeight="1">
      <c r="A276" s="26"/>
      <c r="B276" s="23" t="s">
        <v>280</v>
      </c>
      <c r="C276" s="19" t="s">
        <v>489</v>
      </c>
      <c r="D276" s="19" t="s">
        <v>281</v>
      </c>
      <c r="E276" s="19"/>
      <c r="F276" s="19"/>
      <c r="G276" s="20">
        <f t="shared" si="57"/>
        <v>82.2</v>
      </c>
      <c r="H276" s="20">
        <f t="shared" si="57"/>
        <v>104</v>
      </c>
      <c r="I276" s="20">
        <f t="shared" si="57"/>
        <v>108.1</v>
      </c>
    </row>
    <row r="277" spans="1:9" ht="21" customHeight="1">
      <c r="A277" s="26"/>
      <c r="B277" s="23" t="s">
        <v>213</v>
      </c>
      <c r="C277" s="19" t="s">
        <v>489</v>
      </c>
      <c r="D277" s="19" t="s">
        <v>281</v>
      </c>
      <c r="E277" s="19" t="s">
        <v>242</v>
      </c>
      <c r="F277" s="19" t="s">
        <v>236</v>
      </c>
      <c r="G277" s="20">
        <f>SUM('распр.б.а. 9'!G268)</f>
        <v>82.2</v>
      </c>
      <c r="H277" s="20">
        <f>SUM('распр.б.а. 9'!H268)</f>
        <v>104</v>
      </c>
      <c r="I277" s="20">
        <f>SUM('распр.б.а. 9'!I268)</f>
        <v>108.1</v>
      </c>
    </row>
    <row r="278" spans="1:9" ht="42.75" customHeight="1">
      <c r="A278" s="26"/>
      <c r="B278" s="23" t="s">
        <v>411</v>
      </c>
      <c r="C278" s="19" t="s">
        <v>414</v>
      </c>
      <c r="D278" s="19"/>
      <c r="E278" s="19"/>
      <c r="F278" s="19"/>
      <c r="G278" s="20">
        <f>SUM(G279+G284+G288)</f>
        <v>0</v>
      </c>
      <c r="H278" s="20">
        <f>SUM(H279+H284+H288)</f>
        <v>15.6</v>
      </c>
      <c r="I278" s="20">
        <f>SUM(I279+I284+I288)</f>
        <v>16.2</v>
      </c>
    </row>
    <row r="279" spans="1:9" ht="70.5" customHeight="1" hidden="1">
      <c r="A279" s="26"/>
      <c r="B279" s="23" t="s">
        <v>412</v>
      </c>
      <c r="C279" s="19" t="s">
        <v>415</v>
      </c>
      <c r="D279" s="19"/>
      <c r="E279" s="19"/>
      <c r="F279" s="19"/>
      <c r="G279" s="20">
        <f aca="true" t="shared" si="58" ref="G279:I280">SUM(G280)</f>
        <v>0</v>
      </c>
      <c r="H279" s="20">
        <f t="shared" si="58"/>
        <v>0</v>
      </c>
      <c r="I279" s="20">
        <f t="shared" si="58"/>
        <v>0</v>
      </c>
    </row>
    <row r="280" spans="1:9" ht="90" customHeight="1" hidden="1">
      <c r="A280" s="26"/>
      <c r="B280" s="23" t="s">
        <v>413</v>
      </c>
      <c r="C280" s="19" t="s">
        <v>416</v>
      </c>
      <c r="D280" s="19"/>
      <c r="E280" s="19"/>
      <c r="F280" s="19"/>
      <c r="G280" s="20">
        <f t="shared" si="58"/>
        <v>0</v>
      </c>
      <c r="H280" s="20">
        <f t="shared" si="58"/>
        <v>0</v>
      </c>
      <c r="I280" s="20">
        <f t="shared" si="58"/>
        <v>0</v>
      </c>
    </row>
    <row r="281" spans="1:9" ht="36" customHeight="1" hidden="1">
      <c r="A281" s="26"/>
      <c r="B281" s="23" t="s">
        <v>280</v>
      </c>
      <c r="C281" s="19" t="s">
        <v>416</v>
      </c>
      <c r="D281" s="19" t="s">
        <v>281</v>
      </c>
      <c r="E281" s="19"/>
      <c r="F281" s="19"/>
      <c r="G281" s="20">
        <f>SUM(G282:G283)</f>
        <v>0</v>
      </c>
      <c r="H281" s="20">
        <f>SUM(H282:H283)</f>
        <v>0</v>
      </c>
      <c r="I281" s="20">
        <f>SUM(I282:I283)</f>
        <v>0</v>
      </c>
    </row>
    <row r="282" spans="1:9" ht="25.5" customHeight="1" hidden="1">
      <c r="A282" s="26"/>
      <c r="B282" s="23" t="s">
        <v>248</v>
      </c>
      <c r="C282" s="19" t="s">
        <v>416</v>
      </c>
      <c r="D282" s="19" t="s">
        <v>281</v>
      </c>
      <c r="E282" s="19" t="s">
        <v>231</v>
      </c>
      <c r="F282" s="19" t="s">
        <v>234</v>
      </c>
      <c r="G282" s="20"/>
      <c r="H282" s="20"/>
      <c r="I282" s="20"/>
    </row>
    <row r="283" spans="1:9" ht="25.5" customHeight="1" hidden="1">
      <c r="A283" s="26"/>
      <c r="B283" s="23" t="s">
        <v>253</v>
      </c>
      <c r="C283" s="19" t="s">
        <v>416</v>
      </c>
      <c r="D283" s="19" t="s">
        <v>281</v>
      </c>
      <c r="E283" s="19" t="s">
        <v>231</v>
      </c>
      <c r="F283" s="19" t="s">
        <v>237</v>
      </c>
      <c r="G283" s="20">
        <f>SUM('распр.б.а. 9'!G75)</f>
        <v>0</v>
      </c>
      <c r="H283" s="20">
        <f>SUM('распр.б.а. 9'!H75)</f>
        <v>0</v>
      </c>
      <c r="I283" s="20">
        <f>SUM('распр.б.а. 9'!I75)</f>
        <v>0</v>
      </c>
    </row>
    <row r="284" spans="1:9" ht="60" customHeight="1">
      <c r="A284" s="26"/>
      <c r="B284" s="23" t="s">
        <v>417</v>
      </c>
      <c r="C284" s="19" t="s">
        <v>419</v>
      </c>
      <c r="D284" s="19"/>
      <c r="E284" s="19"/>
      <c r="F284" s="19"/>
      <c r="G284" s="20">
        <f>SUM(G285)</f>
        <v>0</v>
      </c>
      <c r="H284" s="20">
        <f aca="true" t="shared" si="59" ref="H284:I286">SUM(H285)</f>
        <v>15.6</v>
      </c>
      <c r="I284" s="20">
        <f t="shared" si="59"/>
        <v>16.2</v>
      </c>
    </row>
    <row r="285" spans="1:9" ht="93" customHeight="1">
      <c r="A285" s="26"/>
      <c r="B285" s="23" t="s">
        <v>418</v>
      </c>
      <c r="C285" s="19" t="s">
        <v>420</v>
      </c>
      <c r="D285" s="19"/>
      <c r="E285" s="19"/>
      <c r="F285" s="19"/>
      <c r="G285" s="20">
        <f>SUM(G286)</f>
        <v>0</v>
      </c>
      <c r="H285" s="20">
        <f t="shared" si="59"/>
        <v>15.6</v>
      </c>
      <c r="I285" s="20">
        <f t="shared" si="59"/>
        <v>16.2</v>
      </c>
    </row>
    <row r="286" spans="1:9" ht="35.25" customHeight="1">
      <c r="A286" s="26"/>
      <c r="B286" s="23" t="s">
        <v>280</v>
      </c>
      <c r="C286" s="19" t="s">
        <v>420</v>
      </c>
      <c r="D286" s="19" t="s">
        <v>281</v>
      </c>
      <c r="E286" s="19"/>
      <c r="F286" s="19"/>
      <c r="G286" s="20">
        <f>SUM(G287)</f>
        <v>0</v>
      </c>
      <c r="H286" s="20">
        <f t="shared" si="59"/>
        <v>15.6</v>
      </c>
      <c r="I286" s="20">
        <f t="shared" si="59"/>
        <v>16.2</v>
      </c>
    </row>
    <row r="287" spans="1:9" ht="24.75" customHeight="1">
      <c r="A287" s="26"/>
      <c r="B287" s="23" t="s">
        <v>212</v>
      </c>
      <c r="C287" s="19" t="s">
        <v>420</v>
      </c>
      <c r="D287" s="19" t="s">
        <v>281</v>
      </c>
      <c r="E287" s="19" t="s">
        <v>242</v>
      </c>
      <c r="F287" s="19" t="s">
        <v>231</v>
      </c>
      <c r="G287" s="20">
        <f>SUM('распр.б.а. 9'!G230)</f>
        <v>0</v>
      </c>
      <c r="H287" s="20">
        <f>SUM('распр.б.а. 9'!H230)</f>
        <v>15.6</v>
      </c>
      <c r="I287" s="20">
        <f>SUM('распр.б.а. 9'!I230)</f>
        <v>16.2</v>
      </c>
    </row>
    <row r="288" spans="1:9" ht="76.5" customHeight="1" hidden="1">
      <c r="A288" s="26"/>
      <c r="B288" s="23" t="s">
        <v>421</v>
      </c>
      <c r="C288" s="19" t="s">
        <v>423</v>
      </c>
      <c r="D288" s="19"/>
      <c r="E288" s="19"/>
      <c r="F288" s="19"/>
      <c r="G288" s="20">
        <f>SUM(G289)</f>
        <v>0</v>
      </c>
      <c r="H288" s="20">
        <f aca="true" t="shared" si="60" ref="H288:I290">SUM(H289)</f>
        <v>0</v>
      </c>
      <c r="I288" s="20">
        <f t="shared" si="60"/>
        <v>0</v>
      </c>
    </row>
    <row r="289" spans="1:9" ht="102" customHeight="1" hidden="1">
      <c r="A289" s="26"/>
      <c r="B289" s="23" t="s">
        <v>422</v>
      </c>
      <c r="C289" s="19" t="s">
        <v>424</v>
      </c>
      <c r="D289" s="19"/>
      <c r="E289" s="19"/>
      <c r="F289" s="19"/>
      <c r="G289" s="20">
        <f>SUM(G290)</f>
        <v>0</v>
      </c>
      <c r="H289" s="20">
        <f t="shared" si="60"/>
        <v>0</v>
      </c>
      <c r="I289" s="20">
        <f t="shared" si="60"/>
        <v>0</v>
      </c>
    </row>
    <row r="290" spans="1:9" ht="30.75" customHeight="1" hidden="1">
      <c r="A290" s="26"/>
      <c r="B290" s="23" t="s">
        <v>280</v>
      </c>
      <c r="C290" s="19" t="s">
        <v>424</v>
      </c>
      <c r="D290" s="19" t="s">
        <v>281</v>
      </c>
      <c r="E290" s="19"/>
      <c r="F290" s="19"/>
      <c r="G290" s="20">
        <f>SUM(G291)</f>
        <v>0</v>
      </c>
      <c r="H290" s="20">
        <f t="shared" si="60"/>
        <v>0</v>
      </c>
      <c r="I290" s="20">
        <f t="shared" si="60"/>
        <v>0</v>
      </c>
    </row>
    <row r="291" spans="1:9" ht="24" customHeight="1" hidden="1">
      <c r="A291" s="26"/>
      <c r="B291" s="23" t="s">
        <v>302</v>
      </c>
      <c r="C291" s="19" t="s">
        <v>424</v>
      </c>
      <c r="D291" s="19" t="s">
        <v>281</v>
      </c>
      <c r="E291" s="19" t="s">
        <v>242</v>
      </c>
      <c r="F291" s="19" t="s">
        <v>233</v>
      </c>
      <c r="G291" s="20"/>
      <c r="H291" s="20"/>
      <c r="I291" s="20"/>
    </row>
    <row r="292" spans="1:9" ht="36" customHeight="1">
      <c r="A292" s="26"/>
      <c r="B292" s="23" t="s">
        <v>20</v>
      </c>
      <c r="C292" s="19" t="s">
        <v>429</v>
      </c>
      <c r="D292" s="19"/>
      <c r="E292" s="19"/>
      <c r="F292" s="19"/>
      <c r="G292" s="20">
        <f>SUM(G293+G297)</f>
        <v>1137</v>
      </c>
      <c r="H292" s="20">
        <f>SUM(H293+H297)</f>
        <v>3557</v>
      </c>
      <c r="I292" s="20">
        <f>SUM(I293+I297)</f>
        <v>3557</v>
      </c>
    </row>
    <row r="293" spans="1:9" ht="65.25" customHeight="1">
      <c r="A293" s="26"/>
      <c r="B293" s="23" t="s">
        <v>21</v>
      </c>
      <c r="C293" s="19" t="s">
        <v>435</v>
      </c>
      <c r="D293" s="19"/>
      <c r="E293" s="19"/>
      <c r="F293" s="19"/>
      <c r="G293" s="20">
        <f>SUM(G294)</f>
        <v>1137</v>
      </c>
      <c r="H293" s="20">
        <f aca="true" t="shared" si="61" ref="H293:I295">SUM(H294)</f>
        <v>1137</v>
      </c>
      <c r="I293" s="20">
        <f t="shared" si="61"/>
        <v>1137</v>
      </c>
    </row>
    <row r="294" spans="1:9" ht="57.75" customHeight="1">
      <c r="A294" s="26"/>
      <c r="B294" s="23" t="s">
        <v>22</v>
      </c>
      <c r="C294" s="19" t="s">
        <v>431</v>
      </c>
      <c r="D294" s="19"/>
      <c r="E294" s="19"/>
      <c r="F294" s="19"/>
      <c r="G294" s="20">
        <f>SUM(G295)</f>
        <v>1137</v>
      </c>
      <c r="H294" s="20">
        <f t="shared" si="61"/>
        <v>1137</v>
      </c>
      <c r="I294" s="20">
        <f t="shared" si="61"/>
        <v>1137</v>
      </c>
    </row>
    <row r="295" spans="1:9" ht="36" customHeight="1">
      <c r="A295" s="26"/>
      <c r="B295" s="23" t="s">
        <v>280</v>
      </c>
      <c r="C295" s="19" t="s">
        <v>431</v>
      </c>
      <c r="D295" s="19" t="s">
        <v>281</v>
      </c>
      <c r="E295" s="19"/>
      <c r="F295" s="19"/>
      <c r="G295" s="20">
        <f>SUM(G296)</f>
        <v>1137</v>
      </c>
      <c r="H295" s="20">
        <f t="shared" si="61"/>
        <v>1137</v>
      </c>
      <c r="I295" s="20">
        <f t="shared" si="61"/>
        <v>1137</v>
      </c>
    </row>
    <row r="296" spans="1:9" ht="24.75" customHeight="1">
      <c r="A296" s="26"/>
      <c r="B296" s="23" t="s">
        <v>212</v>
      </c>
      <c r="C296" s="19" t="s">
        <v>431</v>
      </c>
      <c r="D296" s="19" t="s">
        <v>281</v>
      </c>
      <c r="E296" s="19" t="s">
        <v>242</v>
      </c>
      <c r="F296" s="19" t="s">
        <v>231</v>
      </c>
      <c r="G296" s="20">
        <f>SUM('распр.б.а. 9'!G234)</f>
        <v>1137</v>
      </c>
      <c r="H296" s="20">
        <f>SUM('распр.б.а. 9'!H234)</f>
        <v>1137</v>
      </c>
      <c r="I296" s="20">
        <f>SUM('распр.б.а. 9'!I234)</f>
        <v>1137</v>
      </c>
    </row>
    <row r="297" spans="1:9" ht="56.25" customHeight="1">
      <c r="A297" s="26"/>
      <c r="B297" s="23" t="s">
        <v>24</v>
      </c>
      <c r="C297" s="19" t="s">
        <v>436</v>
      </c>
      <c r="D297" s="19"/>
      <c r="E297" s="19"/>
      <c r="F297" s="19"/>
      <c r="G297" s="20">
        <f>SUM(G298)</f>
        <v>0</v>
      </c>
      <c r="H297" s="20">
        <f>SUM(H298)</f>
        <v>2420</v>
      </c>
      <c r="I297" s="20">
        <f>SUM(I298)</f>
        <v>2420</v>
      </c>
    </row>
    <row r="298" spans="1:9" ht="66" customHeight="1">
      <c r="A298" s="26"/>
      <c r="B298" s="23" t="s">
        <v>25</v>
      </c>
      <c r="C298" s="19" t="s">
        <v>432</v>
      </c>
      <c r="D298" s="19"/>
      <c r="E298" s="19"/>
      <c r="F298" s="19"/>
      <c r="G298" s="20">
        <f>SUM(G299+G301)</f>
        <v>0</v>
      </c>
      <c r="H298" s="20">
        <f>SUM(H299+H301)</f>
        <v>2420</v>
      </c>
      <c r="I298" s="20">
        <f>SUM(I299+I301)</f>
        <v>2420</v>
      </c>
    </row>
    <row r="299" spans="1:9" ht="36" customHeight="1">
      <c r="A299" s="26"/>
      <c r="B299" s="23" t="s">
        <v>280</v>
      </c>
      <c r="C299" s="19" t="s">
        <v>432</v>
      </c>
      <c r="D299" s="19" t="s">
        <v>281</v>
      </c>
      <c r="E299" s="19"/>
      <c r="F299" s="19"/>
      <c r="G299" s="20">
        <f>SUM(G300)</f>
        <v>0</v>
      </c>
      <c r="H299" s="20">
        <f>SUM(H300)</f>
        <v>120</v>
      </c>
      <c r="I299" s="20">
        <f>SUM(I300)</f>
        <v>120</v>
      </c>
    </row>
    <row r="300" spans="1:9" ht="24.75" customHeight="1">
      <c r="A300" s="26"/>
      <c r="B300" s="23" t="s">
        <v>212</v>
      </c>
      <c r="C300" s="19" t="s">
        <v>432</v>
      </c>
      <c r="D300" s="19" t="s">
        <v>281</v>
      </c>
      <c r="E300" s="19" t="s">
        <v>242</v>
      </c>
      <c r="F300" s="19" t="s">
        <v>231</v>
      </c>
      <c r="G300" s="20">
        <f>SUM('распр.б.а. 9'!G237)</f>
        <v>0</v>
      </c>
      <c r="H300" s="20">
        <f>SUM('распр.б.а. 9'!H237)</f>
        <v>120</v>
      </c>
      <c r="I300" s="20">
        <f>SUM('распр.б.а. 9'!I237)</f>
        <v>120</v>
      </c>
    </row>
    <row r="301" spans="1:9" ht="34.5" customHeight="1">
      <c r="A301" s="26"/>
      <c r="B301" s="23" t="s">
        <v>316</v>
      </c>
      <c r="C301" s="19" t="s">
        <v>432</v>
      </c>
      <c r="D301" s="19" t="s">
        <v>315</v>
      </c>
      <c r="E301" s="19"/>
      <c r="F301" s="19"/>
      <c r="G301" s="20">
        <f>SUM(G302)</f>
        <v>0</v>
      </c>
      <c r="H301" s="20">
        <f>SUM(H302)</f>
        <v>2300</v>
      </c>
      <c r="I301" s="20">
        <f>SUM(I302)</f>
        <v>2300</v>
      </c>
    </row>
    <row r="302" spans="1:9" ht="21" customHeight="1">
      <c r="A302" s="26"/>
      <c r="B302" s="23" t="s">
        <v>212</v>
      </c>
      <c r="C302" s="19" t="s">
        <v>432</v>
      </c>
      <c r="D302" s="19" t="s">
        <v>315</v>
      </c>
      <c r="E302" s="19" t="s">
        <v>242</v>
      </c>
      <c r="F302" s="19" t="s">
        <v>231</v>
      </c>
      <c r="G302" s="20">
        <f>SUM('распр.б.а. 9'!G238)</f>
        <v>0</v>
      </c>
      <c r="H302" s="20">
        <f>SUM('распр.б.а. 9'!H238)</f>
        <v>2300</v>
      </c>
      <c r="I302" s="20">
        <f>SUM('распр.б.а. 9'!I238)</f>
        <v>2300</v>
      </c>
    </row>
    <row r="303" spans="1:9" ht="45" customHeight="1">
      <c r="A303" s="26"/>
      <c r="B303" s="23" t="s">
        <v>338</v>
      </c>
      <c r="C303" s="19" t="s">
        <v>339</v>
      </c>
      <c r="D303" s="19"/>
      <c r="E303" s="19"/>
      <c r="F303" s="19"/>
      <c r="G303" s="20">
        <f>SUM(G304)</f>
        <v>0</v>
      </c>
      <c r="H303" s="20">
        <f aca="true" t="shared" si="62" ref="H303:I306">SUM(H304)</f>
        <v>104</v>
      </c>
      <c r="I303" s="20">
        <f t="shared" si="62"/>
        <v>108.1</v>
      </c>
    </row>
    <row r="304" spans="1:9" ht="57" customHeight="1">
      <c r="A304" s="26"/>
      <c r="B304" s="23" t="s">
        <v>437</v>
      </c>
      <c r="C304" s="19" t="s">
        <v>438</v>
      </c>
      <c r="D304" s="19"/>
      <c r="E304" s="19"/>
      <c r="F304" s="19"/>
      <c r="G304" s="20">
        <f>SUM(G305)</f>
        <v>0</v>
      </c>
      <c r="H304" s="20">
        <f t="shared" si="62"/>
        <v>104</v>
      </c>
      <c r="I304" s="20">
        <f t="shared" si="62"/>
        <v>108.1</v>
      </c>
    </row>
    <row r="305" spans="1:9" ht="57" customHeight="1">
      <c r="A305" s="26"/>
      <c r="B305" s="23" t="s">
        <v>440</v>
      </c>
      <c r="C305" s="19" t="s">
        <v>439</v>
      </c>
      <c r="D305" s="19"/>
      <c r="E305" s="19"/>
      <c r="F305" s="19"/>
      <c r="G305" s="20">
        <f>SUM(G306)</f>
        <v>0</v>
      </c>
      <c r="H305" s="20">
        <f t="shared" si="62"/>
        <v>104</v>
      </c>
      <c r="I305" s="20">
        <f t="shared" si="62"/>
        <v>108.1</v>
      </c>
    </row>
    <row r="306" spans="1:9" ht="45" customHeight="1">
      <c r="A306" s="26"/>
      <c r="B306" s="23" t="s">
        <v>280</v>
      </c>
      <c r="C306" s="19" t="s">
        <v>439</v>
      </c>
      <c r="D306" s="19" t="s">
        <v>281</v>
      </c>
      <c r="E306" s="19"/>
      <c r="F306" s="19"/>
      <c r="G306" s="20">
        <f>SUM(G307)</f>
        <v>0</v>
      </c>
      <c r="H306" s="20">
        <f t="shared" si="62"/>
        <v>104</v>
      </c>
      <c r="I306" s="20">
        <f t="shared" si="62"/>
        <v>108.1</v>
      </c>
    </row>
    <row r="307" spans="1:9" ht="21" customHeight="1">
      <c r="A307" s="26"/>
      <c r="B307" s="23" t="s">
        <v>212</v>
      </c>
      <c r="C307" s="19" t="s">
        <v>439</v>
      </c>
      <c r="D307" s="19" t="s">
        <v>281</v>
      </c>
      <c r="E307" s="19" t="s">
        <v>242</v>
      </c>
      <c r="F307" s="19" t="s">
        <v>231</v>
      </c>
      <c r="G307" s="20">
        <f>SUM('распр.б.а. 9'!G242)</f>
        <v>0</v>
      </c>
      <c r="H307" s="20">
        <f>SUM('распр.б.а. 9'!H242)</f>
        <v>104</v>
      </c>
      <c r="I307" s="20">
        <f>SUM('распр.б.а. 9'!I242)</f>
        <v>108.1</v>
      </c>
    </row>
    <row r="308" spans="1:9" ht="39.75" customHeight="1">
      <c r="A308" s="26"/>
      <c r="B308" s="23" t="s">
        <v>17</v>
      </c>
      <c r="C308" s="19" t="s">
        <v>336</v>
      </c>
      <c r="D308" s="19"/>
      <c r="E308" s="19"/>
      <c r="F308" s="19"/>
      <c r="G308" s="20">
        <f>SUM(G309+G313)</f>
        <v>4787</v>
      </c>
      <c r="H308" s="20">
        <f>SUM(H309+H313)</f>
        <v>2943.2</v>
      </c>
      <c r="I308" s="20">
        <f>SUM(I309+I313)</f>
        <v>3060.8999999999996</v>
      </c>
    </row>
    <row r="309" spans="1:9" ht="65.25" customHeight="1">
      <c r="A309" s="26"/>
      <c r="B309" s="23" t="s">
        <v>18</v>
      </c>
      <c r="C309" s="19" t="s">
        <v>430</v>
      </c>
      <c r="D309" s="19"/>
      <c r="E309" s="19"/>
      <c r="F309" s="19"/>
      <c r="G309" s="20">
        <f>SUM(G310)</f>
        <v>850</v>
      </c>
      <c r="H309" s="20">
        <f aca="true" t="shared" si="63" ref="H309:I311">SUM(H310)</f>
        <v>624</v>
      </c>
      <c r="I309" s="20">
        <f t="shared" si="63"/>
        <v>649</v>
      </c>
    </row>
    <row r="310" spans="1:9" ht="69.75" customHeight="1">
      <c r="A310" s="26"/>
      <c r="B310" s="23" t="s">
        <v>16</v>
      </c>
      <c r="C310" s="19" t="s">
        <v>337</v>
      </c>
      <c r="D310" s="19"/>
      <c r="E310" s="19"/>
      <c r="F310" s="19"/>
      <c r="G310" s="20">
        <f>SUM(G311)</f>
        <v>850</v>
      </c>
      <c r="H310" s="20">
        <f t="shared" si="63"/>
        <v>624</v>
      </c>
      <c r="I310" s="20">
        <f t="shared" si="63"/>
        <v>649</v>
      </c>
    </row>
    <row r="311" spans="1:9" ht="36" customHeight="1">
      <c r="A311" s="26"/>
      <c r="B311" s="23" t="s">
        <v>280</v>
      </c>
      <c r="C311" s="19" t="s">
        <v>337</v>
      </c>
      <c r="D311" s="19" t="s">
        <v>281</v>
      </c>
      <c r="E311" s="19"/>
      <c r="F311" s="19"/>
      <c r="G311" s="20">
        <f>SUM(G312)</f>
        <v>850</v>
      </c>
      <c r="H311" s="20">
        <f t="shared" si="63"/>
        <v>624</v>
      </c>
      <c r="I311" s="20">
        <f t="shared" si="63"/>
        <v>649</v>
      </c>
    </row>
    <row r="312" spans="1:9" ht="21" customHeight="1">
      <c r="A312" s="26"/>
      <c r="B312" s="23" t="s">
        <v>255</v>
      </c>
      <c r="C312" s="19" t="s">
        <v>337</v>
      </c>
      <c r="D312" s="19" t="s">
        <v>281</v>
      </c>
      <c r="E312" s="19" t="s">
        <v>234</v>
      </c>
      <c r="F312" s="19" t="s">
        <v>241</v>
      </c>
      <c r="G312" s="20">
        <f>SUM('распр.б.а. 9'!G180)</f>
        <v>850</v>
      </c>
      <c r="H312" s="20">
        <f>SUM('распр.б.а. 9'!H180)</f>
        <v>624</v>
      </c>
      <c r="I312" s="20">
        <f>SUM('распр.б.а. 9'!I180)</f>
        <v>649</v>
      </c>
    </row>
    <row r="313" spans="1:9" ht="70.5" customHeight="1">
      <c r="A313" s="26"/>
      <c r="B313" s="23" t="s">
        <v>14</v>
      </c>
      <c r="C313" s="19" t="s">
        <v>441</v>
      </c>
      <c r="D313" s="19"/>
      <c r="E313" s="19"/>
      <c r="F313" s="19"/>
      <c r="G313" s="20">
        <f>SUM(G314+G318)</f>
        <v>3937</v>
      </c>
      <c r="H313" s="20">
        <f>SUM(H314+H318)</f>
        <v>2319.2</v>
      </c>
      <c r="I313" s="20">
        <f>SUM(I314+I318)</f>
        <v>2411.8999999999996</v>
      </c>
    </row>
    <row r="314" spans="1:9" ht="90" customHeight="1">
      <c r="A314" s="26"/>
      <c r="B314" s="18" t="s">
        <v>15</v>
      </c>
      <c r="C314" s="19" t="s">
        <v>506</v>
      </c>
      <c r="D314" s="19"/>
      <c r="E314" s="19"/>
      <c r="F314" s="19"/>
      <c r="G314" s="20">
        <f>SUM(G315)</f>
        <v>2658</v>
      </c>
      <c r="H314" s="20">
        <f>SUM(H315)</f>
        <v>520</v>
      </c>
      <c r="I314" s="20">
        <f>SUM(I315)</f>
        <v>540.8</v>
      </c>
    </row>
    <row r="315" spans="1:9" ht="27" customHeight="1">
      <c r="A315" s="26"/>
      <c r="B315" s="23" t="s">
        <v>218</v>
      </c>
      <c r="C315" s="19" t="s">
        <v>506</v>
      </c>
      <c r="D315" s="19" t="s">
        <v>289</v>
      </c>
      <c r="E315" s="19"/>
      <c r="F315" s="19"/>
      <c r="G315" s="20">
        <f>SUM(G316:G317)</f>
        <v>2658</v>
      </c>
      <c r="H315" s="20">
        <f>SUM(H316:H317)</f>
        <v>520</v>
      </c>
      <c r="I315" s="20">
        <f>SUM(I316:I317)</f>
        <v>540.8</v>
      </c>
    </row>
    <row r="316" spans="1:9" ht="24.75" customHeight="1" hidden="1">
      <c r="A316" s="26"/>
      <c r="B316" s="23" t="s">
        <v>206</v>
      </c>
      <c r="C316" s="19" t="s">
        <v>506</v>
      </c>
      <c r="D316" s="19" t="s">
        <v>289</v>
      </c>
      <c r="E316" s="19" t="s">
        <v>244</v>
      </c>
      <c r="F316" s="19" t="s">
        <v>231</v>
      </c>
      <c r="G316" s="20">
        <f>SUM('распр.б.а. 9'!G392)</f>
        <v>0</v>
      </c>
      <c r="H316" s="20">
        <f>SUM('распр.б.а. 9'!H392)</f>
        <v>0</v>
      </c>
      <c r="I316" s="20">
        <f>SUM('распр.б.а. 9'!I392)</f>
        <v>0</v>
      </c>
    </row>
    <row r="317" spans="1:9" ht="24" customHeight="1">
      <c r="A317" s="26"/>
      <c r="B317" s="23" t="s">
        <v>270</v>
      </c>
      <c r="C317" s="19" t="s">
        <v>506</v>
      </c>
      <c r="D317" s="19" t="s">
        <v>289</v>
      </c>
      <c r="E317" s="19" t="s">
        <v>235</v>
      </c>
      <c r="F317" s="19" t="s">
        <v>231</v>
      </c>
      <c r="G317" s="20">
        <f>SUM('распр.б.а. 9'!G440)</f>
        <v>2658</v>
      </c>
      <c r="H317" s="20">
        <f>SUM('распр.б.а. 9'!H440)</f>
        <v>520</v>
      </c>
      <c r="I317" s="20">
        <f>SUM('распр.б.а. 9'!I440)</f>
        <v>540.8</v>
      </c>
    </row>
    <row r="318" spans="1:9" ht="74.25" customHeight="1">
      <c r="A318" s="26"/>
      <c r="B318" s="23" t="s">
        <v>19</v>
      </c>
      <c r="C318" s="19" t="s">
        <v>442</v>
      </c>
      <c r="D318" s="19"/>
      <c r="E318" s="19"/>
      <c r="F318" s="19"/>
      <c r="G318" s="20">
        <f aca="true" t="shared" si="64" ref="G318:I319">SUM(G319)</f>
        <v>1279</v>
      </c>
      <c r="H318" s="20">
        <f t="shared" si="64"/>
        <v>1799.2</v>
      </c>
      <c r="I318" s="20">
        <f t="shared" si="64"/>
        <v>1871.1</v>
      </c>
    </row>
    <row r="319" spans="1:9" ht="32.25" customHeight="1">
      <c r="A319" s="26"/>
      <c r="B319" s="23" t="s">
        <v>280</v>
      </c>
      <c r="C319" s="19" t="s">
        <v>442</v>
      </c>
      <c r="D319" s="19" t="s">
        <v>281</v>
      </c>
      <c r="E319" s="19"/>
      <c r="F319" s="19"/>
      <c r="G319" s="20">
        <f t="shared" si="64"/>
        <v>1279</v>
      </c>
      <c r="H319" s="20">
        <f t="shared" si="64"/>
        <v>1799.2</v>
      </c>
      <c r="I319" s="20">
        <f t="shared" si="64"/>
        <v>1871.1</v>
      </c>
    </row>
    <row r="320" spans="1:9" ht="21" customHeight="1">
      <c r="A320" s="26"/>
      <c r="B320" s="23" t="s">
        <v>255</v>
      </c>
      <c r="C320" s="19" t="s">
        <v>442</v>
      </c>
      <c r="D320" s="19" t="s">
        <v>281</v>
      </c>
      <c r="E320" s="19" t="s">
        <v>234</v>
      </c>
      <c r="F320" s="19" t="s">
        <v>241</v>
      </c>
      <c r="G320" s="20">
        <f>SUM('распр.б.а. 9'!G183)</f>
        <v>1279</v>
      </c>
      <c r="H320" s="20">
        <f>SUM('распр.б.а. 9'!H183)</f>
        <v>1799.2</v>
      </c>
      <c r="I320" s="20">
        <f>SUM('распр.б.а. 9'!I183)</f>
        <v>1871.1</v>
      </c>
    </row>
    <row r="321" spans="1:9" ht="30" customHeight="1">
      <c r="A321" s="26"/>
      <c r="B321" s="23" t="s">
        <v>12</v>
      </c>
      <c r="C321" s="19" t="s">
        <v>443</v>
      </c>
      <c r="D321" s="19"/>
      <c r="E321" s="19"/>
      <c r="F321" s="19"/>
      <c r="G321" s="20">
        <f>SUM(G322)</f>
        <v>580.3</v>
      </c>
      <c r="H321" s="20">
        <f aca="true" t="shared" si="65" ref="H321:I324">SUM(H322)</f>
        <v>526.6</v>
      </c>
      <c r="I321" s="20">
        <f t="shared" si="65"/>
        <v>547.7</v>
      </c>
    </row>
    <row r="322" spans="1:9" ht="74.25" customHeight="1">
      <c r="A322" s="26"/>
      <c r="B322" s="23" t="s">
        <v>479</v>
      </c>
      <c r="C322" s="19" t="s">
        <v>444</v>
      </c>
      <c r="D322" s="19"/>
      <c r="E322" s="19"/>
      <c r="F322" s="19"/>
      <c r="G322" s="20">
        <f>SUM(G323)</f>
        <v>580.3</v>
      </c>
      <c r="H322" s="20">
        <f t="shared" si="65"/>
        <v>526.6</v>
      </c>
      <c r="I322" s="20">
        <f t="shared" si="65"/>
        <v>547.7</v>
      </c>
    </row>
    <row r="323" spans="1:9" ht="34.5" customHeight="1">
      <c r="A323" s="26"/>
      <c r="B323" s="23" t="s">
        <v>13</v>
      </c>
      <c r="C323" s="19" t="s">
        <v>445</v>
      </c>
      <c r="D323" s="19"/>
      <c r="E323" s="19"/>
      <c r="F323" s="19"/>
      <c r="G323" s="20">
        <f>SUM(G324)</f>
        <v>580.3</v>
      </c>
      <c r="H323" s="20">
        <f t="shared" si="65"/>
        <v>526.6</v>
      </c>
      <c r="I323" s="20">
        <f t="shared" si="65"/>
        <v>547.7</v>
      </c>
    </row>
    <row r="324" spans="1:9" ht="33" customHeight="1">
      <c r="A324" s="26"/>
      <c r="B324" s="23" t="s">
        <v>280</v>
      </c>
      <c r="C324" s="19" t="s">
        <v>445</v>
      </c>
      <c r="D324" s="19" t="s">
        <v>281</v>
      </c>
      <c r="E324" s="19"/>
      <c r="F324" s="19"/>
      <c r="G324" s="20">
        <f>SUM(G325)</f>
        <v>580.3</v>
      </c>
      <c r="H324" s="20">
        <f t="shared" si="65"/>
        <v>526.6</v>
      </c>
      <c r="I324" s="20">
        <f t="shared" si="65"/>
        <v>547.7</v>
      </c>
    </row>
    <row r="325" spans="1:9" ht="21" customHeight="1">
      <c r="A325" s="26"/>
      <c r="B325" s="23" t="s">
        <v>255</v>
      </c>
      <c r="C325" s="19" t="s">
        <v>445</v>
      </c>
      <c r="D325" s="19" t="s">
        <v>281</v>
      </c>
      <c r="E325" s="19" t="s">
        <v>234</v>
      </c>
      <c r="F325" s="19" t="s">
        <v>241</v>
      </c>
      <c r="G325" s="20">
        <f>SUM('распр.б.а. 9'!G187)</f>
        <v>580.3</v>
      </c>
      <c r="H325" s="20">
        <f>SUM('распр.б.а. 9'!H187)</f>
        <v>526.6</v>
      </c>
      <c r="I325" s="20">
        <f>SUM('распр.б.а. 9'!I187)</f>
        <v>547.7</v>
      </c>
    </row>
    <row r="326" spans="1:9" ht="42.75" customHeight="1">
      <c r="A326" s="26"/>
      <c r="B326" s="23" t="s">
        <v>477</v>
      </c>
      <c r="C326" s="19" t="s">
        <v>331</v>
      </c>
      <c r="D326" s="19"/>
      <c r="E326" s="19"/>
      <c r="F326" s="19"/>
      <c r="G326" s="20">
        <f>SUM(G327+G331)</f>
        <v>1323.6</v>
      </c>
      <c r="H326" s="20">
        <f>SUM(H327+H331)</f>
        <v>1411.1999999999998</v>
      </c>
      <c r="I326" s="20">
        <f>SUM(I327+I331)</f>
        <v>1467.6999999999998</v>
      </c>
    </row>
    <row r="327" spans="1:9" ht="63" customHeight="1">
      <c r="A327" s="26"/>
      <c r="B327" s="23" t="s">
        <v>473</v>
      </c>
      <c r="C327" s="19" t="s">
        <v>446</v>
      </c>
      <c r="D327" s="19"/>
      <c r="E327" s="19"/>
      <c r="F327" s="19"/>
      <c r="G327" s="20">
        <f>SUM(G328)</f>
        <v>924.8</v>
      </c>
      <c r="H327" s="20">
        <f aca="true" t="shared" si="66" ref="H327:I329">SUM(H328)</f>
        <v>961.8</v>
      </c>
      <c r="I327" s="20">
        <f t="shared" si="66"/>
        <v>1000.3</v>
      </c>
    </row>
    <row r="328" spans="1:9" ht="74.25" customHeight="1">
      <c r="A328" s="26"/>
      <c r="B328" s="23" t="s">
        <v>474</v>
      </c>
      <c r="C328" s="19" t="s">
        <v>447</v>
      </c>
      <c r="D328" s="19"/>
      <c r="E328" s="19"/>
      <c r="F328" s="19"/>
      <c r="G328" s="20">
        <f>SUM(G329)</f>
        <v>924.8</v>
      </c>
      <c r="H328" s="20">
        <f t="shared" si="66"/>
        <v>961.8</v>
      </c>
      <c r="I328" s="20">
        <f t="shared" si="66"/>
        <v>1000.3</v>
      </c>
    </row>
    <row r="329" spans="1:9" ht="36.75" customHeight="1">
      <c r="A329" s="26"/>
      <c r="B329" s="23" t="s">
        <v>280</v>
      </c>
      <c r="C329" s="19" t="s">
        <v>447</v>
      </c>
      <c r="D329" s="19" t="s">
        <v>281</v>
      </c>
      <c r="E329" s="19"/>
      <c r="F329" s="19"/>
      <c r="G329" s="20">
        <f>SUM(G330)</f>
        <v>924.8</v>
      </c>
      <c r="H329" s="20">
        <f t="shared" si="66"/>
        <v>961.8</v>
      </c>
      <c r="I329" s="20">
        <f t="shared" si="66"/>
        <v>1000.3</v>
      </c>
    </row>
    <row r="330" spans="1:9" ht="21" customHeight="1">
      <c r="A330" s="26"/>
      <c r="B330" s="39" t="s">
        <v>221</v>
      </c>
      <c r="C330" s="19" t="s">
        <v>447</v>
      </c>
      <c r="D330" s="19" t="s">
        <v>281</v>
      </c>
      <c r="E330" s="19" t="s">
        <v>241</v>
      </c>
      <c r="F330" s="19" t="s">
        <v>236</v>
      </c>
      <c r="G330" s="20">
        <f>SUM('распр.б.а. 9'!G446)</f>
        <v>924.8</v>
      </c>
      <c r="H330" s="20">
        <f>SUM('распр.б.а. 9'!H446)</f>
        <v>961.8</v>
      </c>
      <c r="I330" s="20">
        <f>SUM('распр.б.а. 9'!I446)</f>
        <v>1000.3</v>
      </c>
    </row>
    <row r="331" spans="1:9" ht="63" customHeight="1">
      <c r="A331" s="26"/>
      <c r="B331" s="23" t="s">
        <v>475</v>
      </c>
      <c r="C331" s="19" t="s">
        <v>448</v>
      </c>
      <c r="D331" s="19"/>
      <c r="E331" s="19"/>
      <c r="F331" s="19"/>
      <c r="G331" s="20">
        <f>SUM(G332)</f>
        <v>398.8</v>
      </c>
      <c r="H331" s="20">
        <f aca="true" t="shared" si="67" ref="H331:I333">SUM(H332)</f>
        <v>449.4</v>
      </c>
      <c r="I331" s="20">
        <f t="shared" si="67"/>
        <v>467.4</v>
      </c>
    </row>
    <row r="332" spans="1:9" ht="96" customHeight="1">
      <c r="A332" s="26"/>
      <c r="B332" s="23" t="s">
        <v>476</v>
      </c>
      <c r="C332" s="19" t="s">
        <v>332</v>
      </c>
      <c r="D332" s="19"/>
      <c r="E332" s="19"/>
      <c r="F332" s="19"/>
      <c r="G332" s="20">
        <f>SUM(G333)</f>
        <v>398.8</v>
      </c>
      <c r="H332" s="20">
        <f t="shared" si="67"/>
        <v>449.4</v>
      </c>
      <c r="I332" s="20">
        <f t="shared" si="67"/>
        <v>467.4</v>
      </c>
    </row>
    <row r="333" spans="1:9" ht="36" customHeight="1">
      <c r="A333" s="26"/>
      <c r="B333" s="23" t="s">
        <v>280</v>
      </c>
      <c r="C333" s="19" t="s">
        <v>332</v>
      </c>
      <c r="D333" s="19" t="s">
        <v>281</v>
      </c>
      <c r="E333" s="19"/>
      <c r="F333" s="19"/>
      <c r="G333" s="20">
        <f>SUM(G334)</f>
        <v>398.8</v>
      </c>
      <c r="H333" s="20">
        <f t="shared" si="67"/>
        <v>449.4</v>
      </c>
      <c r="I333" s="20">
        <f t="shared" si="67"/>
        <v>467.4</v>
      </c>
    </row>
    <row r="334" spans="1:9" ht="21" customHeight="1">
      <c r="A334" s="26"/>
      <c r="B334" s="23" t="s">
        <v>253</v>
      </c>
      <c r="C334" s="19" t="s">
        <v>332</v>
      </c>
      <c r="D334" s="19" t="s">
        <v>281</v>
      </c>
      <c r="E334" s="19" t="s">
        <v>231</v>
      </c>
      <c r="F334" s="19" t="s">
        <v>237</v>
      </c>
      <c r="G334" s="20">
        <f>SUM('распр.б.а. 9'!G79)</f>
        <v>398.8</v>
      </c>
      <c r="H334" s="20">
        <f>SUM('распр.б.а. 9'!H79)</f>
        <v>449.4</v>
      </c>
      <c r="I334" s="20">
        <f>SUM('распр.б.а. 9'!I79)</f>
        <v>467.4</v>
      </c>
    </row>
    <row r="335" spans="1:9" ht="38.25" customHeight="1" hidden="1">
      <c r="A335" s="26"/>
      <c r="B335" s="23" t="s">
        <v>329</v>
      </c>
      <c r="C335" s="19" t="s">
        <v>330</v>
      </c>
      <c r="D335" s="19"/>
      <c r="E335" s="19"/>
      <c r="F335" s="19"/>
      <c r="G335" s="20">
        <f>SUM(G336)</f>
        <v>0</v>
      </c>
      <c r="H335" s="20">
        <f aca="true" t="shared" si="68" ref="H335:I337">SUM(H336)</f>
        <v>0</v>
      </c>
      <c r="I335" s="20">
        <f t="shared" si="68"/>
        <v>0</v>
      </c>
    </row>
    <row r="336" spans="1:9" ht="36" customHeight="1" hidden="1">
      <c r="A336" s="26"/>
      <c r="B336" s="23" t="s">
        <v>449</v>
      </c>
      <c r="C336" s="19" t="s">
        <v>451</v>
      </c>
      <c r="D336" s="19"/>
      <c r="E336" s="19"/>
      <c r="F336" s="19"/>
      <c r="G336" s="20">
        <f>SUM(G337)</f>
        <v>0</v>
      </c>
      <c r="H336" s="20">
        <f t="shared" si="68"/>
        <v>0</v>
      </c>
      <c r="I336" s="20">
        <f t="shared" si="68"/>
        <v>0</v>
      </c>
    </row>
    <row r="337" spans="1:9" ht="57.75" customHeight="1" hidden="1">
      <c r="A337" s="26"/>
      <c r="B337" s="23" t="s">
        <v>450</v>
      </c>
      <c r="C337" s="19" t="s">
        <v>452</v>
      </c>
      <c r="D337" s="19"/>
      <c r="E337" s="19"/>
      <c r="F337" s="19"/>
      <c r="G337" s="20">
        <f>SUM(G338)</f>
        <v>0</v>
      </c>
      <c r="H337" s="20">
        <f t="shared" si="68"/>
        <v>0</v>
      </c>
      <c r="I337" s="20">
        <f t="shared" si="68"/>
        <v>0</v>
      </c>
    </row>
    <row r="338" spans="1:9" ht="39" customHeight="1" hidden="1">
      <c r="A338" s="26"/>
      <c r="B338" s="23" t="s">
        <v>280</v>
      </c>
      <c r="C338" s="19" t="s">
        <v>452</v>
      </c>
      <c r="D338" s="19" t="s">
        <v>281</v>
      </c>
      <c r="E338" s="19"/>
      <c r="F338" s="19"/>
      <c r="G338" s="20">
        <f>SUM(G339+G340)</f>
        <v>0</v>
      </c>
      <c r="H338" s="20">
        <f>SUM(H339+H340)</f>
        <v>0</v>
      </c>
      <c r="I338" s="20">
        <f>SUM(I339+I340)</f>
        <v>0</v>
      </c>
    </row>
    <row r="339" spans="1:9" ht="21" customHeight="1" hidden="1">
      <c r="A339" s="26"/>
      <c r="B339" s="23" t="s">
        <v>253</v>
      </c>
      <c r="C339" s="19" t="s">
        <v>452</v>
      </c>
      <c r="D339" s="19" t="s">
        <v>281</v>
      </c>
      <c r="E339" s="19" t="s">
        <v>231</v>
      </c>
      <c r="F339" s="19" t="s">
        <v>237</v>
      </c>
      <c r="G339" s="20">
        <f>SUM('распр.б.а. 9'!G83)</f>
        <v>0</v>
      </c>
      <c r="H339" s="20">
        <f>SUM('распр.б.а. 9'!H83)</f>
        <v>0</v>
      </c>
      <c r="I339" s="20">
        <f>SUM('распр.б.а. 9'!I83)</f>
        <v>0</v>
      </c>
    </row>
    <row r="340" spans="1:9" ht="21" customHeight="1" hidden="1">
      <c r="A340" s="26"/>
      <c r="B340" s="23" t="s">
        <v>302</v>
      </c>
      <c r="C340" s="19" t="s">
        <v>452</v>
      </c>
      <c r="D340" s="19" t="s">
        <v>281</v>
      </c>
      <c r="E340" s="19" t="s">
        <v>242</v>
      </c>
      <c r="F340" s="19" t="s">
        <v>233</v>
      </c>
      <c r="G340" s="20">
        <f>SUM('распр.б.а. 9'!G329)</f>
        <v>0</v>
      </c>
      <c r="H340" s="20">
        <f>SUM('распр.б.а. 9'!H329)</f>
        <v>0</v>
      </c>
      <c r="I340" s="20">
        <f>SUM('распр.б.а. 9'!I329)</f>
        <v>0</v>
      </c>
    </row>
    <row r="341" spans="1:9" ht="60" customHeight="1">
      <c r="A341" s="26"/>
      <c r="B341" s="23" t="s">
        <v>453</v>
      </c>
      <c r="C341" s="19" t="s">
        <v>328</v>
      </c>
      <c r="D341" s="19"/>
      <c r="E341" s="19"/>
      <c r="F341" s="19"/>
      <c r="G341" s="20">
        <f>SUM(G342)</f>
        <v>0</v>
      </c>
      <c r="H341" s="20">
        <f aca="true" t="shared" si="69" ref="H341:I344">SUM(H342)</f>
        <v>53</v>
      </c>
      <c r="I341" s="20">
        <f t="shared" si="69"/>
        <v>55.1</v>
      </c>
    </row>
    <row r="342" spans="1:9" ht="42.75" customHeight="1">
      <c r="A342" s="26"/>
      <c r="B342" s="23" t="s">
        <v>454</v>
      </c>
      <c r="C342" s="19" t="s">
        <v>456</v>
      </c>
      <c r="D342" s="19"/>
      <c r="E342" s="19"/>
      <c r="F342" s="19"/>
      <c r="G342" s="20">
        <f>SUM(G343)</f>
        <v>0</v>
      </c>
      <c r="H342" s="20">
        <f t="shared" si="69"/>
        <v>53</v>
      </c>
      <c r="I342" s="20">
        <f t="shared" si="69"/>
        <v>55.1</v>
      </c>
    </row>
    <row r="343" spans="1:9" ht="87" customHeight="1">
      <c r="A343" s="26"/>
      <c r="B343" s="23" t="s">
        <v>455</v>
      </c>
      <c r="C343" s="19" t="s">
        <v>457</v>
      </c>
      <c r="D343" s="19"/>
      <c r="E343" s="19"/>
      <c r="F343" s="19"/>
      <c r="G343" s="20">
        <f>SUM(G344)</f>
        <v>0</v>
      </c>
      <c r="H343" s="20">
        <f t="shared" si="69"/>
        <v>53</v>
      </c>
      <c r="I343" s="20">
        <f t="shared" si="69"/>
        <v>55.1</v>
      </c>
    </row>
    <row r="344" spans="1:9" ht="39" customHeight="1">
      <c r="A344" s="26"/>
      <c r="B344" s="23" t="s">
        <v>280</v>
      </c>
      <c r="C344" s="19" t="s">
        <v>457</v>
      </c>
      <c r="D344" s="19" t="s">
        <v>281</v>
      </c>
      <c r="E344" s="19"/>
      <c r="F344" s="19"/>
      <c r="G344" s="20">
        <f>SUM(G345)</f>
        <v>0</v>
      </c>
      <c r="H344" s="20">
        <f t="shared" si="69"/>
        <v>53</v>
      </c>
      <c r="I344" s="20">
        <f t="shared" si="69"/>
        <v>55.1</v>
      </c>
    </row>
    <row r="345" spans="1:9" ht="21" customHeight="1">
      <c r="A345" s="26"/>
      <c r="B345" s="23" t="s">
        <v>253</v>
      </c>
      <c r="C345" s="19" t="s">
        <v>457</v>
      </c>
      <c r="D345" s="19" t="s">
        <v>281</v>
      </c>
      <c r="E345" s="19" t="s">
        <v>231</v>
      </c>
      <c r="F345" s="19" t="s">
        <v>237</v>
      </c>
      <c r="G345" s="20">
        <f>SUM('распр.б.а. 9'!G87)</f>
        <v>0</v>
      </c>
      <c r="H345" s="20">
        <f>SUM('распр.б.а. 9'!H87)</f>
        <v>53</v>
      </c>
      <c r="I345" s="20">
        <f>SUM('распр.б.а. 9'!I87)</f>
        <v>55.1</v>
      </c>
    </row>
    <row r="346" spans="1:9" ht="38.25" customHeight="1">
      <c r="A346" s="26"/>
      <c r="B346" s="23" t="s">
        <v>326</v>
      </c>
      <c r="C346" s="19" t="s">
        <v>327</v>
      </c>
      <c r="D346" s="19"/>
      <c r="E346" s="19"/>
      <c r="F346" s="19"/>
      <c r="G346" s="20">
        <f>SUM(G347)</f>
        <v>200</v>
      </c>
      <c r="H346" s="20">
        <f aca="true" t="shared" si="70" ref="H346:I349">SUM(H347)</f>
        <v>364</v>
      </c>
      <c r="I346" s="20">
        <f t="shared" si="70"/>
        <v>378.5</v>
      </c>
    </row>
    <row r="347" spans="1:9" ht="39" customHeight="1">
      <c r="A347" s="26"/>
      <c r="B347" s="23" t="s">
        <v>458</v>
      </c>
      <c r="C347" s="19" t="s">
        <v>460</v>
      </c>
      <c r="D347" s="19"/>
      <c r="E347" s="19"/>
      <c r="F347" s="19"/>
      <c r="G347" s="20">
        <f>SUM(G348)</f>
        <v>200</v>
      </c>
      <c r="H347" s="20">
        <f t="shared" si="70"/>
        <v>364</v>
      </c>
      <c r="I347" s="20">
        <f t="shared" si="70"/>
        <v>378.5</v>
      </c>
    </row>
    <row r="348" spans="1:9" ht="62.25" customHeight="1">
      <c r="A348" s="26"/>
      <c r="B348" s="23" t="s">
        <v>459</v>
      </c>
      <c r="C348" s="19" t="s">
        <v>461</v>
      </c>
      <c r="D348" s="19"/>
      <c r="E348" s="19"/>
      <c r="F348" s="19"/>
      <c r="G348" s="20">
        <f>SUM(G349)</f>
        <v>200</v>
      </c>
      <c r="H348" s="20">
        <f t="shared" si="70"/>
        <v>364</v>
      </c>
      <c r="I348" s="20">
        <f t="shared" si="70"/>
        <v>378.5</v>
      </c>
    </row>
    <row r="349" spans="1:9" ht="36" customHeight="1">
      <c r="A349" s="26"/>
      <c r="B349" s="23" t="s">
        <v>280</v>
      </c>
      <c r="C349" s="19" t="s">
        <v>461</v>
      </c>
      <c r="D349" s="19" t="s">
        <v>281</v>
      </c>
      <c r="E349" s="19"/>
      <c r="F349" s="19"/>
      <c r="G349" s="20">
        <f>SUM(G350)</f>
        <v>200</v>
      </c>
      <c r="H349" s="20">
        <f t="shared" si="70"/>
        <v>364</v>
      </c>
      <c r="I349" s="20">
        <f t="shared" si="70"/>
        <v>378.5</v>
      </c>
    </row>
    <row r="350" spans="1:9" ht="21" customHeight="1">
      <c r="A350" s="26"/>
      <c r="B350" s="23" t="s">
        <v>253</v>
      </c>
      <c r="C350" s="19" t="s">
        <v>461</v>
      </c>
      <c r="D350" s="19" t="s">
        <v>281</v>
      </c>
      <c r="E350" s="19" t="s">
        <v>231</v>
      </c>
      <c r="F350" s="19" t="s">
        <v>237</v>
      </c>
      <c r="G350" s="20">
        <f>SUM('распр.б.а. 9'!G91)</f>
        <v>200</v>
      </c>
      <c r="H350" s="20">
        <f>SUM('распр.б.а. 9'!H91)</f>
        <v>364</v>
      </c>
      <c r="I350" s="20">
        <f>SUM('распр.б.а. 9'!I91)</f>
        <v>378.5</v>
      </c>
    </row>
    <row r="351" spans="1:9" ht="36" customHeight="1">
      <c r="A351" s="26"/>
      <c r="B351" s="29" t="s">
        <v>466</v>
      </c>
      <c r="C351" s="19" t="s">
        <v>462</v>
      </c>
      <c r="D351" s="19"/>
      <c r="E351" s="19"/>
      <c r="F351" s="19"/>
      <c r="G351" s="20">
        <f>SUM(G352+G368)</f>
        <v>12173.7</v>
      </c>
      <c r="H351" s="20">
        <f>SUM(H352+H368)</f>
        <v>13237.800000000001</v>
      </c>
      <c r="I351" s="20">
        <f>SUM(I352+I368)</f>
        <v>13913.6</v>
      </c>
    </row>
    <row r="352" spans="1:9" ht="36" customHeight="1">
      <c r="A352" s="21"/>
      <c r="B352" s="29" t="s">
        <v>465</v>
      </c>
      <c r="C352" s="19" t="s">
        <v>463</v>
      </c>
      <c r="D352" s="19"/>
      <c r="E352" s="19"/>
      <c r="F352" s="19"/>
      <c r="G352" s="20">
        <f>SUM(G353)</f>
        <v>9960.4</v>
      </c>
      <c r="H352" s="20">
        <f>SUM(H353)</f>
        <v>9487.300000000001</v>
      </c>
      <c r="I352" s="20">
        <f>SUM(I353)</f>
        <v>10013.1</v>
      </c>
    </row>
    <row r="353" spans="1:9" ht="43.5" customHeight="1">
      <c r="A353" s="21"/>
      <c r="B353" s="29" t="s">
        <v>358</v>
      </c>
      <c r="C353" s="19" t="s">
        <v>464</v>
      </c>
      <c r="D353" s="19"/>
      <c r="E353" s="19"/>
      <c r="F353" s="19"/>
      <c r="G353" s="20">
        <f>SUM(G354+G360+G366)</f>
        <v>9960.4</v>
      </c>
      <c r="H353" s="20">
        <f>SUM(H354+H360+H366)</f>
        <v>9487.300000000001</v>
      </c>
      <c r="I353" s="20">
        <f>SUM(I354+I360+I366)</f>
        <v>10013.1</v>
      </c>
    </row>
    <row r="354" spans="1:9" ht="30.75" customHeight="1">
      <c r="A354" s="21"/>
      <c r="B354" s="29" t="s">
        <v>359</v>
      </c>
      <c r="C354" s="19" t="s">
        <v>464</v>
      </c>
      <c r="D354" s="19" t="s">
        <v>360</v>
      </c>
      <c r="E354" s="19"/>
      <c r="F354" s="19"/>
      <c r="G354" s="20">
        <f>SUM(G355:G359)</f>
        <v>7633.2</v>
      </c>
      <c r="H354" s="20">
        <f>SUM(H355:H359)</f>
        <v>7322.400000000001</v>
      </c>
      <c r="I354" s="20">
        <f>SUM(I355:I359)</f>
        <v>7761.6</v>
      </c>
    </row>
    <row r="355" spans="1:9" ht="29.25" customHeight="1">
      <c r="A355" s="21"/>
      <c r="B355" s="23" t="s">
        <v>253</v>
      </c>
      <c r="C355" s="19" t="s">
        <v>464</v>
      </c>
      <c r="D355" s="19" t="s">
        <v>360</v>
      </c>
      <c r="E355" s="19" t="s">
        <v>231</v>
      </c>
      <c r="F355" s="19" t="s">
        <v>237</v>
      </c>
      <c r="G355" s="20">
        <f>SUM('распр.б.а. 9'!G95)</f>
        <v>5130.7</v>
      </c>
      <c r="H355" s="20">
        <f>SUM('распр.б.а. 9'!H95)</f>
        <v>4926.5</v>
      </c>
      <c r="I355" s="20">
        <f>SUM('распр.б.а. 9'!I95)</f>
        <v>5222</v>
      </c>
    </row>
    <row r="356" spans="1:9" ht="34.5" customHeight="1" hidden="1">
      <c r="A356" s="21"/>
      <c r="B356" s="23" t="s">
        <v>222</v>
      </c>
      <c r="C356" s="19" t="s">
        <v>464</v>
      </c>
      <c r="D356" s="19" t="s">
        <v>360</v>
      </c>
      <c r="E356" s="19" t="s">
        <v>233</v>
      </c>
      <c r="F356" s="19" t="s">
        <v>238</v>
      </c>
      <c r="G356" s="20">
        <f>SUM('распр.б.а. 9'!G134)</f>
        <v>0</v>
      </c>
      <c r="H356" s="20">
        <f>SUM('распр.б.а. 9'!H134)</f>
        <v>0</v>
      </c>
      <c r="I356" s="20">
        <f>SUM('распр.б.а. 9'!I134)</f>
        <v>0</v>
      </c>
    </row>
    <row r="357" spans="1:9" ht="24" customHeight="1">
      <c r="A357" s="21"/>
      <c r="B357" s="23" t="s">
        <v>255</v>
      </c>
      <c r="C357" s="19" t="s">
        <v>464</v>
      </c>
      <c r="D357" s="19" t="s">
        <v>360</v>
      </c>
      <c r="E357" s="19" t="s">
        <v>234</v>
      </c>
      <c r="F357" s="19" t="s">
        <v>241</v>
      </c>
      <c r="G357" s="20">
        <f>SUM('распр.б.а. 9'!G191)</f>
        <v>410</v>
      </c>
      <c r="H357" s="20">
        <f>SUM('распр.б.а. 9'!H191)</f>
        <v>402.5</v>
      </c>
      <c r="I357" s="20">
        <f>SUM('распр.б.а. 9'!I191)</f>
        <v>426.6</v>
      </c>
    </row>
    <row r="358" spans="1:9" ht="24.75" customHeight="1">
      <c r="A358" s="21"/>
      <c r="B358" s="39" t="s">
        <v>302</v>
      </c>
      <c r="C358" s="19" t="s">
        <v>464</v>
      </c>
      <c r="D358" s="19" t="s">
        <v>360</v>
      </c>
      <c r="E358" s="19" t="s">
        <v>242</v>
      </c>
      <c r="F358" s="19" t="s">
        <v>233</v>
      </c>
      <c r="G358" s="20">
        <f>SUM('распр.б.а. 9'!G333)</f>
        <v>1318.2</v>
      </c>
      <c r="H358" s="20">
        <f>SUM('распр.б.а. 9'!H333)</f>
        <v>1172.6</v>
      </c>
      <c r="I358" s="20">
        <f>SUM('распр.б.а. 9'!I333)</f>
        <v>1243</v>
      </c>
    </row>
    <row r="359" spans="1:9" ht="23.25" customHeight="1">
      <c r="A359" s="21"/>
      <c r="B359" s="39" t="s">
        <v>221</v>
      </c>
      <c r="C359" s="19" t="s">
        <v>464</v>
      </c>
      <c r="D359" s="19" t="s">
        <v>360</v>
      </c>
      <c r="E359" s="19" t="s">
        <v>241</v>
      </c>
      <c r="F359" s="19" t="s">
        <v>236</v>
      </c>
      <c r="G359" s="20">
        <f>SUM('распр.б.а. 9'!G450)</f>
        <v>774.3</v>
      </c>
      <c r="H359" s="20">
        <f>SUM('распр.б.а. 9'!H450)</f>
        <v>820.8</v>
      </c>
      <c r="I359" s="20">
        <f>SUM('распр.б.а. 9'!I450)</f>
        <v>870</v>
      </c>
    </row>
    <row r="360" spans="1:9" ht="33" customHeight="1">
      <c r="A360" s="21"/>
      <c r="B360" s="23" t="s">
        <v>280</v>
      </c>
      <c r="C360" s="19" t="s">
        <v>464</v>
      </c>
      <c r="D360" s="19" t="s">
        <v>281</v>
      </c>
      <c r="E360" s="19"/>
      <c r="F360" s="19"/>
      <c r="G360" s="20">
        <f>SUM(G361:G365)</f>
        <v>2326.7</v>
      </c>
      <c r="H360" s="20">
        <f>SUM(H361:H365)</f>
        <v>2159.9</v>
      </c>
      <c r="I360" s="20">
        <f>SUM(I361:I365)</f>
        <v>2246.5</v>
      </c>
    </row>
    <row r="361" spans="1:9" ht="25.5" customHeight="1">
      <c r="A361" s="21"/>
      <c r="B361" s="23" t="s">
        <v>253</v>
      </c>
      <c r="C361" s="19" t="s">
        <v>464</v>
      </c>
      <c r="D361" s="19" t="s">
        <v>281</v>
      </c>
      <c r="E361" s="19" t="s">
        <v>231</v>
      </c>
      <c r="F361" s="19" t="s">
        <v>237</v>
      </c>
      <c r="G361" s="20">
        <f>SUM('распр.б.а. 9'!G96)</f>
        <v>805.7</v>
      </c>
      <c r="H361" s="20">
        <f>SUM('распр.б.а. 9'!H96)</f>
        <v>1016.2</v>
      </c>
      <c r="I361" s="20">
        <f>SUM('распр.б.а. 9'!I96)</f>
        <v>1056.9</v>
      </c>
    </row>
    <row r="362" spans="1:9" ht="34.5" customHeight="1">
      <c r="A362" s="21"/>
      <c r="B362" s="23" t="s">
        <v>222</v>
      </c>
      <c r="C362" s="19" t="s">
        <v>464</v>
      </c>
      <c r="D362" s="19" t="s">
        <v>281</v>
      </c>
      <c r="E362" s="19" t="s">
        <v>233</v>
      </c>
      <c r="F362" s="19" t="s">
        <v>238</v>
      </c>
      <c r="G362" s="20">
        <f>SUM('распр.б.а. 9'!G135)</f>
        <v>56.3</v>
      </c>
      <c r="H362" s="20">
        <f>SUM('распр.б.а. 9'!H135)</f>
        <v>73.6</v>
      </c>
      <c r="I362" s="20">
        <f>SUM('распр.б.а. 9'!I135)</f>
        <v>76.6</v>
      </c>
    </row>
    <row r="363" spans="1:9" ht="24" customHeight="1">
      <c r="A363" s="21"/>
      <c r="B363" s="23" t="s">
        <v>255</v>
      </c>
      <c r="C363" s="19" t="s">
        <v>464</v>
      </c>
      <c r="D363" s="19" t="s">
        <v>281</v>
      </c>
      <c r="E363" s="19" t="s">
        <v>234</v>
      </c>
      <c r="F363" s="19" t="s">
        <v>241</v>
      </c>
      <c r="G363" s="20">
        <f>SUM('распр.б.а. 9'!G192)</f>
        <v>540.4</v>
      </c>
      <c r="H363" s="20">
        <f>SUM('распр.б.а. 9'!H192)</f>
        <v>374.3</v>
      </c>
      <c r="I363" s="20">
        <f>SUM('распр.б.а. 9'!I192)</f>
        <v>389.4</v>
      </c>
    </row>
    <row r="364" spans="1:9" ht="24.75" customHeight="1">
      <c r="A364" s="21"/>
      <c r="B364" s="39" t="s">
        <v>302</v>
      </c>
      <c r="C364" s="19" t="s">
        <v>464</v>
      </c>
      <c r="D364" s="19" t="s">
        <v>281</v>
      </c>
      <c r="E364" s="19" t="s">
        <v>242</v>
      </c>
      <c r="F364" s="19" t="s">
        <v>233</v>
      </c>
      <c r="G364" s="20">
        <f>SUM('распр.б.а. 9'!G334)</f>
        <v>763.8</v>
      </c>
      <c r="H364" s="20">
        <f>SUM('распр.б.а. 9'!H334)</f>
        <v>542.9</v>
      </c>
      <c r="I364" s="20">
        <f>SUM('распр.б.а. 9'!I334)</f>
        <v>564.6</v>
      </c>
    </row>
    <row r="365" spans="1:9" ht="23.25" customHeight="1">
      <c r="A365" s="21"/>
      <c r="B365" s="39" t="s">
        <v>221</v>
      </c>
      <c r="C365" s="19" t="s">
        <v>464</v>
      </c>
      <c r="D365" s="19" t="s">
        <v>281</v>
      </c>
      <c r="E365" s="19" t="s">
        <v>241</v>
      </c>
      <c r="F365" s="19" t="s">
        <v>236</v>
      </c>
      <c r="G365" s="20">
        <f>SUM('распр.б.а. 9'!G451)</f>
        <v>160.5</v>
      </c>
      <c r="H365" s="20">
        <f>SUM('распр.б.а. 9'!H451)</f>
        <v>152.9</v>
      </c>
      <c r="I365" s="20">
        <f>SUM('распр.б.а. 9'!I451)</f>
        <v>159</v>
      </c>
    </row>
    <row r="366" spans="1:9" s="28" customFormat="1" ht="16.5" customHeight="1">
      <c r="A366" s="26"/>
      <c r="B366" s="27" t="s">
        <v>282</v>
      </c>
      <c r="C366" s="19" t="s">
        <v>464</v>
      </c>
      <c r="D366" s="19" t="s">
        <v>283</v>
      </c>
      <c r="E366" s="19"/>
      <c r="F366" s="19"/>
      <c r="G366" s="20">
        <f>SUM(G367)</f>
        <v>0.5</v>
      </c>
      <c r="H366" s="20">
        <f>SUM(H367)</f>
        <v>5</v>
      </c>
      <c r="I366" s="20">
        <f>SUM(I367)</f>
        <v>5</v>
      </c>
    </row>
    <row r="367" spans="1:9" s="28" customFormat="1" ht="20.25" customHeight="1">
      <c r="A367" s="26"/>
      <c r="B367" s="23" t="s">
        <v>253</v>
      </c>
      <c r="C367" s="19" t="s">
        <v>464</v>
      </c>
      <c r="D367" s="19" t="s">
        <v>283</v>
      </c>
      <c r="E367" s="19" t="s">
        <v>231</v>
      </c>
      <c r="F367" s="19" t="s">
        <v>237</v>
      </c>
      <c r="G367" s="20">
        <f>SUM('распр.б.а. 9'!G97)</f>
        <v>0.5</v>
      </c>
      <c r="H367" s="20">
        <f>SUM('распр.б.а. 9'!H97)</f>
        <v>5</v>
      </c>
      <c r="I367" s="20">
        <f>SUM('распр.б.а. 9'!I97)</f>
        <v>5</v>
      </c>
    </row>
    <row r="368" spans="1:9" s="28" customFormat="1" ht="36" customHeight="1">
      <c r="A368" s="26"/>
      <c r="B368" s="29" t="s">
        <v>67</v>
      </c>
      <c r="C368" s="19" t="s">
        <v>66</v>
      </c>
      <c r="D368" s="19"/>
      <c r="E368" s="19"/>
      <c r="F368" s="19"/>
      <c r="G368" s="20">
        <f>SUM(G369)</f>
        <v>2213.3</v>
      </c>
      <c r="H368" s="20">
        <f>SUM(H369)</f>
        <v>3750.5</v>
      </c>
      <c r="I368" s="20">
        <f>SUM(I369)</f>
        <v>3900.5</v>
      </c>
    </row>
    <row r="369" spans="1:9" s="28" customFormat="1" ht="37.5" customHeight="1">
      <c r="A369" s="26"/>
      <c r="B369" s="29" t="s">
        <v>358</v>
      </c>
      <c r="C369" s="19" t="s">
        <v>65</v>
      </c>
      <c r="D369" s="19"/>
      <c r="E369" s="19"/>
      <c r="F369" s="19"/>
      <c r="G369" s="20">
        <f>SUM(G370+G372+G374)</f>
        <v>2213.3</v>
      </c>
      <c r="H369" s="20">
        <f>SUM(H370+H372+H374)</f>
        <v>3750.5</v>
      </c>
      <c r="I369" s="20">
        <f>SUM(I370+I372+I374)</f>
        <v>3900.5</v>
      </c>
    </row>
    <row r="370" spans="1:9" s="28" customFormat="1" ht="24" customHeight="1">
      <c r="A370" s="26"/>
      <c r="B370" s="29" t="s">
        <v>359</v>
      </c>
      <c r="C370" s="19" t="s">
        <v>65</v>
      </c>
      <c r="D370" s="19" t="s">
        <v>360</v>
      </c>
      <c r="E370" s="19"/>
      <c r="F370" s="19"/>
      <c r="G370" s="20">
        <f>SUM(G371)</f>
        <v>1327.3</v>
      </c>
      <c r="H370" s="20">
        <f>SUM(H371)</f>
        <v>2856.1</v>
      </c>
      <c r="I370" s="20">
        <f>SUM(I371)</f>
        <v>2970.4</v>
      </c>
    </row>
    <row r="371" spans="1:9" s="28" customFormat="1" ht="24" customHeight="1">
      <c r="A371" s="26"/>
      <c r="B371" s="23" t="s">
        <v>302</v>
      </c>
      <c r="C371" s="19" t="s">
        <v>65</v>
      </c>
      <c r="D371" s="19" t="s">
        <v>360</v>
      </c>
      <c r="E371" s="19" t="s">
        <v>242</v>
      </c>
      <c r="F371" s="19" t="s">
        <v>233</v>
      </c>
      <c r="G371" s="20">
        <f>SUM('распр.б.а. 9'!G337)</f>
        <v>1327.3</v>
      </c>
      <c r="H371" s="20">
        <f>SUM('распр.б.а. 9'!H337)</f>
        <v>2856.1</v>
      </c>
      <c r="I371" s="20">
        <f>SUM('распр.б.а. 9'!I337)</f>
        <v>2970.4</v>
      </c>
    </row>
    <row r="372" spans="1:9" s="28" customFormat="1" ht="37.5" customHeight="1">
      <c r="A372" s="26"/>
      <c r="B372" s="23" t="s">
        <v>280</v>
      </c>
      <c r="C372" s="19" t="s">
        <v>65</v>
      </c>
      <c r="D372" s="19" t="s">
        <v>281</v>
      </c>
      <c r="E372" s="19"/>
      <c r="F372" s="19"/>
      <c r="G372" s="20">
        <f>SUM(G373)</f>
        <v>866</v>
      </c>
      <c r="H372" s="20">
        <f>SUM(H373)</f>
        <v>894.4</v>
      </c>
      <c r="I372" s="20">
        <f>SUM(I373)</f>
        <v>930.1</v>
      </c>
    </row>
    <row r="373" spans="1:9" s="28" customFormat="1" ht="24.75" customHeight="1">
      <c r="A373" s="26"/>
      <c r="B373" s="23" t="s">
        <v>302</v>
      </c>
      <c r="C373" s="19" t="s">
        <v>65</v>
      </c>
      <c r="D373" s="19" t="s">
        <v>281</v>
      </c>
      <c r="E373" s="19" t="s">
        <v>242</v>
      </c>
      <c r="F373" s="19" t="s">
        <v>233</v>
      </c>
      <c r="G373" s="20">
        <f>SUM('распр.б.а. 9'!G338)</f>
        <v>866</v>
      </c>
      <c r="H373" s="20">
        <f>SUM('распр.б.а. 9'!H338)</f>
        <v>894.4</v>
      </c>
      <c r="I373" s="20">
        <f>SUM('распр.б.а. 9'!I338)</f>
        <v>930.1</v>
      </c>
    </row>
    <row r="374" spans="1:9" s="28" customFormat="1" ht="24.75" customHeight="1">
      <c r="A374" s="26"/>
      <c r="B374" s="27" t="s">
        <v>282</v>
      </c>
      <c r="C374" s="19" t="s">
        <v>65</v>
      </c>
      <c r="D374" s="19" t="s">
        <v>283</v>
      </c>
      <c r="E374" s="19"/>
      <c r="F374" s="19"/>
      <c r="G374" s="20">
        <f>SUM(G375)</f>
        <v>20</v>
      </c>
      <c r="H374" s="20">
        <f>SUM(H375)</f>
        <v>0</v>
      </c>
      <c r="I374" s="20">
        <f>SUM(I375)</f>
        <v>0</v>
      </c>
    </row>
    <row r="375" spans="1:9" s="28" customFormat="1" ht="24.75" customHeight="1">
      <c r="A375" s="26"/>
      <c r="B375" s="23" t="s">
        <v>302</v>
      </c>
      <c r="C375" s="19" t="s">
        <v>65</v>
      </c>
      <c r="D375" s="19" t="s">
        <v>283</v>
      </c>
      <c r="E375" s="19" t="s">
        <v>242</v>
      </c>
      <c r="F375" s="19" t="s">
        <v>233</v>
      </c>
      <c r="G375" s="20">
        <f>SUM('распр.б.а. 9'!G339)</f>
        <v>20</v>
      </c>
      <c r="H375" s="20">
        <f>SUM('распр.б.а. 9'!H339)</f>
        <v>0</v>
      </c>
      <c r="I375" s="20">
        <f>SUM('распр.б.а. 9'!I339)</f>
        <v>0</v>
      </c>
    </row>
    <row r="376" spans="1:9" s="28" customFormat="1" ht="27.75" customHeight="1">
      <c r="A376" s="26"/>
      <c r="B376" s="23" t="s">
        <v>70</v>
      </c>
      <c r="C376" s="19" t="s">
        <v>68</v>
      </c>
      <c r="D376" s="19"/>
      <c r="E376" s="19"/>
      <c r="F376" s="19"/>
      <c r="G376" s="20">
        <f>SUM(G377)</f>
        <v>150</v>
      </c>
      <c r="H376" s="20">
        <f aca="true" t="shared" si="71" ref="H376:I379">SUM(H377)</f>
        <v>260</v>
      </c>
      <c r="I376" s="20">
        <f t="shared" si="71"/>
        <v>270.4</v>
      </c>
    </row>
    <row r="377" spans="1:9" s="28" customFormat="1" ht="33" customHeight="1">
      <c r="A377" s="26"/>
      <c r="B377" s="23" t="s">
        <v>72</v>
      </c>
      <c r="C377" s="19" t="s">
        <v>69</v>
      </c>
      <c r="D377" s="19"/>
      <c r="E377" s="19"/>
      <c r="F377" s="19"/>
      <c r="G377" s="20">
        <f>SUM(G378)</f>
        <v>150</v>
      </c>
      <c r="H377" s="20">
        <f t="shared" si="71"/>
        <v>260</v>
      </c>
      <c r="I377" s="20">
        <f t="shared" si="71"/>
        <v>270.4</v>
      </c>
    </row>
    <row r="378" spans="1:9" s="28" customFormat="1" ht="53.25" customHeight="1">
      <c r="A378" s="26"/>
      <c r="B378" s="23" t="s">
        <v>73</v>
      </c>
      <c r="C378" s="19" t="s">
        <v>71</v>
      </c>
      <c r="D378" s="19"/>
      <c r="E378" s="19"/>
      <c r="F378" s="19"/>
      <c r="G378" s="20">
        <f>SUM(G379)</f>
        <v>150</v>
      </c>
      <c r="H378" s="20">
        <f t="shared" si="71"/>
        <v>260</v>
      </c>
      <c r="I378" s="20">
        <f t="shared" si="71"/>
        <v>270.4</v>
      </c>
    </row>
    <row r="379" spans="1:9" s="28" customFormat="1" ht="30" customHeight="1">
      <c r="A379" s="26"/>
      <c r="B379" s="23" t="s">
        <v>280</v>
      </c>
      <c r="C379" s="19" t="s">
        <v>71</v>
      </c>
      <c r="D379" s="19" t="s">
        <v>281</v>
      </c>
      <c r="E379" s="19"/>
      <c r="F379" s="19"/>
      <c r="G379" s="20">
        <f>SUM(G380)</f>
        <v>150</v>
      </c>
      <c r="H379" s="20">
        <f t="shared" si="71"/>
        <v>260</v>
      </c>
      <c r="I379" s="20">
        <f t="shared" si="71"/>
        <v>270.4</v>
      </c>
    </row>
    <row r="380" spans="1:9" s="28" customFormat="1" ht="20.25" customHeight="1">
      <c r="A380" s="26"/>
      <c r="B380" s="23" t="s">
        <v>248</v>
      </c>
      <c r="C380" s="19" t="s">
        <v>71</v>
      </c>
      <c r="D380" s="19" t="s">
        <v>281</v>
      </c>
      <c r="E380" s="19" t="s">
        <v>231</v>
      </c>
      <c r="F380" s="19" t="s">
        <v>234</v>
      </c>
      <c r="G380" s="20">
        <f>SUM('распр.б.а. 9'!G42)</f>
        <v>150</v>
      </c>
      <c r="H380" s="20">
        <f>SUM('распр.б.а. 9'!H42)</f>
        <v>260</v>
      </c>
      <c r="I380" s="20">
        <f>SUM('распр.б.а. 9'!I42)</f>
        <v>270.4</v>
      </c>
    </row>
    <row r="381" spans="1:9" ht="33" customHeight="1">
      <c r="A381" s="26"/>
      <c r="B381" s="23" t="s">
        <v>277</v>
      </c>
      <c r="C381" s="19" t="s">
        <v>158</v>
      </c>
      <c r="D381" s="19"/>
      <c r="E381" s="19"/>
      <c r="F381" s="19"/>
      <c r="G381" s="20">
        <f>SUM(G382)</f>
        <v>19274.6</v>
      </c>
      <c r="H381" s="20">
        <f>SUM(H382)</f>
        <v>19537.1</v>
      </c>
      <c r="I381" s="20">
        <f>SUM(I382)</f>
        <v>20325.500000000004</v>
      </c>
    </row>
    <row r="382" spans="1:9" ht="46.5" customHeight="1">
      <c r="A382" s="21"/>
      <c r="B382" s="23" t="s">
        <v>288</v>
      </c>
      <c r="C382" s="19" t="s">
        <v>159</v>
      </c>
      <c r="D382" s="19"/>
      <c r="E382" s="19"/>
      <c r="F382" s="19"/>
      <c r="G382" s="20">
        <f>SUM(G383+G386+G396+G399+G402+G414+G417+G424+G429)</f>
        <v>19274.6</v>
      </c>
      <c r="H382" s="20">
        <f>SUM(H383+H386+H396+H399+H402+H414+H417+H424+H429)</f>
        <v>19537.1</v>
      </c>
      <c r="I382" s="20">
        <f>SUM(I383+I386+I396+I399+I402+I414+I417+I424+I429)</f>
        <v>20325.500000000004</v>
      </c>
    </row>
    <row r="383" spans="1:9" s="28" customFormat="1" ht="35.25" customHeight="1">
      <c r="A383" s="26"/>
      <c r="B383" s="23" t="s">
        <v>251</v>
      </c>
      <c r="C383" s="19" t="s">
        <v>160</v>
      </c>
      <c r="D383" s="19"/>
      <c r="E383" s="19"/>
      <c r="F383" s="19"/>
      <c r="G383" s="20">
        <f aca="true" t="shared" si="72" ref="G383:I384">SUM(G384)</f>
        <v>1436.9</v>
      </c>
      <c r="H383" s="20">
        <f t="shared" si="72"/>
        <v>1523.1</v>
      </c>
      <c r="I383" s="20">
        <f t="shared" si="72"/>
        <v>1614.5</v>
      </c>
    </row>
    <row r="384" spans="1:9" s="28" customFormat="1" ht="36.75" customHeight="1">
      <c r="A384" s="26"/>
      <c r="B384" s="23" t="s">
        <v>278</v>
      </c>
      <c r="C384" s="19" t="s">
        <v>160</v>
      </c>
      <c r="D384" s="19" t="s">
        <v>279</v>
      </c>
      <c r="E384" s="19"/>
      <c r="F384" s="19"/>
      <c r="G384" s="20">
        <f t="shared" si="72"/>
        <v>1436.9</v>
      </c>
      <c r="H384" s="20">
        <f t="shared" si="72"/>
        <v>1523.1</v>
      </c>
      <c r="I384" s="20">
        <f t="shared" si="72"/>
        <v>1614.5</v>
      </c>
    </row>
    <row r="385" spans="1:9" ht="19.5" customHeight="1">
      <c r="A385" s="21"/>
      <c r="B385" s="23" t="s">
        <v>248</v>
      </c>
      <c r="C385" s="19" t="s">
        <v>160</v>
      </c>
      <c r="D385" s="19" t="s">
        <v>279</v>
      </c>
      <c r="E385" s="19" t="s">
        <v>231</v>
      </c>
      <c r="F385" s="19" t="s">
        <v>234</v>
      </c>
      <c r="G385" s="20">
        <f>SUM('распр.б.а. 9'!G46)</f>
        <v>1436.9</v>
      </c>
      <c r="H385" s="20">
        <f>SUM('распр.б.а. 9'!H46)</f>
        <v>1523.1</v>
      </c>
      <c r="I385" s="20">
        <f>SUM('распр.б.а. 9'!I46)</f>
        <v>1614.5</v>
      </c>
    </row>
    <row r="386" spans="1:9" s="28" customFormat="1" ht="30" customHeight="1">
      <c r="A386" s="26"/>
      <c r="B386" s="23" t="s">
        <v>249</v>
      </c>
      <c r="C386" s="19" t="s">
        <v>161</v>
      </c>
      <c r="D386" s="19"/>
      <c r="E386" s="19"/>
      <c r="F386" s="19"/>
      <c r="G386" s="20">
        <f>SUM(G387+G390+G393)</f>
        <v>15263.8</v>
      </c>
      <c r="H386" s="20">
        <f>SUM(H387+H390+H393)</f>
        <v>15651.7</v>
      </c>
      <c r="I386" s="20">
        <f>SUM(I387+I390+I393)</f>
        <v>16524.200000000004</v>
      </c>
    </row>
    <row r="387" spans="1:9" s="28" customFormat="1" ht="36" customHeight="1">
      <c r="A387" s="26"/>
      <c r="B387" s="23" t="s">
        <v>278</v>
      </c>
      <c r="C387" s="19" t="s">
        <v>161</v>
      </c>
      <c r="D387" s="19" t="s">
        <v>279</v>
      </c>
      <c r="E387" s="19"/>
      <c r="F387" s="19"/>
      <c r="G387" s="20">
        <f>SUM(G388+G389)</f>
        <v>11679.8</v>
      </c>
      <c r="H387" s="20">
        <f>SUM(H388+H389)</f>
        <v>12377</v>
      </c>
      <c r="I387" s="20">
        <f>SUM(I388+I389)</f>
        <v>13119.300000000001</v>
      </c>
    </row>
    <row r="388" spans="1:9" s="28" customFormat="1" ht="29.25" customHeight="1">
      <c r="A388" s="26"/>
      <c r="B388" s="23" t="s">
        <v>249</v>
      </c>
      <c r="C388" s="19" t="s">
        <v>161</v>
      </c>
      <c r="D388" s="19" t="s">
        <v>279</v>
      </c>
      <c r="E388" s="19" t="s">
        <v>231</v>
      </c>
      <c r="F388" s="19" t="s">
        <v>233</v>
      </c>
      <c r="G388" s="20">
        <f>SUM('распр.б.а. 9'!G19)</f>
        <v>16</v>
      </c>
      <c r="H388" s="20">
        <f>SUM('распр.б.а. 9'!H19)</f>
        <v>16.6</v>
      </c>
      <c r="I388" s="20">
        <f>SUM('распр.б.а. 9'!I19)</f>
        <v>17.2</v>
      </c>
    </row>
    <row r="389" spans="1:9" ht="23.25" customHeight="1">
      <c r="A389" s="21"/>
      <c r="B389" s="23" t="s">
        <v>248</v>
      </c>
      <c r="C389" s="19" t="s">
        <v>161</v>
      </c>
      <c r="D389" s="19" t="s">
        <v>279</v>
      </c>
      <c r="E389" s="19" t="s">
        <v>231</v>
      </c>
      <c r="F389" s="19" t="s">
        <v>234</v>
      </c>
      <c r="G389" s="20">
        <f>SUM('распр.б.а. 9'!G48)</f>
        <v>11663.8</v>
      </c>
      <c r="H389" s="20">
        <f>SUM('распр.б.а. 9'!H48)</f>
        <v>12360.4</v>
      </c>
      <c r="I389" s="20">
        <f>SUM('распр.б.а. 9'!I48)</f>
        <v>13102.1</v>
      </c>
    </row>
    <row r="390" spans="1:9" ht="30.75" customHeight="1">
      <c r="A390" s="21"/>
      <c r="B390" s="23" t="s">
        <v>280</v>
      </c>
      <c r="C390" s="19" t="s">
        <v>161</v>
      </c>
      <c r="D390" s="19" t="s">
        <v>281</v>
      </c>
      <c r="E390" s="19"/>
      <c r="F390" s="19"/>
      <c r="G390" s="20">
        <f>SUM(G391+G392)</f>
        <v>3563.5</v>
      </c>
      <c r="H390" s="20">
        <f>SUM(H391+H392)</f>
        <v>3235.6000000000004</v>
      </c>
      <c r="I390" s="20">
        <f>SUM(I391+I392)</f>
        <v>3365</v>
      </c>
    </row>
    <row r="391" spans="1:9" ht="51" customHeight="1">
      <c r="A391" s="21"/>
      <c r="B391" s="23" t="s">
        <v>307</v>
      </c>
      <c r="C391" s="19" t="s">
        <v>161</v>
      </c>
      <c r="D391" s="19" t="s">
        <v>281</v>
      </c>
      <c r="E391" s="19" t="s">
        <v>231</v>
      </c>
      <c r="F391" s="19" t="s">
        <v>233</v>
      </c>
      <c r="G391" s="20">
        <f>SUM('распр.б.а. 9'!G20)</f>
        <v>970</v>
      </c>
      <c r="H391" s="20">
        <f>SUM('распр.б.а. 9'!H20)</f>
        <v>1003.3</v>
      </c>
      <c r="I391" s="20">
        <f>SUM('распр.б.а. 9'!I20)</f>
        <v>1043.4</v>
      </c>
    </row>
    <row r="392" spans="1:9" s="28" customFormat="1" ht="18" customHeight="1">
      <c r="A392" s="26"/>
      <c r="B392" s="23" t="s">
        <v>248</v>
      </c>
      <c r="C392" s="19" t="s">
        <v>161</v>
      </c>
      <c r="D392" s="19" t="s">
        <v>281</v>
      </c>
      <c r="E392" s="19" t="s">
        <v>231</v>
      </c>
      <c r="F392" s="19" t="s">
        <v>234</v>
      </c>
      <c r="G392" s="20">
        <f>SUM('распр.б.а. 9'!G49)</f>
        <v>2593.5</v>
      </c>
      <c r="H392" s="20">
        <f>SUM('распр.б.а. 9'!H49)</f>
        <v>2232.3</v>
      </c>
      <c r="I392" s="20">
        <f>SUM('распр.б.а. 9'!I49)</f>
        <v>2321.6</v>
      </c>
    </row>
    <row r="393" spans="1:9" ht="18" customHeight="1">
      <c r="A393" s="21"/>
      <c r="B393" s="23" t="s">
        <v>282</v>
      </c>
      <c r="C393" s="19" t="s">
        <v>161</v>
      </c>
      <c r="D393" s="19" t="s">
        <v>283</v>
      </c>
      <c r="E393" s="19"/>
      <c r="F393" s="19"/>
      <c r="G393" s="20">
        <f>SUM(G394+G395)</f>
        <v>20.5</v>
      </c>
      <c r="H393" s="20">
        <f>SUM(H394+H395)</f>
        <v>39.1</v>
      </c>
      <c r="I393" s="20">
        <f>SUM(I394+I395)</f>
        <v>39.9</v>
      </c>
    </row>
    <row r="394" spans="1:9" ht="49.5" customHeight="1">
      <c r="A394" s="21"/>
      <c r="B394" s="23" t="s">
        <v>307</v>
      </c>
      <c r="C394" s="19" t="s">
        <v>161</v>
      </c>
      <c r="D394" s="19" t="s">
        <v>283</v>
      </c>
      <c r="E394" s="19" t="s">
        <v>231</v>
      </c>
      <c r="F394" s="19" t="s">
        <v>233</v>
      </c>
      <c r="G394" s="20">
        <f>SUM('распр.б.а. 9'!G21)</f>
        <v>17.5</v>
      </c>
      <c r="H394" s="20">
        <f>SUM('распр.б.а. 9'!H21)</f>
        <v>19.1</v>
      </c>
      <c r="I394" s="20">
        <f>SUM('распр.б.а. 9'!I21)</f>
        <v>19.9</v>
      </c>
    </row>
    <row r="395" spans="1:9" ht="18" customHeight="1">
      <c r="A395" s="21"/>
      <c r="B395" s="23" t="s">
        <v>248</v>
      </c>
      <c r="C395" s="19" t="s">
        <v>161</v>
      </c>
      <c r="D395" s="19" t="s">
        <v>283</v>
      </c>
      <c r="E395" s="19" t="s">
        <v>231</v>
      </c>
      <c r="F395" s="19" t="s">
        <v>234</v>
      </c>
      <c r="G395" s="20">
        <f>SUM('распр.б.а. 9'!G50)</f>
        <v>3</v>
      </c>
      <c r="H395" s="20">
        <f>SUM('распр.б.а. 9'!H50)</f>
        <v>20</v>
      </c>
      <c r="I395" s="20">
        <f>SUM('распр.б.а. 9'!I50)</f>
        <v>20</v>
      </c>
    </row>
    <row r="396" spans="1:9" ht="42" customHeight="1">
      <c r="A396" s="21"/>
      <c r="B396" s="24" t="s">
        <v>306</v>
      </c>
      <c r="C396" s="19" t="s">
        <v>162</v>
      </c>
      <c r="D396" s="19"/>
      <c r="E396" s="19"/>
      <c r="F396" s="19"/>
      <c r="G396" s="20">
        <f aca="true" t="shared" si="73" ref="G396:I397">SUM(G397)</f>
        <v>0</v>
      </c>
      <c r="H396" s="20">
        <f t="shared" si="73"/>
        <v>240</v>
      </c>
      <c r="I396" s="20">
        <f t="shared" si="73"/>
        <v>240</v>
      </c>
    </row>
    <row r="397" spans="1:9" ht="36" customHeight="1">
      <c r="A397" s="21"/>
      <c r="B397" s="23" t="s">
        <v>280</v>
      </c>
      <c r="C397" s="19" t="s">
        <v>162</v>
      </c>
      <c r="D397" s="19" t="s">
        <v>281</v>
      </c>
      <c r="E397" s="19"/>
      <c r="F397" s="19"/>
      <c r="G397" s="20">
        <f t="shared" si="73"/>
        <v>0</v>
      </c>
      <c r="H397" s="20">
        <f t="shared" si="73"/>
        <v>240</v>
      </c>
      <c r="I397" s="20">
        <f t="shared" si="73"/>
        <v>240</v>
      </c>
    </row>
    <row r="398" spans="1:9" ht="50.25" customHeight="1">
      <c r="A398" s="21"/>
      <c r="B398" s="23" t="s">
        <v>307</v>
      </c>
      <c r="C398" s="19" t="s">
        <v>162</v>
      </c>
      <c r="D398" s="19" t="s">
        <v>281</v>
      </c>
      <c r="E398" s="19" t="s">
        <v>231</v>
      </c>
      <c r="F398" s="19" t="s">
        <v>233</v>
      </c>
      <c r="G398" s="20">
        <f>SUM('распр.б.а. 9'!G23)</f>
        <v>0</v>
      </c>
      <c r="H398" s="20">
        <f>SUM('распр.б.а. 9'!H23)</f>
        <v>240</v>
      </c>
      <c r="I398" s="20">
        <f>SUM('распр.б.а. 9'!I23)</f>
        <v>240</v>
      </c>
    </row>
    <row r="399" spans="1:9" ht="34.5" customHeight="1">
      <c r="A399" s="21"/>
      <c r="B399" s="23" t="s">
        <v>94</v>
      </c>
      <c r="C399" s="19" t="s">
        <v>93</v>
      </c>
      <c r="D399" s="19"/>
      <c r="E399" s="19"/>
      <c r="F399" s="19"/>
      <c r="G399" s="20">
        <f aca="true" t="shared" si="74" ref="G399:I400">SUM(G400)</f>
        <v>462.1</v>
      </c>
      <c r="H399" s="20">
        <f t="shared" si="74"/>
        <v>0</v>
      </c>
      <c r="I399" s="20">
        <f t="shared" si="74"/>
        <v>0</v>
      </c>
    </row>
    <row r="400" spans="1:9" ht="23.25" customHeight="1">
      <c r="A400" s="21"/>
      <c r="B400" s="23" t="s">
        <v>282</v>
      </c>
      <c r="C400" s="19" t="s">
        <v>93</v>
      </c>
      <c r="D400" s="19" t="s">
        <v>283</v>
      </c>
      <c r="E400" s="19"/>
      <c r="F400" s="19"/>
      <c r="G400" s="20">
        <f t="shared" si="74"/>
        <v>462.1</v>
      </c>
      <c r="H400" s="20">
        <f t="shared" si="74"/>
        <v>0</v>
      </c>
      <c r="I400" s="20">
        <f t="shared" si="74"/>
        <v>0</v>
      </c>
    </row>
    <row r="401" spans="1:9" ht="21.75" customHeight="1">
      <c r="A401" s="21"/>
      <c r="B401" s="23" t="s">
        <v>206</v>
      </c>
      <c r="C401" s="19" t="s">
        <v>93</v>
      </c>
      <c r="D401" s="19" t="s">
        <v>283</v>
      </c>
      <c r="E401" s="19" t="s">
        <v>244</v>
      </c>
      <c r="F401" s="19" t="s">
        <v>231</v>
      </c>
      <c r="G401" s="20">
        <f>SUM('распр.б.а. 9'!G396)</f>
        <v>462.1</v>
      </c>
      <c r="H401" s="20">
        <f>SUM('распр.б.а. 9'!H396)</f>
        <v>0</v>
      </c>
      <c r="I401" s="20">
        <f>SUM('распр.б.а. 9'!I396)</f>
        <v>0</v>
      </c>
    </row>
    <row r="402" spans="1:9" s="28" customFormat="1" ht="34.5" customHeight="1">
      <c r="A402" s="26"/>
      <c r="B402" s="23" t="s">
        <v>284</v>
      </c>
      <c r="C402" s="19" t="s">
        <v>163</v>
      </c>
      <c r="D402" s="19"/>
      <c r="E402" s="19"/>
      <c r="F402" s="19"/>
      <c r="G402" s="20">
        <f>SUM(G403+G410+G412)</f>
        <v>289</v>
      </c>
      <c r="H402" s="20">
        <f>SUM(H403+H410+H412)</f>
        <v>303.8</v>
      </c>
      <c r="I402" s="20">
        <f>SUM(I403+I410+I412)</f>
        <v>311.1</v>
      </c>
    </row>
    <row r="403" spans="1:9" s="28" customFormat="1" ht="32.25" customHeight="1">
      <c r="A403" s="26"/>
      <c r="B403" s="23" t="s">
        <v>180</v>
      </c>
      <c r="C403" s="19" t="s">
        <v>163</v>
      </c>
      <c r="D403" s="19" t="s">
        <v>281</v>
      </c>
      <c r="E403" s="19"/>
      <c r="F403" s="19"/>
      <c r="G403" s="20">
        <f>SUM(G404+G405+G406+G407+G408+G409)</f>
        <v>169</v>
      </c>
      <c r="H403" s="20">
        <f>SUM(H404+H405+H406+H407+H408+H409)</f>
        <v>183.8</v>
      </c>
      <c r="I403" s="20">
        <f>SUM(I404+I405+I406+I407+I408+I409)</f>
        <v>191.1</v>
      </c>
    </row>
    <row r="404" spans="1:9" ht="19.5" customHeight="1" hidden="1">
      <c r="A404" s="21"/>
      <c r="B404" s="23" t="s">
        <v>264</v>
      </c>
      <c r="C404" s="19" t="s">
        <v>163</v>
      </c>
      <c r="D404" s="19" t="s">
        <v>281</v>
      </c>
      <c r="E404" s="19" t="s">
        <v>231</v>
      </c>
      <c r="F404" s="19" t="s">
        <v>243</v>
      </c>
      <c r="G404" s="20">
        <v>0</v>
      </c>
      <c r="H404" s="20">
        <v>0</v>
      </c>
      <c r="I404" s="20">
        <v>0</v>
      </c>
    </row>
    <row r="405" spans="1:9" s="28" customFormat="1" ht="19.5" customHeight="1">
      <c r="A405" s="26"/>
      <c r="B405" s="23" t="s">
        <v>253</v>
      </c>
      <c r="C405" s="19" t="s">
        <v>163</v>
      </c>
      <c r="D405" s="25" t="s">
        <v>281</v>
      </c>
      <c r="E405" s="19" t="s">
        <v>231</v>
      </c>
      <c r="F405" s="19" t="s">
        <v>237</v>
      </c>
      <c r="G405" s="20">
        <f>SUM('распр.б.а. 9'!G101)</f>
        <v>169</v>
      </c>
      <c r="H405" s="20">
        <f>SUM('распр.б.а. 9'!H101)</f>
        <v>183.8</v>
      </c>
      <c r="I405" s="20">
        <f>SUM('распр.б.а. 9'!I101)</f>
        <v>191.1</v>
      </c>
    </row>
    <row r="406" spans="1:9" ht="35.25" customHeight="1" hidden="1">
      <c r="A406" s="26"/>
      <c r="B406" s="23" t="s">
        <v>220</v>
      </c>
      <c r="C406" s="19" t="s">
        <v>163</v>
      </c>
      <c r="D406" s="19" t="s">
        <v>281</v>
      </c>
      <c r="E406" s="19" t="s">
        <v>233</v>
      </c>
      <c r="F406" s="19" t="s">
        <v>240</v>
      </c>
      <c r="G406" s="20">
        <f>SUM('распр.б.а. 9'!G140)</f>
        <v>0</v>
      </c>
      <c r="H406" s="20">
        <f>SUM('распр.б.а. 9'!H140)</f>
        <v>0</v>
      </c>
      <c r="I406" s="20">
        <f>SUM('распр.б.а. 9'!I140)</f>
        <v>0</v>
      </c>
    </row>
    <row r="407" spans="1:9" s="28" customFormat="1" ht="18.75" customHeight="1" hidden="1">
      <c r="A407" s="26"/>
      <c r="B407" s="23" t="s">
        <v>255</v>
      </c>
      <c r="C407" s="19" t="s">
        <v>163</v>
      </c>
      <c r="D407" s="19" t="s">
        <v>281</v>
      </c>
      <c r="E407" s="19" t="s">
        <v>234</v>
      </c>
      <c r="F407" s="19" t="s">
        <v>241</v>
      </c>
      <c r="G407" s="20">
        <f>SUM('распр.б.а. 9'!G196)</f>
        <v>0</v>
      </c>
      <c r="H407" s="20">
        <f>SUM('распр.б.а. 9'!H196)</f>
        <v>0</v>
      </c>
      <c r="I407" s="20">
        <f>SUM('распр.б.а. 9'!I196)</f>
        <v>0</v>
      </c>
    </row>
    <row r="408" spans="1:9" s="28" customFormat="1" ht="18.75" customHeight="1" hidden="1">
      <c r="A408" s="26"/>
      <c r="B408" s="23" t="s">
        <v>213</v>
      </c>
      <c r="C408" s="19" t="s">
        <v>163</v>
      </c>
      <c r="D408" s="19" t="s">
        <v>281</v>
      </c>
      <c r="E408" s="19" t="s">
        <v>242</v>
      </c>
      <c r="F408" s="19" t="s">
        <v>236</v>
      </c>
      <c r="G408" s="20">
        <v>0</v>
      </c>
      <c r="H408" s="20">
        <v>0</v>
      </c>
      <c r="I408" s="20">
        <v>0</v>
      </c>
    </row>
    <row r="409" spans="1:9" ht="18.75" customHeight="1" hidden="1" thickBot="1">
      <c r="A409" s="40"/>
      <c r="B409" s="39" t="s">
        <v>221</v>
      </c>
      <c r="C409" s="19" t="s">
        <v>163</v>
      </c>
      <c r="D409" s="19" t="s">
        <v>281</v>
      </c>
      <c r="E409" s="19" t="s">
        <v>241</v>
      </c>
      <c r="F409" s="19" t="s">
        <v>236</v>
      </c>
      <c r="G409" s="20">
        <f>SUM('распр.б.а. 9'!G455)</f>
        <v>0</v>
      </c>
      <c r="H409" s="20">
        <f>SUM('распр.б.а. 9'!H455)</f>
        <v>0</v>
      </c>
      <c r="I409" s="20">
        <f>SUM('распр.б.а. 9'!I455)</f>
        <v>0</v>
      </c>
    </row>
    <row r="410" spans="1:9" ht="20.25" customHeight="1">
      <c r="A410" s="28"/>
      <c r="B410" s="23" t="s">
        <v>261</v>
      </c>
      <c r="C410" s="19" t="s">
        <v>163</v>
      </c>
      <c r="D410" s="19" t="s">
        <v>262</v>
      </c>
      <c r="E410" s="19"/>
      <c r="F410" s="19"/>
      <c r="G410" s="20">
        <f>SUM(G411)</f>
        <v>20</v>
      </c>
      <c r="H410" s="20">
        <f>SUM(H411)</f>
        <v>20</v>
      </c>
      <c r="I410" s="20">
        <f>SUM(I411)</f>
        <v>20</v>
      </c>
    </row>
    <row r="411" spans="1:9" ht="33" customHeight="1">
      <c r="A411" s="28"/>
      <c r="B411" s="23" t="s">
        <v>271</v>
      </c>
      <c r="C411" s="19" t="s">
        <v>163</v>
      </c>
      <c r="D411" s="19" t="s">
        <v>262</v>
      </c>
      <c r="E411" s="19" t="s">
        <v>237</v>
      </c>
      <c r="F411" s="19" t="s">
        <v>231</v>
      </c>
      <c r="G411" s="20">
        <f>SUM('распр.б.а. 9'!G461)</f>
        <v>20</v>
      </c>
      <c r="H411" s="20">
        <f>SUM('распр.б.а. 9'!H461)</f>
        <v>20</v>
      </c>
      <c r="I411" s="20">
        <f>SUM('распр.б.а. 9'!I461)</f>
        <v>20</v>
      </c>
    </row>
    <row r="412" spans="1:9" s="28" customFormat="1" ht="27" customHeight="1">
      <c r="A412" s="26"/>
      <c r="B412" s="23" t="s">
        <v>258</v>
      </c>
      <c r="C412" s="19" t="s">
        <v>163</v>
      </c>
      <c r="D412" s="19" t="s">
        <v>259</v>
      </c>
      <c r="E412" s="19"/>
      <c r="F412" s="19"/>
      <c r="G412" s="20">
        <f>SUM(G413)</f>
        <v>100</v>
      </c>
      <c r="H412" s="20">
        <f>SUM(H413)</f>
        <v>100</v>
      </c>
      <c r="I412" s="20">
        <f>SUM(I413)</f>
        <v>100</v>
      </c>
    </row>
    <row r="413" spans="1:9" ht="24" customHeight="1">
      <c r="A413" s="21"/>
      <c r="B413" s="23" t="s">
        <v>303</v>
      </c>
      <c r="C413" s="19" t="s">
        <v>163</v>
      </c>
      <c r="D413" s="19" t="s">
        <v>259</v>
      </c>
      <c r="E413" s="19" t="s">
        <v>231</v>
      </c>
      <c r="F413" s="19" t="s">
        <v>235</v>
      </c>
      <c r="G413" s="20">
        <f>SUM('распр.б.а. 9'!G63)</f>
        <v>100</v>
      </c>
      <c r="H413" s="20">
        <f>SUM('распр.б.а. 9'!H63)</f>
        <v>100</v>
      </c>
      <c r="I413" s="20">
        <f>SUM('распр.б.а. 9'!I63)</f>
        <v>100</v>
      </c>
    </row>
    <row r="414" spans="1:9" ht="19.5" customHeight="1">
      <c r="A414" s="26"/>
      <c r="B414" s="23" t="s">
        <v>294</v>
      </c>
      <c r="C414" s="19" t="s">
        <v>164</v>
      </c>
      <c r="D414" s="19"/>
      <c r="E414" s="19"/>
      <c r="F414" s="19"/>
      <c r="G414" s="20">
        <f aca="true" t="shared" si="75" ref="G414:I415">SUM(G415)</f>
        <v>800.5</v>
      </c>
      <c r="H414" s="20">
        <f t="shared" si="75"/>
        <v>848.5</v>
      </c>
      <c r="I414" s="20">
        <f t="shared" si="75"/>
        <v>899.4</v>
      </c>
    </row>
    <row r="415" spans="1:9" ht="24" customHeight="1">
      <c r="A415" s="26"/>
      <c r="B415" s="23" t="s">
        <v>292</v>
      </c>
      <c r="C415" s="19" t="s">
        <v>164</v>
      </c>
      <c r="D415" s="19" t="s">
        <v>293</v>
      </c>
      <c r="E415" s="19"/>
      <c r="F415" s="19"/>
      <c r="G415" s="20">
        <f t="shared" si="75"/>
        <v>800.5</v>
      </c>
      <c r="H415" s="20">
        <f t="shared" si="75"/>
        <v>848.5</v>
      </c>
      <c r="I415" s="20">
        <f t="shared" si="75"/>
        <v>899.4</v>
      </c>
    </row>
    <row r="416" spans="1:9" ht="18" customHeight="1">
      <c r="A416" s="21"/>
      <c r="B416" s="23" t="s">
        <v>204</v>
      </c>
      <c r="C416" s="19" t="s">
        <v>164</v>
      </c>
      <c r="D416" s="19" t="s">
        <v>293</v>
      </c>
      <c r="E416" s="19" t="s">
        <v>239</v>
      </c>
      <c r="F416" s="19" t="s">
        <v>231</v>
      </c>
      <c r="G416" s="20">
        <f>SUM('распр.б.а. 9'!G402)</f>
        <v>800.5</v>
      </c>
      <c r="H416" s="20">
        <f>SUM('распр.б.а. 9'!H402)</f>
        <v>848.5</v>
      </c>
      <c r="I416" s="20">
        <f>SUM('распр.б.а. 9'!I402)</f>
        <v>899.4</v>
      </c>
    </row>
    <row r="417" spans="1:9" s="28" customFormat="1" ht="82.5" customHeight="1">
      <c r="A417" s="26"/>
      <c r="B417" s="18" t="s">
        <v>210</v>
      </c>
      <c r="C417" s="19" t="s">
        <v>165</v>
      </c>
      <c r="D417" s="25"/>
      <c r="E417" s="19"/>
      <c r="F417" s="19"/>
      <c r="G417" s="20">
        <f>SUM(G418+G421)</f>
        <v>175.6</v>
      </c>
      <c r="H417" s="20">
        <f>SUM(H418+H421)</f>
        <v>175.6</v>
      </c>
      <c r="I417" s="20">
        <f>SUM(I418+I421)</f>
        <v>175.6</v>
      </c>
    </row>
    <row r="418" spans="1:9" s="28" customFormat="1" ht="42.75" customHeight="1">
      <c r="A418" s="26"/>
      <c r="B418" s="18" t="s">
        <v>246</v>
      </c>
      <c r="C418" s="25" t="s">
        <v>166</v>
      </c>
      <c r="D418" s="25"/>
      <c r="E418" s="25"/>
      <c r="F418" s="25"/>
      <c r="G418" s="20">
        <f aca="true" t="shared" si="76" ref="G418:I419">SUM(G419)</f>
        <v>150</v>
      </c>
      <c r="H418" s="20">
        <f t="shared" si="76"/>
        <v>150</v>
      </c>
      <c r="I418" s="20">
        <f t="shared" si="76"/>
        <v>150</v>
      </c>
    </row>
    <row r="419" spans="1:9" s="28" customFormat="1" ht="21.75" customHeight="1">
      <c r="A419" s="26"/>
      <c r="B419" s="18" t="s">
        <v>209</v>
      </c>
      <c r="C419" s="25" t="s">
        <v>166</v>
      </c>
      <c r="D419" s="19" t="s">
        <v>228</v>
      </c>
      <c r="E419" s="19"/>
      <c r="F419" s="19"/>
      <c r="G419" s="20">
        <f t="shared" si="76"/>
        <v>150</v>
      </c>
      <c r="H419" s="20">
        <f t="shared" si="76"/>
        <v>150</v>
      </c>
      <c r="I419" s="20">
        <f t="shared" si="76"/>
        <v>150</v>
      </c>
    </row>
    <row r="420" spans="1:9" ht="21" customHeight="1">
      <c r="A420" s="21"/>
      <c r="B420" s="23" t="s">
        <v>248</v>
      </c>
      <c r="C420" s="25" t="s">
        <v>166</v>
      </c>
      <c r="D420" s="19" t="s">
        <v>228</v>
      </c>
      <c r="E420" s="19" t="s">
        <v>231</v>
      </c>
      <c r="F420" s="19" t="s">
        <v>234</v>
      </c>
      <c r="G420" s="20">
        <f>SUM('распр.б.а. 9'!G53)</f>
        <v>150</v>
      </c>
      <c r="H420" s="20">
        <f>SUM('распр.б.а. 9'!H53)</f>
        <v>150</v>
      </c>
      <c r="I420" s="20">
        <f>SUM('распр.б.а. 9'!I53)</f>
        <v>150</v>
      </c>
    </row>
    <row r="421" spans="1:9" ht="30" customHeight="1">
      <c r="A421" s="21"/>
      <c r="B421" s="18" t="s">
        <v>272</v>
      </c>
      <c r="C421" s="25" t="s">
        <v>167</v>
      </c>
      <c r="D421" s="25"/>
      <c r="E421" s="19"/>
      <c r="F421" s="19"/>
      <c r="G421" s="20">
        <f aca="true" t="shared" si="77" ref="G421:I422">SUM(G422)</f>
        <v>25.6</v>
      </c>
      <c r="H421" s="20">
        <f t="shared" si="77"/>
        <v>25.6</v>
      </c>
      <c r="I421" s="20">
        <f t="shared" si="77"/>
        <v>25.6</v>
      </c>
    </row>
    <row r="422" spans="1:9" ht="19.5" customHeight="1">
      <c r="A422" s="21"/>
      <c r="B422" s="18" t="s">
        <v>209</v>
      </c>
      <c r="C422" s="25" t="s">
        <v>167</v>
      </c>
      <c r="D422" s="25" t="s">
        <v>228</v>
      </c>
      <c r="E422" s="19"/>
      <c r="F422" s="19"/>
      <c r="G422" s="20">
        <f t="shared" si="77"/>
        <v>25.6</v>
      </c>
      <c r="H422" s="20">
        <f t="shared" si="77"/>
        <v>25.6</v>
      </c>
      <c r="I422" s="20">
        <f t="shared" si="77"/>
        <v>25.6</v>
      </c>
    </row>
    <row r="423" spans="1:9" ht="57" customHeight="1">
      <c r="A423" s="21"/>
      <c r="B423" s="23" t="s">
        <v>307</v>
      </c>
      <c r="C423" s="25" t="s">
        <v>167</v>
      </c>
      <c r="D423" s="25" t="s">
        <v>228</v>
      </c>
      <c r="E423" s="19" t="s">
        <v>231</v>
      </c>
      <c r="F423" s="19" t="s">
        <v>233</v>
      </c>
      <c r="G423" s="20">
        <f>SUM('распр.б.а. 9'!G26)</f>
        <v>25.6</v>
      </c>
      <c r="H423" s="20">
        <f>SUM('распр.б.а. 9'!H26)</f>
        <v>25.6</v>
      </c>
      <c r="I423" s="20">
        <f>SUM('распр.б.а. 9'!I26)</f>
        <v>25.6</v>
      </c>
    </row>
    <row r="424" spans="1:9" s="28" customFormat="1" ht="32.25" customHeight="1">
      <c r="A424" s="26"/>
      <c r="B424" s="23" t="s">
        <v>225</v>
      </c>
      <c r="C424" s="25" t="s">
        <v>168</v>
      </c>
      <c r="D424" s="25"/>
      <c r="E424" s="19"/>
      <c r="F424" s="19"/>
      <c r="G424" s="20">
        <f>SUM(G425+G427)</f>
        <v>254.4</v>
      </c>
      <c r="H424" s="20">
        <f>SUM(H425+H427)</f>
        <v>233.7</v>
      </c>
      <c r="I424" s="20">
        <f>SUM(I425+I427)</f>
        <v>0</v>
      </c>
    </row>
    <row r="425" spans="1:9" s="28" customFormat="1" ht="30" customHeight="1">
      <c r="A425" s="26"/>
      <c r="B425" s="23" t="s">
        <v>278</v>
      </c>
      <c r="C425" s="25" t="s">
        <v>168</v>
      </c>
      <c r="D425" s="25" t="s">
        <v>279</v>
      </c>
      <c r="E425" s="19"/>
      <c r="F425" s="19"/>
      <c r="G425" s="20">
        <f>SUM(G426)</f>
        <v>254.4</v>
      </c>
      <c r="H425" s="20">
        <f>SUM(H426)</f>
        <v>233.7</v>
      </c>
      <c r="I425" s="20">
        <f>SUM(I426)</f>
        <v>0</v>
      </c>
    </row>
    <row r="426" spans="1:9" s="28" customFormat="1" ht="24.75" customHeight="1">
      <c r="A426" s="26"/>
      <c r="B426" s="23" t="s">
        <v>223</v>
      </c>
      <c r="C426" s="25" t="s">
        <v>168</v>
      </c>
      <c r="D426" s="25" t="s">
        <v>279</v>
      </c>
      <c r="E426" s="19" t="s">
        <v>236</v>
      </c>
      <c r="F426" s="19" t="s">
        <v>233</v>
      </c>
      <c r="G426" s="20">
        <f>SUM('распр.б.а. 9'!G110)</f>
        <v>254.4</v>
      </c>
      <c r="H426" s="20">
        <f>SUM('распр.б.а. 9'!H110)</f>
        <v>233.7</v>
      </c>
      <c r="I426" s="20">
        <f>SUM('распр.б.а. 9'!I110)</f>
        <v>0</v>
      </c>
    </row>
    <row r="427" spans="1:9" s="28" customFormat="1" ht="37.5" customHeight="1" hidden="1">
      <c r="A427" s="26"/>
      <c r="B427" s="23" t="s">
        <v>280</v>
      </c>
      <c r="C427" s="25" t="s">
        <v>168</v>
      </c>
      <c r="D427" s="25" t="s">
        <v>281</v>
      </c>
      <c r="E427" s="19"/>
      <c r="F427" s="19"/>
      <c r="G427" s="20">
        <f>SUM(G428)</f>
        <v>0</v>
      </c>
      <c r="H427" s="20">
        <f>SUM(H428)</f>
        <v>0</v>
      </c>
      <c r="I427" s="20">
        <f>SUM(I428)</f>
        <v>0</v>
      </c>
    </row>
    <row r="428" spans="1:9" s="28" customFormat="1" ht="21" customHeight="1" hidden="1">
      <c r="A428" s="26"/>
      <c r="B428" s="23" t="s">
        <v>223</v>
      </c>
      <c r="C428" s="25" t="s">
        <v>168</v>
      </c>
      <c r="D428" s="25" t="s">
        <v>281</v>
      </c>
      <c r="E428" s="19" t="s">
        <v>236</v>
      </c>
      <c r="F428" s="19" t="s">
        <v>233</v>
      </c>
      <c r="G428" s="20"/>
      <c r="H428" s="20"/>
      <c r="I428" s="20"/>
    </row>
    <row r="429" spans="1:9" s="28" customFormat="1" ht="36" customHeight="1">
      <c r="A429" s="26"/>
      <c r="B429" s="23" t="s">
        <v>263</v>
      </c>
      <c r="C429" s="19" t="s">
        <v>169</v>
      </c>
      <c r="D429" s="19"/>
      <c r="E429" s="19"/>
      <c r="F429" s="19"/>
      <c r="G429" s="20">
        <f>SUM(G430+G432)</f>
        <v>592.3000000000001</v>
      </c>
      <c r="H429" s="20">
        <f>SUM(H430+H432)</f>
        <v>560.7</v>
      </c>
      <c r="I429" s="20">
        <f>SUM(I430+I432)</f>
        <v>560.7</v>
      </c>
    </row>
    <row r="430" spans="1:9" s="28" customFormat="1" ht="30" customHeight="1">
      <c r="A430" s="26"/>
      <c r="B430" s="23" t="s">
        <v>278</v>
      </c>
      <c r="C430" s="19" t="s">
        <v>169</v>
      </c>
      <c r="D430" s="19" t="s">
        <v>279</v>
      </c>
      <c r="E430" s="19"/>
      <c r="F430" s="19"/>
      <c r="G430" s="20">
        <f>SUM(G431)</f>
        <v>556.1</v>
      </c>
      <c r="H430" s="20">
        <f>SUM(H431)</f>
        <v>524.5</v>
      </c>
      <c r="I430" s="20">
        <f>SUM(I431)</f>
        <v>524.5</v>
      </c>
    </row>
    <row r="431" spans="1:9" s="28" customFormat="1" ht="21.75" customHeight="1">
      <c r="A431" s="26"/>
      <c r="B431" s="23" t="s">
        <v>248</v>
      </c>
      <c r="C431" s="19" t="s">
        <v>169</v>
      </c>
      <c r="D431" s="19" t="s">
        <v>279</v>
      </c>
      <c r="E431" s="19" t="s">
        <v>231</v>
      </c>
      <c r="F431" s="19" t="s">
        <v>237</v>
      </c>
      <c r="G431" s="20">
        <f>SUM('распр.б.а. 9'!G103)</f>
        <v>556.1</v>
      </c>
      <c r="H431" s="20">
        <f>SUM('распр.б.а. 9'!H103)</f>
        <v>524.5</v>
      </c>
      <c r="I431" s="20">
        <f>SUM('распр.б.а. 9'!I103)</f>
        <v>524.5</v>
      </c>
    </row>
    <row r="432" spans="1:9" s="28" customFormat="1" ht="31.5" customHeight="1">
      <c r="A432" s="26"/>
      <c r="B432" s="23" t="s">
        <v>180</v>
      </c>
      <c r="C432" s="19" t="s">
        <v>169</v>
      </c>
      <c r="D432" s="25" t="s">
        <v>281</v>
      </c>
      <c r="E432" s="19"/>
      <c r="F432" s="19"/>
      <c r="G432" s="20">
        <f>SUM(G433)</f>
        <v>36.2</v>
      </c>
      <c r="H432" s="20">
        <f>SUM(H433)</f>
        <v>36.2</v>
      </c>
      <c r="I432" s="20">
        <f>SUM(I433)</f>
        <v>36.2</v>
      </c>
    </row>
    <row r="433" spans="1:9" s="28" customFormat="1" ht="19.5" customHeight="1">
      <c r="A433" s="26"/>
      <c r="B433" s="23" t="s">
        <v>248</v>
      </c>
      <c r="C433" s="19" t="s">
        <v>169</v>
      </c>
      <c r="D433" s="25" t="s">
        <v>281</v>
      </c>
      <c r="E433" s="19" t="s">
        <v>231</v>
      </c>
      <c r="F433" s="19" t="s">
        <v>237</v>
      </c>
      <c r="G433" s="20">
        <f>SUM('распр.б.а. 9'!G104)</f>
        <v>36.2</v>
      </c>
      <c r="H433" s="20">
        <f>SUM('распр.б.а. 9'!H104)</f>
        <v>36.2</v>
      </c>
      <c r="I433" s="20">
        <f>SUM('распр.б.а. 9'!I104)</f>
        <v>36.2</v>
      </c>
    </row>
    <row r="434" spans="1:6" ht="19.5" customHeight="1">
      <c r="A434" s="28"/>
      <c r="B434" s="44"/>
      <c r="C434" s="45"/>
      <c r="D434" s="45"/>
      <c r="E434" s="45"/>
      <c r="F434" s="45"/>
    </row>
    <row r="435" spans="1:6" ht="19.5" customHeight="1">
      <c r="A435" s="28"/>
      <c r="B435" s="44"/>
      <c r="C435" s="45"/>
      <c r="D435" s="45"/>
      <c r="E435" s="45"/>
      <c r="F435" s="45"/>
    </row>
    <row r="436" spans="1:6" ht="19.5" customHeight="1">
      <c r="A436" s="28"/>
      <c r="B436" s="44"/>
      <c r="C436" s="45"/>
      <c r="D436" s="45"/>
      <c r="E436" s="45"/>
      <c r="F436" s="45"/>
    </row>
    <row r="437" spans="1:6" ht="19.5" customHeight="1">
      <c r="A437" s="28"/>
      <c r="B437" s="44"/>
      <c r="C437" s="45"/>
      <c r="D437" s="45"/>
      <c r="E437" s="45"/>
      <c r="F437" s="45"/>
    </row>
    <row r="438" spans="1:6" ht="19.5" customHeight="1">
      <c r="A438" s="28"/>
      <c r="B438" s="44"/>
      <c r="C438" s="45"/>
      <c r="D438" s="45"/>
      <c r="E438" s="45"/>
      <c r="F438" s="45"/>
    </row>
    <row r="439" spans="1:6" ht="19.5" customHeight="1">
      <c r="A439" s="28"/>
      <c r="B439" s="44"/>
      <c r="C439" s="45"/>
      <c r="D439" s="45"/>
      <c r="E439" s="45"/>
      <c r="F439" s="45"/>
    </row>
    <row r="440" spans="1:6" ht="19.5" customHeight="1">
      <c r="A440" s="28"/>
      <c r="B440" s="44"/>
      <c r="C440" s="45"/>
      <c r="D440" s="45"/>
      <c r="E440" s="45"/>
      <c r="F440" s="45"/>
    </row>
    <row r="441" spans="1:6" ht="19.5" customHeight="1">
      <c r="A441" s="28"/>
      <c r="B441" s="44"/>
      <c r="C441" s="45"/>
      <c r="D441" s="45"/>
      <c r="E441" s="45"/>
      <c r="F441" s="45"/>
    </row>
    <row r="442" spans="1:6" ht="19.5" customHeight="1">
      <c r="A442" s="28"/>
      <c r="B442" s="44"/>
      <c r="C442" s="45"/>
      <c r="D442" s="45"/>
      <c r="E442" s="45"/>
      <c r="F442" s="45"/>
    </row>
    <row r="443" spans="1:6" ht="19.5" customHeight="1">
      <c r="A443" s="28"/>
      <c r="B443" s="44"/>
      <c r="C443" s="45"/>
      <c r="D443" s="45"/>
      <c r="E443" s="45"/>
      <c r="F443" s="45"/>
    </row>
    <row r="444" spans="1:6" ht="19.5" customHeight="1">
      <c r="A444" s="28"/>
      <c r="B444" s="44"/>
      <c r="C444" s="45"/>
      <c r="D444" s="45"/>
      <c r="E444" s="45"/>
      <c r="F444" s="45"/>
    </row>
    <row r="445" spans="1:6" ht="19.5" customHeight="1">
      <c r="A445" s="28"/>
      <c r="B445" s="44"/>
      <c r="C445" s="45"/>
      <c r="D445" s="45"/>
      <c r="E445" s="45"/>
      <c r="F445" s="45"/>
    </row>
    <row r="446" spans="1:6" ht="19.5" customHeight="1">
      <c r="A446" s="28"/>
      <c r="B446" s="44"/>
      <c r="C446" s="45"/>
      <c r="D446" s="45"/>
      <c r="E446" s="45"/>
      <c r="F446" s="45"/>
    </row>
    <row r="447" spans="1:6" ht="19.5" customHeight="1">
      <c r="A447" s="28"/>
      <c r="B447" s="44"/>
      <c r="C447" s="45"/>
      <c r="D447" s="45"/>
      <c r="E447" s="45"/>
      <c r="F447" s="45"/>
    </row>
    <row r="448" spans="1:6" ht="19.5" customHeight="1">
      <c r="A448" s="28"/>
      <c r="B448" s="44"/>
      <c r="C448" s="45"/>
      <c r="D448" s="45"/>
      <c r="E448" s="45"/>
      <c r="F448" s="45"/>
    </row>
    <row r="449" spans="1:6" ht="19.5" customHeight="1">
      <c r="A449" s="28"/>
      <c r="B449" s="44"/>
      <c r="C449" s="45"/>
      <c r="D449" s="45"/>
      <c r="E449" s="45"/>
      <c r="F449" s="45"/>
    </row>
    <row r="450" spans="1:6" ht="19.5" customHeight="1">
      <c r="A450" s="28"/>
      <c r="B450" s="44"/>
      <c r="C450" s="45"/>
      <c r="D450" s="45"/>
      <c r="E450" s="45"/>
      <c r="F450" s="45"/>
    </row>
    <row r="451" spans="1:6" ht="19.5" customHeight="1">
      <c r="A451" s="28"/>
      <c r="B451" s="44"/>
      <c r="C451" s="45"/>
      <c r="D451" s="45"/>
      <c r="E451" s="45"/>
      <c r="F451" s="45"/>
    </row>
    <row r="452" spans="1:6" ht="19.5" customHeight="1">
      <c r="A452" s="28"/>
      <c r="B452" s="44"/>
      <c r="C452" s="45"/>
      <c r="D452" s="45"/>
      <c r="E452" s="45"/>
      <c r="F452" s="45"/>
    </row>
    <row r="453" spans="1:6" ht="19.5" customHeight="1">
      <c r="A453" s="28"/>
      <c r="B453" s="44"/>
      <c r="C453" s="45"/>
      <c r="D453" s="45"/>
      <c r="E453" s="45"/>
      <c r="F453" s="45"/>
    </row>
    <row r="454" spans="1:6" ht="19.5" customHeight="1">
      <c r="A454" s="28"/>
      <c r="B454" s="44"/>
      <c r="C454" s="45"/>
      <c r="D454" s="45"/>
      <c r="E454" s="45"/>
      <c r="F454" s="45"/>
    </row>
    <row r="455" spans="1:6" ht="19.5" customHeight="1">
      <c r="A455" s="28"/>
      <c r="B455" s="44"/>
      <c r="C455" s="45"/>
      <c r="D455" s="45"/>
      <c r="E455" s="45"/>
      <c r="F455" s="45"/>
    </row>
    <row r="456" spans="1:6" ht="19.5" customHeight="1">
      <c r="A456" s="28"/>
      <c r="B456" s="44"/>
      <c r="C456" s="45"/>
      <c r="D456" s="45"/>
      <c r="E456" s="45"/>
      <c r="F456" s="45"/>
    </row>
    <row r="457" spans="1:6" ht="19.5" customHeight="1">
      <c r="A457" s="28"/>
      <c r="B457" s="44"/>
      <c r="C457" s="45"/>
      <c r="D457" s="45"/>
      <c r="E457" s="45"/>
      <c r="F457" s="45"/>
    </row>
    <row r="458" spans="1:6" ht="19.5" customHeight="1">
      <c r="A458" s="28"/>
      <c r="B458" s="44"/>
      <c r="C458" s="45"/>
      <c r="D458" s="45"/>
      <c r="E458" s="45"/>
      <c r="F458" s="45"/>
    </row>
    <row r="459" spans="1:6" ht="19.5" customHeight="1">
      <c r="A459" s="28"/>
      <c r="B459" s="44"/>
      <c r="C459" s="45"/>
      <c r="D459" s="45"/>
      <c r="E459" s="45"/>
      <c r="F459" s="45"/>
    </row>
    <row r="460" spans="1:6" ht="19.5" customHeight="1">
      <c r="A460" s="28"/>
      <c r="B460" s="44"/>
      <c r="C460" s="45"/>
      <c r="D460" s="45"/>
      <c r="E460" s="45"/>
      <c r="F460" s="45"/>
    </row>
    <row r="461" spans="1:6" ht="19.5" customHeight="1">
      <c r="A461" s="28"/>
      <c r="B461" s="44"/>
      <c r="C461" s="45"/>
      <c r="D461" s="45"/>
      <c r="E461" s="45"/>
      <c r="F461" s="45"/>
    </row>
    <row r="462" spans="1:6" ht="19.5" customHeight="1">
      <c r="A462" s="28"/>
      <c r="B462" s="44"/>
      <c r="C462" s="45"/>
      <c r="D462" s="45"/>
      <c r="E462" s="45"/>
      <c r="F462" s="45"/>
    </row>
    <row r="463" spans="1:6" ht="19.5" customHeight="1">
      <c r="A463" s="28"/>
      <c r="B463" s="44"/>
      <c r="C463" s="45"/>
      <c r="D463" s="45"/>
      <c r="E463" s="45"/>
      <c r="F463" s="45"/>
    </row>
    <row r="464" spans="1:6" ht="19.5" customHeight="1">
      <c r="A464" s="28"/>
      <c r="B464" s="44"/>
      <c r="C464" s="45"/>
      <c r="D464" s="45"/>
      <c r="E464" s="45"/>
      <c r="F464" s="45"/>
    </row>
    <row r="465" spans="1:6" ht="19.5" customHeight="1">
      <c r="A465" s="28"/>
      <c r="B465" s="44"/>
      <c r="C465" s="45"/>
      <c r="D465" s="45"/>
      <c r="E465" s="45"/>
      <c r="F465" s="45"/>
    </row>
    <row r="466" spans="1:6" ht="19.5" customHeight="1">
      <c r="A466" s="28"/>
      <c r="B466" s="44"/>
      <c r="C466" s="45"/>
      <c r="D466" s="45"/>
      <c r="E466" s="45"/>
      <c r="F466" s="45"/>
    </row>
    <row r="467" spans="1:6" ht="19.5" customHeight="1">
      <c r="A467" s="28"/>
      <c r="B467" s="44"/>
      <c r="C467" s="45"/>
      <c r="D467" s="45"/>
      <c r="E467" s="45"/>
      <c r="F467" s="45"/>
    </row>
    <row r="468" spans="1:6" ht="19.5" customHeight="1">
      <c r="A468" s="28"/>
      <c r="B468" s="44"/>
      <c r="C468" s="45"/>
      <c r="D468" s="45"/>
      <c r="E468" s="45"/>
      <c r="F468" s="45"/>
    </row>
    <row r="469" spans="1:6" ht="19.5" customHeight="1">
      <c r="A469" s="28"/>
      <c r="B469" s="44"/>
      <c r="C469" s="45"/>
      <c r="D469" s="45"/>
      <c r="E469" s="45"/>
      <c r="F469" s="45"/>
    </row>
    <row r="470" spans="1:6" ht="19.5" customHeight="1">
      <c r="A470" s="28"/>
      <c r="B470" s="44"/>
      <c r="C470" s="45"/>
      <c r="D470" s="45"/>
      <c r="E470" s="45"/>
      <c r="F470" s="45"/>
    </row>
    <row r="471" spans="1:6" ht="19.5" customHeight="1">
      <c r="A471" s="28"/>
      <c r="B471" s="44"/>
      <c r="C471" s="45"/>
      <c r="D471" s="45"/>
      <c r="E471" s="45"/>
      <c r="F471" s="45"/>
    </row>
    <row r="472" spans="1:6" ht="19.5" customHeight="1">
      <c r="A472" s="28"/>
      <c r="B472" s="44"/>
      <c r="C472" s="45"/>
      <c r="D472" s="45"/>
      <c r="E472" s="45"/>
      <c r="F472" s="45"/>
    </row>
    <row r="473" spans="1:6" ht="19.5" customHeight="1">
      <c r="A473" s="28"/>
      <c r="B473" s="44"/>
      <c r="C473" s="45"/>
      <c r="D473" s="45"/>
      <c r="E473" s="45"/>
      <c r="F473" s="45"/>
    </row>
    <row r="474" spans="1:6" ht="19.5" customHeight="1">
      <c r="A474" s="28"/>
      <c r="B474" s="44"/>
      <c r="C474" s="45"/>
      <c r="D474" s="45"/>
      <c r="E474" s="45"/>
      <c r="F474" s="45"/>
    </row>
    <row r="475" spans="1:6" ht="19.5" customHeight="1">
      <c r="A475" s="28"/>
      <c r="B475" s="44"/>
      <c r="C475" s="45"/>
      <c r="D475" s="45"/>
      <c r="E475" s="45"/>
      <c r="F475" s="45"/>
    </row>
    <row r="476" spans="1:6" ht="19.5" customHeight="1">
      <c r="A476" s="28"/>
      <c r="B476" s="44"/>
      <c r="C476" s="45"/>
      <c r="D476" s="45"/>
      <c r="E476" s="45"/>
      <c r="F476" s="45"/>
    </row>
    <row r="477" spans="1:6" ht="19.5" customHeight="1">
      <c r="A477" s="28"/>
      <c r="B477" s="44"/>
      <c r="C477" s="45"/>
      <c r="D477" s="45"/>
      <c r="E477" s="45"/>
      <c r="F477" s="45"/>
    </row>
    <row r="478" spans="1:6" ht="19.5" customHeight="1">
      <c r="A478" s="28"/>
      <c r="B478" s="44"/>
      <c r="C478" s="45"/>
      <c r="D478" s="45"/>
      <c r="E478" s="45"/>
      <c r="F478" s="45"/>
    </row>
    <row r="479" spans="1:6" ht="19.5" customHeight="1">
      <c r="A479" s="28"/>
      <c r="B479" s="44"/>
      <c r="C479" s="45"/>
      <c r="D479" s="45"/>
      <c r="E479" s="45"/>
      <c r="F479" s="45"/>
    </row>
    <row r="480" spans="1:6" ht="19.5" customHeight="1">
      <c r="A480" s="28"/>
      <c r="B480" s="44"/>
      <c r="C480" s="45"/>
      <c r="D480" s="45"/>
      <c r="E480" s="45"/>
      <c r="F480" s="45"/>
    </row>
    <row r="481" spans="1:6" ht="19.5" customHeight="1">
      <c r="A481" s="28"/>
      <c r="B481" s="44"/>
      <c r="C481" s="45"/>
      <c r="D481" s="45"/>
      <c r="E481" s="45"/>
      <c r="F481" s="45"/>
    </row>
    <row r="482" spans="1:6" ht="19.5" customHeight="1">
      <c r="A482" s="28"/>
      <c r="B482" s="44"/>
      <c r="C482" s="45"/>
      <c r="D482" s="45"/>
      <c r="E482" s="45"/>
      <c r="F482" s="45"/>
    </row>
    <row r="483" spans="1:6" ht="19.5" customHeight="1">
      <c r="A483" s="28"/>
      <c r="B483" s="44"/>
      <c r="C483" s="45"/>
      <c r="D483" s="45"/>
      <c r="E483" s="45"/>
      <c r="F483" s="45"/>
    </row>
    <row r="484" spans="1:6" ht="19.5" customHeight="1">
      <c r="A484" s="28"/>
      <c r="B484" s="44"/>
      <c r="C484" s="45"/>
      <c r="D484" s="45"/>
      <c r="E484" s="45"/>
      <c r="F484" s="45"/>
    </row>
    <row r="485" spans="1:6" ht="19.5" customHeight="1">
      <c r="A485" s="28"/>
      <c r="B485" s="44"/>
      <c r="C485" s="45"/>
      <c r="D485" s="45"/>
      <c r="E485" s="45"/>
      <c r="F485" s="45"/>
    </row>
    <row r="486" spans="1:6" ht="19.5" customHeight="1">
      <c r="A486" s="28"/>
      <c r="B486" s="44"/>
      <c r="C486" s="45"/>
      <c r="D486" s="45"/>
      <c r="E486" s="45"/>
      <c r="F486" s="45"/>
    </row>
    <row r="487" spans="1:6" ht="19.5" customHeight="1">
      <c r="A487" s="28"/>
      <c r="B487" s="44"/>
      <c r="C487" s="45"/>
      <c r="D487" s="45"/>
      <c r="E487" s="45"/>
      <c r="F487" s="45"/>
    </row>
  </sheetData>
  <sheetProtection/>
  <mergeCells count="12">
    <mergeCell ref="G5:I5"/>
    <mergeCell ref="B7:I7"/>
    <mergeCell ref="H1:I1"/>
    <mergeCell ref="G2:I2"/>
    <mergeCell ref="G3:I3"/>
    <mergeCell ref="G4:I4"/>
    <mergeCell ref="G9:I9"/>
    <mergeCell ref="B9:B10"/>
    <mergeCell ref="C9:C10"/>
    <mergeCell ref="D9:D10"/>
    <mergeCell ref="E9:E10"/>
    <mergeCell ref="F9:F10"/>
  </mergeCells>
  <printOptions/>
  <pageMargins left="0.5905511811023623" right="0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85"/>
  <sheetViews>
    <sheetView zoomScalePageLayoutView="0" workbookViewId="0" topLeftCell="B189">
      <selection activeCell="B189" sqref="A1:IV16384"/>
    </sheetView>
  </sheetViews>
  <sheetFormatPr defaultColWidth="8.7109375" defaultRowHeight="19.5" customHeight="1"/>
  <cols>
    <col min="1" max="1" width="4.8515625" style="12" hidden="1" customWidth="1"/>
    <col min="2" max="2" width="68.7109375" style="13" customWidth="1"/>
    <col min="3" max="4" width="6.28125" style="14" customWidth="1"/>
    <col min="5" max="5" width="12.28125" style="14" customWidth="1"/>
    <col min="6" max="6" width="6.7109375" style="14" customWidth="1"/>
    <col min="7" max="7" width="12.28125" style="12" customWidth="1"/>
    <col min="8" max="8" width="11.421875" style="12" customWidth="1"/>
    <col min="9" max="9" width="12.00390625" style="12" customWidth="1"/>
    <col min="10" max="16384" width="8.7109375" style="12" customWidth="1"/>
  </cols>
  <sheetData>
    <row r="1" spans="2:9" s="1" customFormat="1" ht="19.5" customHeight="1">
      <c r="B1" s="2"/>
      <c r="E1" s="3"/>
      <c r="F1" s="4"/>
      <c r="G1" s="2"/>
      <c r="H1" s="72" t="s">
        <v>60</v>
      </c>
      <c r="I1" s="73"/>
    </row>
    <row r="2" spans="2:8" s="1" customFormat="1" ht="19.5" customHeight="1">
      <c r="B2" s="5" t="s">
        <v>211</v>
      </c>
      <c r="C2" s="6"/>
      <c r="D2" s="6"/>
      <c r="E2" s="6"/>
      <c r="F2" s="6"/>
      <c r="G2" s="6"/>
      <c r="H2" s="7"/>
    </row>
    <row r="3" spans="2:9" s="1" customFormat="1" ht="17.25" customHeight="1">
      <c r="B3" s="5"/>
      <c r="C3" s="8"/>
      <c r="D3" s="8"/>
      <c r="E3" s="74" t="s">
        <v>219</v>
      </c>
      <c r="F3" s="74"/>
      <c r="G3" s="74"/>
      <c r="H3" s="74"/>
      <c r="I3" s="74"/>
    </row>
    <row r="4" spans="2:9" s="1" customFormat="1" ht="17.25" customHeight="1">
      <c r="B4" s="5"/>
      <c r="C4" s="8"/>
      <c r="D4" s="8"/>
      <c r="E4" s="74" t="s">
        <v>245</v>
      </c>
      <c r="F4" s="74"/>
      <c r="G4" s="74"/>
      <c r="H4" s="74"/>
      <c r="I4" s="74"/>
    </row>
    <row r="5" spans="2:9" s="1" customFormat="1" ht="17.25" customHeight="1">
      <c r="B5" s="5"/>
      <c r="C5" s="8"/>
      <c r="D5" s="8"/>
      <c r="E5" s="74" t="s">
        <v>484</v>
      </c>
      <c r="F5" s="74"/>
      <c r="G5" s="74"/>
      <c r="H5" s="74"/>
      <c r="I5" s="74"/>
    </row>
    <row r="6" spans="2:9" s="1" customFormat="1" ht="19.5" customHeight="1">
      <c r="B6" s="5"/>
      <c r="C6" s="9"/>
      <c r="D6" s="10"/>
      <c r="E6" s="74" t="s">
        <v>99</v>
      </c>
      <c r="F6" s="74"/>
      <c r="G6" s="74"/>
      <c r="H6" s="74"/>
      <c r="I6" s="74"/>
    </row>
    <row r="7" spans="2:9" s="1" customFormat="1" ht="19.5" customHeight="1">
      <c r="B7" s="74" t="s">
        <v>276</v>
      </c>
      <c r="C7" s="78"/>
      <c r="D7" s="78"/>
      <c r="E7" s="78"/>
      <c r="F7" s="78"/>
      <c r="G7" s="78"/>
      <c r="H7" s="79"/>
      <c r="I7" s="79"/>
    </row>
    <row r="8" spans="2:9" s="1" customFormat="1" ht="73.5" customHeight="1">
      <c r="B8" s="69" t="s">
        <v>0</v>
      </c>
      <c r="C8" s="80"/>
      <c r="D8" s="80"/>
      <c r="E8" s="80"/>
      <c r="F8" s="80"/>
      <c r="G8" s="80"/>
      <c r="H8" s="79"/>
      <c r="I8" s="79"/>
    </row>
    <row r="9" spans="2:8" s="1" customFormat="1" ht="7.5" customHeight="1">
      <c r="B9" s="11"/>
      <c r="C9" s="2"/>
      <c r="D9" s="2"/>
      <c r="E9" s="2"/>
      <c r="F9" s="2"/>
      <c r="G9" s="2"/>
      <c r="H9" s="7"/>
    </row>
    <row r="10" ht="9" customHeight="1" thickBot="1"/>
    <row r="11" spans="1:9" ht="21.75" customHeight="1" thickBot="1">
      <c r="A11" s="15" t="s">
        <v>216</v>
      </c>
      <c r="B11" s="64" t="s">
        <v>201</v>
      </c>
      <c r="C11" s="66" t="s">
        <v>300</v>
      </c>
      <c r="D11" s="66" t="s">
        <v>286</v>
      </c>
      <c r="E11" s="66" t="s">
        <v>301</v>
      </c>
      <c r="F11" s="66" t="s">
        <v>287</v>
      </c>
      <c r="G11" s="75" t="s">
        <v>512</v>
      </c>
      <c r="H11" s="76"/>
      <c r="I11" s="77"/>
    </row>
    <row r="12" spans="1:9" ht="25.5" customHeight="1" thickBot="1">
      <c r="A12" s="15"/>
      <c r="B12" s="65"/>
      <c r="C12" s="67"/>
      <c r="D12" s="67"/>
      <c r="E12" s="67"/>
      <c r="F12" s="67"/>
      <c r="G12" s="16" t="s">
        <v>509</v>
      </c>
      <c r="H12" s="16" t="s">
        <v>510</v>
      </c>
      <c r="I12" s="16" t="s">
        <v>511</v>
      </c>
    </row>
    <row r="13" spans="1:9" ht="19.5" customHeight="1" thickBot="1">
      <c r="A13" s="17">
        <v>1</v>
      </c>
      <c r="B13" s="18" t="s">
        <v>215</v>
      </c>
      <c r="C13" s="19"/>
      <c r="D13" s="19"/>
      <c r="E13" s="19"/>
      <c r="F13" s="19"/>
      <c r="G13" s="20">
        <f>SUM(G14+G105+G112+G141+G197+G340+G352+G397+G429+G441+G456)</f>
        <v>385524.3</v>
      </c>
      <c r="H13" s="20">
        <f>SUM(H14+H105+H112+H141+H197+H340+H352+H397+H429+H441+H456)</f>
        <v>125988.3</v>
      </c>
      <c r="I13" s="20">
        <f>SUM(I14+I105+I112+I141+I197+I340+I352+I397+I429+I441+I456)</f>
        <v>131442.19999999998</v>
      </c>
    </row>
    <row r="14" spans="1:9" ht="19.5" customHeight="1">
      <c r="A14" s="21"/>
      <c r="B14" s="22" t="s">
        <v>247</v>
      </c>
      <c r="C14" s="19" t="s">
        <v>231</v>
      </c>
      <c r="D14" s="19" t="s">
        <v>232</v>
      </c>
      <c r="E14" s="19"/>
      <c r="F14" s="19"/>
      <c r="G14" s="20">
        <f>SUM(G15+G27+G54+G59+G64)</f>
        <v>26550.799999999996</v>
      </c>
      <c r="H14" s="20">
        <f>SUM(H15+H27+H54+H59+H64)</f>
        <v>27576</v>
      </c>
      <c r="I14" s="20">
        <f>SUM(I15+I27+I54+I59+I64)</f>
        <v>29011</v>
      </c>
    </row>
    <row r="15" spans="1:9" ht="66" customHeight="1">
      <c r="A15" s="21"/>
      <c r="B15" s="23" t="s">
        <v>307</v>
      </c>
      <c r="C15" s="19" t="s">
        <v>231</v>
      </c>
      <c r="D15" s="19" t="s">
        <v>233</v>
      </c>
      <c r="E15" s="19"/>
      <c r="F15" s="19"/>
      <c r="G15" s="20">
        <f aca="true" t="shared" si="0" ref="G15:I16">SUM(G16)</f>
        <v>1029.1</v>
      </c>
      <c r="H15" s="20">
        <f t="shared" si="0"/>
        <v>1304.6</v>
      </c>
      <c r="I15" s="20">
        <f t="shared" si="0"/>
        <v>1346.1000000000001</v>
      </c>
    </row>
    <row r="16" spans="1:9" ht="35.25" customHeight="1">
      <c r="A16" s="21"/>
      <c r="B16" s="23" t="s">
        <v>277</v>
      </c>
      <c r="C16" s="19" t="s">
        <v>231</v>
      </c>
      <c r="D16" s="19" t="s">
        <v>233</v>
      </c>
      <c r="E16" s="19" t="s">
        <v>158</v>
      </c>
      <c r="F16" s="19"/>
      <c r="G16" s="20">
        <f t="shared" si="0"/>
        <v>1029.1</v>
      </c>
      <c r="H16" s="20">
        <f t="shared" si="0"/>
        <v>1304.6</v>
      </c>
      <c r="I16" s="20">
        <f t="shared" si="0"/>
        <v>1346.1000000000001</v>
      </c>
    </row>
    <row r="17" spans="1:9" ht="46.5" customHeight="1">
      <c r="A17" s="21"/>
      <c r="B17" s="23" t="s">
        <v>288</v>
      </c>
      <c r="C17" s="19" t="s">
        <v>231</v>
      </c>
      <c r="D17" s="19" t="s">
        <v>233</v>
      </c>
      <c r="E17" s="19" t="s">
        <v>159</v>
      </c>
      <c r="F17" s="19"/>
      <c r="G17" s="20">
        <f>SUM(G18+G24+G22)</f>
        <v>1029.1</v>
      </c>
      <c r="H17" s="20">
        <f>SUM(H18+H24+H22)</f>
        <v>1304.6</v>
      </c>
      <c r="I17" s="20">
        <f>SUM(I18+I24+I22)</f>
        <v>1346.1000000000001</v>
      </c>
    </row>
    <row r="18" spans="1:9" ht="39.75" customHeight="1">
      <c r="A18" s="21"/>
      <c r="B18" s="23" t="s">
        <v>249</v>
      </c>
      <c r="C18" s="19" t="s">
        <v>231</v>
      </c>
      <c r="D18" s="19" t="s">
        <v>233</v>
      </c>
      <c r="E18" s="19" t="s">
        <v>161</v>
      </c>
      <c r="F18" s="19"/>
      <c r="G18" s="20">
        <f>SUM(G19:G21)</f>
        <v>1003.5</v>
      </c>
      <c r="H18" s="20">
        <f>SUM(H19:H21)</f>
        <v>1039</v>
      </c>
      <c r="I18" s="20">
        <f>SUM(I19:I21)</f>
        <v>1080.5000000000002</v>
      </c>
    </row>
    <row r="19" spans="1:9" ht="38.25" customHeight="1">
      <c r="A19" s="21"/>
      <c r="B19" s="23" t="s">
        <v>278</v>
      </c>
      <c r="C19" s="19" t="s">
        <v>231</v>
      </c>
      <c r="D19" s="19" t="s">
        <v>233</v>
      </c>
      <c r="E19" s="19" t="s">
        <v>161</v>
      </c>
      <c r="F19" s="19" t="s">
        <v>279</v>
      </c>
      <c r="G19" s="20">
        <v>16</v>
      </c>
      <c r="H19" s="20">
        <v>16.6</v>
      </c>
      <c r="I19" s="20">
        <v>17.2</v>
      </c>
    </row>
    <row r="20" spans="1:9" ht="37.5" customHeight="1">
      <c r="A20" s="21"/>
      <c r="B20" s="23" t="s">
        <v>280</v>
      </c>
      <c r="C20" s="19" t="s">
        <v>231</v>
      </c>
      <c r="D20" s="19" t="s">
        <v>233</v>
      </c>
      <c r="E20" s="19" t="s">
        <v>161</v>
      </c>
      <c r="F20" s="19" t="s">
        <v>281</v>
      </c>
      <c r="G20" s="20">
        <v>970</v>
      </c>
      <c r="H20" s="20">
        <v>1003.3</v>
      </c>
      <c r="I20" s="20">
        <v>1043.4</v>
      </c>
    </row>
    <row r="21" spans="1:9" ht="18" customHeight="1">
      <c r="A21" s="21"/>
      <c r="B21" s="23" t="s">
        <v>282</v>
      </c>
      <c r="C21" s="19" t="s">
        <v>231</v>
      </c>
      <c r="D21" s="19" t="s">
        <v>233</v>
      </c>
      <c r="E21" s="19" t="s">
        <v>161</v>
      </c>
      <c r="F21" s="19" t="s">
        <v>283</v>
      </c>
      <c r="G21" s="20">
        <v>17.5</v>
      </c>
      <c r="H21" s="20">
        <v>19.1</v>
      </c>
      <c r="I21" s="20">
        <v>19.9</v>
      </c>
    </row>
    <row r="22" spans="1:9" ht="49.5" customHeight="1">
      <c r="A22" s="21"/>
      <c r="B22" s="24" t="s">
        <v>306</v>
      </c>
      <c r="C22" s="19" t="s">
        <v>231</v>
      </c>
      <c r="D22" s="19" t="s">
        <v>233</v>
      </c>
      <c r="E22" s="19" t="s">
        <v>162</v>
      </c>
      <c r="F22" s="19"/>
      <c r="G22" s="20">
        <f>SUM(G23)</f>
        <v>0</v>
      </c>
      <c r="H22" s="20">
        <f>SUM(H23)</f>
        <v>240</v>
      </c>
      <c r="I22" s="20">
        <f>SUM(I23)</f>
        <v>240</v>
      </c>
    </row>
    <row r="23" spans="1:9" ht="32.25" customHeight="1">
      <c r="A23" s="21"/>
      <c r="B23" s="23" t="s">
        <v>280</v>
      </c>
      <c r="C23" s="19" t="s">
        <v>231</v>
      </c>
      <c r="D23" s="19" t="s">
        <v>233</v>
      </c>
      <c r="E23" s="19" t="s">
        <v>162</v>
      </c>
      <c r="F23" s="19" t="s">
        <v>281</v>
      </c>
      <c r="G23" s="20">
        <v>0</v>
      </c>
      <c r="H23" s="20">
        <v>240</v>
      </c>
      <c r="I23" s="20">
        <v>240</v>
      </c>
    </row>
    <row r="24" spans="1:9" ht="91.5" customHeight="1">
      <c r="A24" s="21"/>
      <c r="B24" s="18" t="s">
        <v>210</v>
      </c>
      <c r="C24" s="19" t="s">
        <v>231</v>
      </c>
      <c r="D24" s="19" t="s">
        <v>233</v>
      </c>
      <c r="E24" s="25" t="s">
        <v>165</v>
      </c>
      <c r="F24" s="25"/>
      <c r="G24" s="20">
        <f aca="true" t="shared" si="1" ref="G24:I25">SUM(G25)</f>
        <v>25.6</v>
      </c>
      <c r="H24" s="20">
        <f t="shared" si="1"/>
        <v>25.6</v>
      </c>
      <c r="I24" s="20">
        <f t="shared" si="1"/>
        <v>25.6</v>
      </c>
    </row>
    <row r="25" spans="1:9" ht="39.75" customHeight="1">
      <c r="A25" s="21"/>
      <c r="B25" s="18" t="s">
        <v>272</v>
      </c>
      <c r="C25" s="19" t="s">
        <v>231</v>
      </c>
      <c r="D25" s="19" t="s">
        <v>233</v>
      </c>
      <c r="E25" s="25" t="s">
        <v>167</v>
      </c>
      <c r="F25" s="25"/>
      <c r="G25" s="20">
        <f t="shared" si="1"/>
        <v>25.6</v>
      </c>
      <c r="H25" s="20">
        <f t="shared" si="1"/>
        <v>25.6</v>
      </c>
      <c r="I25" s="20">
        <f t="shared" si="1"/>
        <v>25.6</v>
      </c>
    </row>
    <row r="26" spans="1:9" ht="19.5" customHeight="1">
      <c r="A26" s="21"/>
      <c r="B26" s="18" t="s">
        <v>209</v>
      </c>
      <c r="C26" s="19" t="s">
        <v>231</v>
      </c>
      <c r="D26" s="19" t="s">
        <v>233</v>
      </c>
      <c r="E26" s="25" t="s">
        <v>167</v>
      </c>
      <c r="F26" s="25" t="s">
        <v>228</v>
      </c>
      <c r="G26" s="20">
        <v>25.6</v>
      </c>
      <c r="H26" s="20">
        <v>25.6</v>
      </c>
      <c r="I26" s="20">
        <v>25.6</v>
      </c>
    </row>
    <row r="27" spans="1:9" ht="19.5" customHeight="1">
      <c r="A27" s="26"/>
      <c r="B27" s="23" t="s">
        <v>248</v>
      </c>
      <c r="C27" s="19" t="s">
        <v>231</v>
      </c>
      <c r="D27" s="19" t="s">
        <v>234</v>
      </c>
      <c r="E27" s="19"/>
      <c r="F27" s="19"/>
      <c r="G27" s="20">
        <f>SUM(G28+G32+G39+G43)</f>
        <v>18094.699999999997</v>
      </c>
      <c r="H27" s="20">
        <f>SUM(H28+H32+H39+H43)</f>
        <v>18560.800000000003</v>
      </c>
      <c r="I27" s="20">
        <f>SUM(I28+I32+I39+I43)</f>
        <v>19574.2</v>
      </c>
    </row>
    <row r="28" spans="1:9" s="28" customFormat="1" ht="24" customHeight="1">
      <c r="A28" s="26"/>
      <c r="B28" s="27" t="s">
        <v>335</v>
      </c>
      <c r="C28" s="19" t="s">
        <v>231</v>
      </c>
      <c r="D28" s="19" t="s">
        <v>234</v>
      </c>
      <c r="E28" s="19" t="s">
        <v>133</v>
      </c>
      <c r="F28" s="19"/>
      <c r="G28" s="20">
        <f>SUM(G29)</f>
        <v>609.5</v>
      </c>
      <c r="H28" s="20">
        <f aca="true" t="shared" si="2" ref="H28:I30">SUM(H29)</f>
        <v>507</v>
      </c>
      <c r="I28" s="20">
        <f t="shared" si="2"/>
        <v>527.3</v>
      </c>
    </row>
    <row r="29" spans="1:9" s="28" customFormat="1" ht="36" customHeight="1">
      <c r="A29" s="26"/>
      <c r="B29" s="27" t="s">
        <v>387</v>
      </c>
      <c r="C29" s="19" t="s">
        <v>231</v>
      </c>
      <c r="D29" s="19" t="s">
        <v>234</v>
      </c>
      <c r="E29" s="19" t="s">
        <v>389</v>
      </c>
      <c r="F29" s="19"/>
      <c r="G29" s="20">
        <f>SUM(G30)</f>
        <v>609.5</v>
      </c>
      <c r="H29" s="20">
        <f t="shared" si="2"/>
        <v>507</v>
      </c>
      <c r="I29" s="20">
        <f t="shared" si="2"/>
        <v>527.3</v>
      </c>
    </row>
    <row r="30" spans="1:9" s="28" customFormat="1" ht="65.25" customHeight="1">
      <c r="A30" s="26"/>
      <c r="B30" s="27" t="s">
        <v>388</v>
      </c>
      <c r="C30" s="19" t="s">
        <v>231</v>
      </c>
      <c r="D30" s="19" t="s">
        <v>234</v>
      </c>
      <c r="E30" s="19" t="s">
        <v>333</v>
      </c>
      <c r="F30" s="19"/>
      <c r="G30" s="20">
        <f>SUM(G31)</f>
        <v>609.5</v>
      </c>
      <c r="H30" s="20">
        <f t="shared" si="2"/>
        <v>507</v>
      </c>
      <c r="I30" s="20">
        <f t="shared" si="2"/>
        <v>527.3</v>
      </c>
    </row>
    <row r="31" spans="1:9" s="28" customFormat="1" ht="30.75" customHeight="1">
      <c r="A31" s="26"/>
      <c r="B31" s="23" t="s">
        <v>280</v>
      </c>
      <c r="C31" s="19" t="s">
        <v>231</v>
      </c>
      <c r="D31" s="19" t="s">
        <v>234</v>
      </c>
      <c r="E31" s="19" t="s">
        <v>333</v>
      </c>
      <c r="F31" s="19" t="s">
        <v>281</v>
      </c>
      <c r="G31" s="20">
        <v>609.5</v>
      </c>
      <c r="H31" s="20">
        <v>507</v>
      </c>
      <c r="I31" s="20">
        <v>527.3</v>
      </c>
    </row>
    <row r="32" spans="1:9" s="28" customFormat="1" ht="46.5" customHeight="1">
      <c r="A32" s="26"/>
      <c r="B32" s="23" t="s">
        <v>398</v>
      </c>
      <c r="C32" s="19" t="s">
        <v>231</v>
      </c>
      <c r="D32" s="19" t="s">
        <v>234</v>
      </c>
      <c r="E32" s="19" t="s">
        <v>157</v>
      </c>
      <c r="F32" s="19"/>
      <c r="G32" s="20">
        <f aca="true" t="shared" si="3" ref="G32:I33">SUM(G33)</f>
        <v>1488</v>
      </c>
      <c r="H32" s="20">
        <f t="shared" si="3"/>
        <v>1508</v>
      </c>
      <c r="I32" s="20">
        <f t="shared" si="3"/>
        <v>1568.3</v>
      </c>
    </row>
    <row r="33" spans="1:9" s="28" customFormat="1" ht="78" customHeight="1">
      <c r="A33" s="26"/>
      <c r="B33" s="23" t="s">
        <v>399</v>
      </c>
      <c r="C33" s="19" t="s">
        <v>231</v>
      </c>
      <c r="D33" s="19" t="s">
        <v>234</v>
      </c>
      <c r="E33" s="19" t="s">
        <v>57</v>
      </c>
      <c r="F33" s="19"/>
      <c r="G33" s="20">
        <f t="shared" si="3"/>
        <v>1488</v>
      </c>
      <c r="H33" s="20">
        <f t="shared" si="3"/>
        <v>1508</v>
      </c>
      <c r="I33" s="20">
        <f t="shared" si="3"/>
        <v>1568.3</v>
      </c>
    </row>
    <row r="34" spans="1:9" s="28" customFormat="1" ht="33" customHeight="1">
      <c r="A34" s="26"/>
      <c r="B34" s="23" t="s">
        <v>280</v>
      </c>
      <c r="C34" s="19" t="s">
        <v>231</v>
      </c>
      <c r="D34" s="19" t="s">
        <v>234</v>
      </c>
      <c r="E34" s="19" t="s">
        <v>57</v>
      </c>
      <c r="F34" s="19" t="s">
        <v>281</v>
      </c>
      <c r="G34" s="20">
        <v>1488</v>
      </c>
      <c r="H34" s="20">
        <v>1508</v>
      </c>
      <c r="I34" s="20">
        <v>1568.3</v>
      </c>
    </row>
    <row r="35" spans="1:9" s="28" customFormat="1" ht="36" customHeight="1" hidden="1">
      <c r="A35" s="26"/>
      <c r="B35" s="23" t="s">
        <v>411</v>
      </c>
      <c r="C35" s="19" t="s">
        <v>231</v>
      </c>
      <c r="D35" s="19" t="s">
        <v>234</v>
      </c>
      <c r="E35" s="19" t="s">
        <v>414</v>
      </c>
      <c r="F35" s="19"/>
      <c r="G35" s="20">
        <f>SUM(G36)</f>
        <v>0</v>
      </c>
      <c r="H35" s="20">
        <f aca="true" t="shared" si="4" ref="H35:I37">SUM(H36)</f>
        <v>0</v>
      </c>
      <c r="I35" s="20">
        <f t="shared" si="4"/>
        <v>0</v>
      </c>
    </row>
    <row r="36" spans="1:9" s="28" customFormat="1" ht="77.25" customHeight="1" hidden="1">
      <c r="A36" s="26"/>
      <c r="B36" s="23" t="s">
        <v>412</v>
      </c>
      <c r="C36" s="19" t="s">
        <v>231</v>
      </c>
      <c r="D36" s="19" t="s">
        <v>234</v>
      </c>
      <c r="E36" s="19" t="s">
        <v>415</v>
      </c>
      <c r="F36" s="19"/>
      <c r="G36" s="20">
        <f>SUM(G37)</f>
        <v>0</v>
      </c>
      <c r="H36" s="20">
        <f t="shared" si="4"/>
        <v>0</v>
      </c>
      <c r="I36" s="20">
        <f t="shared" si="4"/>
        <v>0</v>
      </c>
    </row>
    <row r="37" spans="1:9" s="28" customFormat="1" ht="132" customHeight="1" hidden="1">
      <c r="A37" s="26"/>
      <c r="B37" s="23" t="s">
        <v>413</v>
      </c>
      <c r="C37" s="19" t="s">
        <v>231</v>
      </c>
      <c r="D37" s="19" t="s">
        <v>234</v>
      </c>
      <c r="E37" s="19" t="s">
        <v>416</v>
      </c>
      <c r="F37" s="19"/>
      <c r="G37" s="20">
        <f>SUM(G38)</f>
        <v>0</v>
      </c>
      <c r="H37" s="20">
        <f t="shared" si="4"/>
        <v>0</v>
      </c>
      <c r="I37" s="20">
        <f t="shared" si="4"/>
        <v>0</v>
      </c>
    </row>
    <row r="38" spans="1:9" s="28" customFormat="1" ht="37.5" customHeight="1" hidden="1">
      <c r="A38" s="26"/>
      <c r="B38" s="23" t="s">
        <v>280</v>
      </c>
      <c r="C38" s="19" t="s">
        <v>231</v>
      </c>
      <c r="D38" s="19" t="s">
        <v>234</v>
      </c>
      <c r="E38" s="19" t="s">
        <v>416</v>
      </c>
      <c r="F38" s="19" t="s">
        <v>281</v>
      </c>
      <c r="G38" s="20">
        <v>0</v>
      </c>
      <c r="H38" s="20">
        <v>0</v>
      </c>
      <c r="I38" s="20">
        <v>0</v>
      </c>
    </row>
    <row r="39" spans="1:9" s="28" customFormat="1" ht="36" customHeight="1">
      <c r="A39" s="26"/>
      <c r="B39" s="23" t="s">
        <v>70</v>
      </c>
      <c r="C39" s="19" t="s">
        <v>231</v>
      </c>
      <c r="D39" s="19" t="s">
        <v>234</v>
      </c>
      <c r="E39" s="19" t="s">
        <v>68</v>
      </c>
      <c r="F39" s="19"/>
      <c r="G39" s="20">
        <f>SUM(G40)</f>
        <v>150</v>
      </c>
      <c r="H39" s="20">
        <f aca="true" t="shared" si="5" ref="H39:I41">SUM(H40)</f>
        <v>260</v>
      </c>
      <c r="I39" s="20">
        <f t="shared" si="5"/>
        <v>270.4</v>
      </c>
    </row>
    <row r="40" spans="1:9" s="28" customFormat="1" ht="39.75" customHeight="1">
      <c r="A40" s="26"/>
      <c r="B40" s="23" t="s">
        <v>72</v>
      </c>
      <c r="C40" s="19" t="s">
        <v>231</v>
      </c>
      <c r="D40" s="19" t="s">
        <v>234</v>
      </c>
      <c r="E40" s="19" t="s">
        <v>69</v>
      </c>
      <c r="F40" s="19"/>
      <c r="G40" s="20">
        <f>SUM(G41)</f>
        <v>150</v>
      </c>
      <c r="H40" s="20">
        <f t="shared" si="5"/>
        <v>260</v>
      </c>
      <c r="I40" s="20">
        <f t="shared" si="5"/>
        <v>270.4</v>
      </c>
    </row>
    <row r="41" spans="1:9" s="28" customFormat="1" ht="54.75" customHeight="1">
      <c r="A41" s="26"/>
      <c r="B41" s="23" t="s">
        <v>73</v>
      </c>
      <c r="C41" s="19" t="s">
        <v>231</v>
      </c>
      <c r="D41" s="19" t="s">
        <v>234</v>
      </c>
      <c r="E41" s="19" t="s">
        <v>71</v>
      </c>
      <c r="F41" s="19"/>
      <c r="G41" s="20">
        <f>SUM(G42)</f>
        <v>150</v>
      </c>
      <c r="H41" s="20">
        <f t="shared" si="5"/>
        <v>260</v>
      </c>
      <c r="I41" s="20">
        <f t="shared" si="5"/>
        <v>270.4</v>
      </c>
    </row>
    <row r="42" spans="1:9" s="28" customFormat="1" ht="37.5" customHeight="1">
      <c r="A42" s="26"/>
      <c r="B42" s="23" t="s">
        <v>280</v>
      </c>
      <c r="C42" s="19" t="s">
        <v>231</v>
      </c>
      <c r="D42" s="19" t="s">
        <v>234</v>
      </c>
      <c r="E42" s="19" t="s">
        <v>71</v>
      </c>
      <c r="F42" s="19" t="s">
        <v>281</v>
      </c>
      <c r="G42" s="20">
        <v>150</v>
      </c>
      <c r="H42" s="20">
        <v>260</v>
      </c>
      <c r="I42" s="20">
        <v>270.4</v>
      </c>
    </row>
    <row r="43" spans="1:9" ht="37.5" customHeight="1">
      <c r="A43" s="26"/>
      <c r="B43" s="23" t="s">
        <v>277</v>
      </c>
      <c r="C43" s="19" t="s">
        <v>231</v>
      </c>
      <c r="D43" s="19" t="s">
        <v>234</v>
      </c>
      <c r="E43" s="19" t="s">
        <v>158</v>
      </c>
      <c r="F43" s="19"/>
      <c r="G43" s="20">
        <f>SUM(G44)</f>
        <v>15847.199999999999</v>
      </c>
      <c r="H43" s="20">
        <f>SUM(H44)</f>
        <v>16285.800000000001</v>
      </c>
      <c r="I43" s="20">
        <f>SUM(I44)</f>
        <v>17208.2</v>
      </c>
    </row>
    <row r="44" spans="1:9" s="28" customFormat="1" ht="47.25" customHeight="1">
      <c r="A44" s="26"/>
      <c r="B44" s="23" t="s">
        <v>288</v>
      </c>
      <c r="C44" s="19" t="s">
        <v>231</v>
      </c>
      <c r="D44" s="19" t="s">
        <v>234</v>
      </c>
      <c r="E44" s="19" t="s">
        <v>159</v>
      </c>
      <c r="F44" s="19"/>
      <c r="G44" s="20">
        <f>SUM(G45+G47+G51)</f>
        <v>15847.199999999999</v>
      </c>
      <c r="H44" s="20">
        <f>SUM(H45+H47+H51)</f>
        <v>16285.800000000001</v>
      </c>
      <c r="I44" s="20">
        <f>SUM(I45+I47+I51)</f>
        <v>17208.2</v>
      </c>
    </row>
    <row r="45" spans="1:9" s="28" customFormat="1" ht="35.25" customHeight="1">
      <c r="A45" s="26"/>
      <c r="B45" s="23" t="s">
        <v>251</v>
      </c>
      <c r="C45" s="19" t="s">
        <v>231</v>
      </c>
      <c r="D45" s="19" t="s">
        <v>234</v>
      </c>
      <c r="E45" s="19" t="s">
        <v>160</v>
      </c>
      <c r="F45" s="19"/>
      <c r="G45" s="20">
        <f>SUM(G46)</f>
        <v>1436.9</v>
      </c>
      <c r="H45" s="20">
        <f>SUM(H46)</f>
        <v>1523.1</v>
      </c>
      <c r="I45" s="20">
        <f>SUM(I46)</f>
        <v>1614.5</v>
      </c>
    </row>
    <row r="46" spans="1:9" s="28" customFormat="1" ht="36.75" customHeight="1">
      <c r="A46" s="26"/>
      <c r="B46" s="23" t="s">
        <v>278</v>
      </c>
      <c r="C46" s="19" t="s">
        <v>231</v>
      </c>
      <c r="D46" s="19" t="s">
        <v>234</v>
      </c>
      <c r="E46" s="19" t="s">
        <v>160</v>
      </c>
      <c r="F46" s="19" t="s">
        <v>279</v>
      </c>
      <c r="G46" s="20">
        <v>1436.9</v>
      </c>
      <c r="H46" s="20">
        <v>1523.1</v>
      </c>
      <c r="I46" s="20">
        <v>1614.5</v>
      </c>
    </row>
    <row r="47" spans="1:9" s="28" customFormat="1" ht="37.5" customHeight="1">
      <c r="A47" s="26"/>
      <c r="B47" s="23" t="s">
        <v>249</v>
      </c>
      <c r="C47" s="19" t="s">
        <v>231</v>
      </c>
      <c r="D47" s="19" t="s">
        <v>234</v>
      </c>
      <c r="E47" s="19" t="s">
        <v>161</v>
      </c>
      <c r="F47" s="19"/>
      <c r="G47" s="20">
        <f>SUM(G48:G50)</f>
        <v>14260.3</v>
      </c>
      <c r="H47" s="20">
        <f>SUM(H48:H50)</f>
        <v>14612.7</v>
      </c>
      <c r="I47" s="20">
        <f>SUM(I48:I50)</f>
        <v>15443.7</v>
      </c>
    </row>
    <row r="48" spans="1:9" s="28" customFormat="1" ht="32.25" customHeight="1">
      <c r="A48" s="26"/>
      <c r="B48" s="23" t="s">
        <v>278</v>
      </c>
      <c r="C48" s="19" t="s">
        <v>231</v>
      </c>
      <c r="D48" s="19" t="s">
        <v>234</v>
      </c>
      <c r="E48" s="19" t="s">
        <v>161</v>
      </c>
      <c r="F48" s="19" t="s">
        <v>279</v>
      </c>
      <c r="G48" s="20">
        <v>11663.8</v>
      </c>
      <c r="H48" s="20">
        <v>12360.4</v>
      </c>
      <c r="I48" s="20">
        <v>13102.1</v>
      </c>
    </row>
    <row r="49" spans="1:9" s="28" customFormat="1" ht="36" customHeight="1">
      <c r="A49" s="26"/>
      <c r="B49" s="23" t="s">
        <v>280</v>
      </c>
      <c r="C49" s="19" t="s">
        <v>231</v>
      </c>
      <c r="D49" s="19" t="s">
        <v>234</v>
      </c>
      <c r="E49" s="19" t="s">
        <v>161</v>
      </c>
      <c r="F49" s="19" t="s">
        <v>281</v>
      </c>
      <c r="G49" s="20">
        <v>2593.5</v>
      </c>
      <c r="H49" s="20">
        <v>2232.3</v>
      </c>
      <c r="I49" s="20">
        <v>2321.6</v>
      </c>
    </row>
    <row r="50" spans="1:9" s="28" customFormat="1" ht="26.25" customHeight="1">
      <c r="A50" s="26"/>
      <c r="B50" s="23" t="s">
        <v>282</v>
      </c>
      <c r="C50" s="19" t="s">
        <v>231</v>
      </c>
      <c r="D50" s="19" t="s">
        <v>234</v>
      </c>
      <c r="E50" s="19" t="s">
        <v>161</v>
      </c>
      <c r="F50" s="19" t="s">
        <v>283</v>
      </c>
      <c r="G50" s="20">
        <v>3</v>
      </c>
      <c r="H50" s="20">
        <v>20</v>
      </c>
      <c r="I50" s="20">
        <v>20</v>
      </c>
    </row>
    <row r="51" spans="1:9" s="28" customFormat="1" ht="84" customHeight="1">
      <c r="A51" s="26"/>
      <c r="B51" s="18" t="s">
        <v>210</v>
      </c>
      <c r="C51" s="19" t="s">
        <v>231</v>
      </c>
      <c r="D51" s="19" t="s">
        <v>234</v>
      </c>
      <c r="E51" s="19" t="s">
        <v>165</v>
      </c>
      <c r="F51" s="25"/>
      <c r="G51" s="20">
        <f aca="true" t="shared" si="6" ref="G51:I52">SUM(G52)</f>
        <v>150</v>
      </c>
      <c r="H51" s="20">
        <f t="shared" si="6"/>
        <v>150</v>
      </c>
      <c r="I51" s="20">
        <f t="shared" si="6"/>
        <v>150</v>
      </c>
    </row>
    <row r="52" spans="1:9" s="28" customFormat="1" ht="36.75" customHeight="1">
      <c r="A52" s="26"/>
      <c r="B52" s="18" t="s">
        <v>246</v>
      </c>
      <c r="C52" s="25" t="s">
        <v>231</v>
      </c>
      <c r="D52" s="25" t="s">
        <v>234</v>
      </c>
      <c r="E52" s="25" t="s">
        <v>166</v>
      </c>
      <c r="F52" s="25"/>
      <c r="G52" s="20">
        <f t="shared" si="6"/>
        <v>150</v>
      </c>
      <c r="H52" s="20">
        <f t="shared" si="6"/>
        <v>150</v>
      </c>
      <c r="I52" s="20">
        <f t="shared" si="6"/>
        <v>150</v>
      </c>
    </row>
    <row r="53" spans="1:9" s="28" customFormat="1" ht="19.5" customHeight="1">
      <c r="A53" s="26"/>
      <c r="B53" s="18" t="s">
        <v>209</v>
      </c>
      <c r="C53" s="19" t="s">
        <v>231</v>
      </c>
      <c r="D53" s="19" t="s">
        <v>234</v>
      </c>
      <c r="E53" s="25" t="s">
        <v>166</v>
      </c>
      <c r="F53" s="19" t="s">
        <v>228</v>
      </c>
      <c r="G53" s="20">
        <v>150</v>
      </c>
      <c r="H53" s="20">
        <v>150</v>
      </c>
      <c r="I53" s="20">
        <v>150</v>
      </c>
    </row>
    <row r="54" spans="1:9" s="28" customFormat="1" ht="28.5" customHeight="1" hidden="1">
      <c r="A54" s="26"/>
      <c r="B54" s="23" t="s">
        <v>264</v>
      </c>
      <c r="C54" s="19" t="s">
        <v>231</v>
      </c>
      <c r="D54" s="19" t="s">
        <v>243</v>
      </c>
      <c r="E54" s="19"/>
      <c r="F54" s="19"/>
      <c r="G54" s="20">
        <f>SUM(G55)</f>
        <v>0</v>
      </c>
      <c r="H54" s="20">
        <f aca="true" t="shared" si="7" ref="H54:I57">SUM(H55)</f>
        <v>0</v>
      </c>
      <c r="I54" s="20">
        <f t="shared" si="7"/>
        <v>0</v>
      </c>
    </row>
    <row r="55" spans="1:9" s="28" customFormat="1" ht="33.75" customHeight="1" hidden="1">
      <c r="A55" s="26"/>
      <c r="B55" s="23" t="s">
        <v>277</v>
      </c>
      <c r="C55" s="19" t="s">
        <v>231</v>
      </c>
      <c r="D55" s="19" t="s">
        <v>243</v>
      </c>
      <c r="E55" s="19" t="s">
        <v>158</v>
      </c>
      <c r="F55" s="19"/>
      <c r="G55" s="20">
        <f>SUM(G56)</f>
        <v>0</v>
      </c>
      <c r="H55" s="20">
        <f t="shared" si="7"/>
        <v>0</v>
      </c>
      <c r="I55" s="20">
        <f t="shared" si="7"/>
        <v>0</v>
      </c>
    </row>
    <row r="56" spans="1:9" s="28" customFormat="1" ht="47.25" customHeight="1" hidden="1">
      <c r="A56" s="26"/>
      <c r="B56" s="23" t="s">
        <v>288</v>
      </c>
      <c r="C56" s="19" t="s">
        <v>231</v>
      </c>
      <c r="D56" s="19" t="s">
        <v>243</v>
      </c>
      <c r="E56" s="19" t="s">
        <v>159</v>
      </c>
      <c r="F56" s="19"/>
      <c r="G56" s="20">
        <f>SUM(G57)</f>
        <v>0</v>
      </c>
      <c r="H56" s="20">
        <f t="shared" si="7"/>
        <v>0</v>
      </c>
      <c r="I56" s="20">
        <f t="shared" si="7"/>
        <v>0</v>
      </c>
    </row>
    <row r="57" spans="1:9" s="28" customFormat="1" ht="34.5" customHeight="1" hidden="1">
      <c r="A57" s="26"/>
      <c r="B57" s="23" t="s">
        <v>284</v>
      </c>
      <c r="C57" s="19" t="s">
        <v>231</v>
      </c>
      <c r="D57" s="19" t="s">
        <v>243</v>
      </c>
      <c r="E57" s="19" t="s">
        <v>163</v>
      </c>
      <c r="F57" s="19"/>
      <c r="G57" s="20">
        <f>SUM(G58)</f>
        <v>0</v>
      </c>
      <c r="H57" s="20">
        <f t="shared" si="7"/>
        <v>0</v>
      </c>
      <c r="I57" s="20">
        <f t="shared" si="7"/>
        <v>0</v>
      </c>
    </row>
    <row r="58" spans="1:9" s="28" customFormat="1" ht="27.75" customHeight="1" hidden="1">
      <c r="A58" s="26"/>
      <c r="B58" s="23" t="s">
        <v>250</v>
      </c>
      <c r="C58" s="19" t="s">
        <v>231</v>
      </c>
      <c r="D58" s="19" t="s">
        <v>243</v>
      </c>
      <c r="E58" s="19" t="s">
        <v>163</v>
      </c>
      <c r="F58" s="19" t="s">
        <v>281</v>
      </c>
      <c r="G58" s="20"/>
      <c r="H58" s="20"/>
      <c r="I58" s="20"/>
    </row>
    <row r="59" spans="1:9" s="28" customFormat="1" ht="19.5" customHeight="1">
      <c r="A59" s="26"/>
      <c r="B59" s="23" t="s">
        <v>257</v>
      </c>
      <c r="C59" s="19" t="s">
        <v>231</v>
      </c>
      <c r="D59" s="19" t="s">
        <v>235</v>
      </c>
      <c r="E59" s="19"/>
      <c r="F59" s="19"/>
      <c r="G59" s="20">
        <f>SUM(G60)</f>
        <v>100</v>
      </c>
      <c r="H59" s="20">
        <f aca="true" t="shared" si="8" ref="H59:I62">SUM(H60)</f>
        <v>100</v>
      </c>
      <c r="I59" s="20">
        <f t="shared" si="8"/>
        <v>100</v>
      </c>
    </row>
    <row r="60" spans="1:9" s="28" customFormat="1" ht="36" customHeight="1">
      <c r="A60" s="26"/>
      <c r="B60" s="23" t="s">
        <v>277</v>
      </c>
      <c r="C60" s="19" t="s">
        <v>231</v>
      </c>
      <c r="D60" s="19" t="s">
        <v>235</v>
      </c>
      <c r="E60" s="19" t="s">
        <v>158</v>
      </c>
      <c r="F60" s="19"/>
      <c r="G60" s="20">
        <f>SUM(G61)</f>
        <v>100</v>
      </c>
      <c r="H60" s="20">
        <f t="shared" si="8"/>
        <v>100</v>
      </c>
      <c r="I60" s="20">
        <f t="shared" si="8"/>
        <v>100</v>
      </c>
    </row>
    <row r="61" spans="1:9" s="28" customFormat="1" ht="36" customHeight="1">
      <c r="A61" s="26"/>
      <c r="B61" s="23" t="s">
        <v>288</v>
      </c>
      <c r="C61" s="19" t="s">
        <v>231</v>
      </c>
      <c r="D61" s="19" t="s">
        <v>235</v>
      </c>
      <c r="E61" s="19" t="s">
        <v>159</v>
      </c>
      <c r="F61" s="19"/>
      <c r="G61" s="20">
        <f>SUM(G62)</f>
        <v>100</v>
      </c>
      <c r="H61" s="20">
        <f t="shared" si="8"/>
        <v>100</v>
      </c>
      <c r="I61" s="20">
        <f t="shared" si="8"/>
        <v>100</v>
      </c>
    </row>
    <row r="62" spans="1:9" s="28" customFormat="1" ht="36" customHeight="1">
      <c r="A62" s="26"/>
      <c r="B62" s="23" t="s">
        <v>284</v>
      </c>
      <c r="C62" s="19" t="s">
        <v>231</v>
      </c>
      <c r="D62" s="19" t="s">
        <v>235</v>
      </c>
      <c r="E62" s="19" t="s">
        <v>163</v>
      </c>
      <c r="F62" s="19"/>
      <c r="G62" s="20">
        <f>SUM(G63)</f>
        <v>100</v>
      </c>
      <c r="H62" s="20">
        <f t="shared" si="8"/>
        <v>100</v>
      </c>
      <c r="I62" s="20">
        <f t="shared" si="8"/>
        <v>100</v>
      </c>
    </row>
    <row r="63" spans="1:9" s="28" customFormat="1" ht="19.5" customHeight="1">
      <c r="A63" s="26"/>
      <c r="B63" s="23" t="s">
        <v>258</v>
      </c>
      <c r="C63" s="19" t="s">
        <v>231</v>
      </c>
      <c r="D63" s="19" t="s">
        <v>235</v>
      </c>
      <c r="E63" s="19" t="s">
        <v>163</v>
      </c>
      <c r="F63" s="19" t="s">
        <v>259</v>
      </c>
      <c r="G63" s="20">
        <v>100</v>
      </c>
      <c r="H63" s="20">
        <v>100</v>
      </c>
      <c r="I63" s="20">
        <v>100</v>
      </c>
    </row>
    <row r="64" spans="1:9" s="28" customFormat="1" ht="19.5" customHeight="1">
      <c r="A64" s="26"/>
      <c r="B64" s="23" t="s">
        <v>253</v>
      </c>
      <c r="C64" s="19" t="s">
        <v>231</v>
      </c>
      <c r="D64" s="19" t="s">
        <v>237</v>
      </c>
      <c r="E64" s="19"/>
      <c r="F64" s="19"/>
      <c r="G64" s="20">
        <f>SUM(G65+G72+G76+G80+G84+G88+G92+G98)</f>
        <v>7327</v>
      </c>
      <c r="H64" s="20">
        <f>SUM(H65+H72+H76+H80+H84+H88+H92+H98)</f>
        <v>7610.599999999999</v>
      </c>
      <c r="I64" s="20">
        <f>SUM(I65+I72+I76+I80+I84+I88+I92+I98)</f>
        <v>7990.7</v>
      </c>
    </row>
    <row r="65" spans="1:9" s="28" customFormat="1" ht="28.5" customHeight="1">
      <c r="A65" s="26"/>
      <c r="B65" s="27" t="s">
        <v>335</v>
      </c>
      <c r="C65" s="19" t="s">
        <v>231</v>
      </c>
      <c r="D65" s="19" t="s">
        <v>237</v>
      </c>
      <c r="E65" s="19" t="s">
        <v>133</v>
      </c>
      <c r="F65" s="19"/>
      <c r="G65" s="20">
        <f>SUM(G66+G69)</f>
        <v>30</v>
      </c>
      <c r="H65" s="20">
        <f>SUM(H66+H69)</f>
        <v>52</v>
      </c>
      <c r="I65" s="20">
        <f>SUM(I66+I69)</f>
        <v>54</v>
      </c>
    </row>
    <row r="66" spans="1:9" s="28" customFormat="1" ht="36" customHeight="1" hidden="1">
      <c r="A66" s="26"/>
      <c r="B66" s="27" t="s">
        <v>387</v>
      </c>
      <c r="C66" s="19" t="s">
        <v>231</v>
      </c>
      <c r="D66" s="19" t="s">
        <v>237</v>
      </c>
      <c r="E66" s="19" t="s">
        <v>389</v>
      </c>
      <c r="F66" s="19"/>
      <c r="G66" s="20">
        <f aca="true" t="shared" si="9" ref="G66:I67">SUM(G67)</f>
        <v>0</v>
      </c>
      <c r="H66" s="20">
        <f t="shared" si="9"/>
        <v>0</v>
      </c>
      <c r="I66" s="20">
        <f t="shared" si="9"/>
        <v>0</v>
      </c>
    </row>
    <row r="67" spans="1:9" s="28" customFormat="1" ht="65.25" customHeight="1" hidden="1">
      <c r="A67" s="26"/>
      <c r="B67" s="27" t="s">
        <v>388</v>
      </c>
      <c r="C67" s="19" t="s">
        <v>231</v>
      </c>
      <c r="D67" s="19" t="s">
        <v>237</v>
      </c>
      <c r="E67" s="19" t="s">
        <v>333</v>
      </c>
      <c r="F67" s="19"/>
      <c r="G67" s="20">
        <f t="shared" si="9"/>
        <v>0</v>
      </c>
      <c r="H67" s="20">
        <f t="shared" si="9"/>
        <v>0</v>
      </c>
      <c r="I67" s="20">
        <f t="shared" si="9"/>
        <v>0</v>
      </c>
    </row>
    <row r="68" spans="1:9" s="28" customFormat="1" ht="30.75" customHeight="1" hidden="1">
      <c r="A68" s="26"/>
      <c r="B68" s="23" t="s">
        <v>280</v>
      </c>
      <c r="C68" s="19" t="s">
        <v>231</v>
      </c>
      <c r="D68" s="19" t="s">
        <v>237</v>
      </c>
      <c r="E68" s="19" t="s">
        <v>333</v>
      </c>
      <c r="F68" s="19" t="s">
        <v>281</v>
      </c>
      <c r="G68" s="20">
        <v>0</v>
      </c>
      <c r="H68" s="20">
        <v>0</v>
      </c>
      <c r="I68" s="20">
        <v>0</v>
      </c>
    </row>
    <row r="69" spans="1:9" s="28" customFormat="1" ht="45" customHeight="1">
      <c r="A69" s="26"/>
      <c r="B69" s="23" t="s">
        <v>497</v>
      </c>
      <c r="C69" s="19" t="s">
        <v>231</v>
      </c>
      <c r="D69" s="19" t="s">
        <v>237</v>
      </c>
      <c r="E69" s="19" t="s">
        <v>499</v>
      </c>
      <c r="F69" s="19"/>
      <c r="G69" s="20">
        <f aca="true" t="shared" si="10" ref="G69:I70">SUM(G70)</f>
        <v>30</v>
      </c>
      <c r="H69" s="20">
        <f t="shared" si="10"/>
        <v>52</v>
      </c>
      <c r="I69" s="20">
        <f t="shared" si="10"/>
        <v>54</v>
      </c>
    </row>
    <row r="70" spans="1:9" s="28" customFormat="1" ht="52.5" customHeight="1">
      <c r="A70" s="26"/>
      <c r="B70" s="23" t="s">
        <v>498</v>
      </c>
      <c r="C70" s="19" t="s">
        <v>231</v>
      </c>
      <c r="D70" s="19" t="s">
        <v>237</v>
      </c>
      <c r="E70" s="19" t="s">
        <v>500</v>
      </c>
      <c r="F70" s="19"/>
      <c r="G70" s="20">
        <f t="shared" si="10"/>
        <v>30</v>
      </c>
      <c r="H70" s="20">
        <f t="shared" si="10"/>
        <v>52</v>
      </c>
      <c r="I70" s="20">
        <f t="shared" si="10"/>
        <v>54</v>
      </c>
    </row>
    <row r="71" spans="1:9" s="28" customFormat="1" ht="36" customHeight="1">
      <c r="A71" s="26"/>
      <c r="B71" s="23" t="s">
        <v>280</v>
      </c>
      <c r="C71" s="19" t="s">
        <v>231</v>
      </c>
      <c r="D71" s="19" t="s">
        <v>237</v>
      </c>
      <c r="E71" s="19" t="s">
        <v>500</v>
      </c>
      <c r="F71" s="19" t="s">
        <v>281</v>
      </c>
      <c r="G71" s="20">
        <v>30</v>
      </c>
      <c r="H71" s="20">
        <v>52</v>
      </c>
      <c r="I71" s="20">
        <v>54</v>
      </c>
    </row>
    <row r="72" spans="1:9" s="28" customFormat="1" ht="39" customHeight="1" hidden="1">
      <c r="A72" s="26"/>
      <c r="B72" s="23" t="s">
        <v>411</v>
      </c>
      <c r="C72" s="19" t="s">
        <v>231</v>
      </c>
      <c r="D72" s="19" t="s">
        <v>237</v>
      </c>
      <c r="E72" s="19" t="s">
        <v>414</v>
      </c>
      <c r="F72" s="19"/>
      <c r="G72" s="20">
        <f>SUM(G73)</f>
        <v>0</v>
      </c>
      <c r="H72" s="20">
        <f aca="true" t="shared" si="11" ref="H72:I74">SUM(H73)</f>
        <v>0</v>
      </c>
      <c r="I72" s="20">
        <f t="shared" si="11"/>
        <v>0</v>
      </c>
    </row>
    <row r="73" spans="1:9" s="28" customFormat="1" ht="69" customHeight="1" hidden="1">
      <c r="A73" s="26"/>
      <c r="B73" s="23" t="s">
        <v>412</v>
      </c>
      <c r="C73" s="19" t="s">
        <v>231</v>
      </c>
      <c r="D73" s="19" t="s">
        <v>237</v>
      </c>
      <c r="E73" s="19" t="s">
        <v>415</v>
      </c>
      <c r="F73" s="19"/>
      <c r="G73" s="20">
        <f>SUM(G74)</f>
        <v>0</v>
      </c>
      <c r="H73" s="20">
        <f t="shared" si="11"/>
        <v>0</v>
      </c>
      <c r="I73" s="20">
        <f t="shared" si="11"/>
        <v>0</v>
      </c>
    </row>
    <row r="74" spans="1:9" s="28" customFormat="1" ht="115.5" customHeight="1" hidden="1">
      <c r="A74" s="26"/>
      <c r="B74" s="23" t="s">
        <v>413</v>
      </c>
      <c r="C74" s="19" t="s">
        <v>231</v>
      </c>
      <c r="D74" s="19" t="s">
        <v>237</v>
      </c>
      <c r="E74" s="19" t="s">
        <v>416</v>
      </c>
      <c r="F74" s="19"/>
      <c r="G74" s="20">
        <f>SUM(G75)</f>
        <v>0</v>
      </c>
      <c r="H74" s="20">
        <f t="shared" si="11"/>
        <v>0</v>
      </c>
      <c r="I74" s="20">
        <f t="shared" si="11"/>
        <v>0</v>
      </c>
    </row>
    <row r="75" spans="1:9" s="28" customFormat="1" ht="37.5" customHeight="1" hidden="1">
      <c r="A75" s="26"/>
      <c r="B75" s="23" t="s">
        <v>280</v>
      </c>
      <c r="C75" s="19" t="s">
        <v>231</v>
      </c>
      <c r="D75" s="19" t="s">
        <v>237</v>
      </c>
      <c r="E75" s="19" t="s">
        <v>416</v>
      </c>
      <c r="F75" s="19" t="s">
        <v>281</v>
      </c>
      <c r="G75" s="20">
        <v>0</v>
      </c>
      <c r="H75" s="20">
        <v>0</v>
      </c>
      <c r="I75" s="20">
        <v>0</v>
      </c>
    </row>
    <row r="76" spans="1:9" s="28" customFormat="1" ht="38.25" customHeight="1">
      <c r="A76" s="26"/>
      <c r="B76" s="23" t="s">
        <v>477</v>
      </c>
      <c r="C76" s="19" t="s">
        <v>231</v>
      </c>
      <c r="D76" s="19" t="s">
        <v>237</v>
      </c>
      <c r="E76" s="19" t="s">
        <v>331</v>
      </c>
      <c r="F76" s="19"/>
      <c r="G76" s="20">
        <f>SUM(G77)</f>
        <v>398.8</v>
      </c>
      <c r="H76" s="20">
        <f aca="true" t="shared" si="12" ref="H76:I78">SUM(H77)</f>
        <v>449.4</v>
      </c>
      <c r="I76" s="20">
        <f t="shared" si="12"/>
        <v>467.4</v>
      </c>
    </row>
    <row r="77" spans="1:9" s="28" customFormat="1" ht="77.25" customHeight="1">
      <c r="A77" s="26"/>
      <c r="B77" s="23" t="s">
        <v>475</v>
      </c>
      <c r="C77" s="19" t="s">
        <v>231</v>
      </c>
      <c r="D77" s="19" t="s">
        <v>237</v>
      </c>
      <c r="E77" s="19" t="s">
        <v>448</v>
      </c>
      <c r="F77" s="19"/>
      <c r="G77" s="20">
        <f>SUM(G78)</f>
        <v>398.8</v>
      </c>
      <c r="H77" s="20">
        <f t="shared" si="12"/>
        <v>449.4</v>
      </c>
      <c r="I77" s="20">
        <f t="shared" si="12"/>
        <v>467.4</v>
      </c>
    </row>
    <row r="78" spans="1:9" s="28" customFormat="1" ht="86.25" customHeight="1">
      <c r="A78" s="26"/>
      <c r="B78" s="23" t="s">
        <v>476</v>
      </c>
      <c r="C78" s="19" t="s">
        <v>231</v>
      </c>
      <c r="D78" s="19" t="s">
        <v>237</v>
      </c>
      <c r="E78" s="19" t="s">
        <v>332</v>
      </c>
      <c r="F78" s="19"/>
      <c r="G78" s="20">
        <f>SUM(G79)</f>
        <v>398.8</v>
      </c>
      <c r="H78" s="20">
        <f t="shared" si="12"/>
        <v>449.4</v>
      </c>
      <c r="I78" s="20">
        <f t="shared" si="12"/>
        <v>467.4</v>
      </c>
    </row>
    <row r="79" spans="1:9" s="28" customFormat="1" ht="37.5" customHeight="1">
      <c r="A79" s="26"/>
      <c r="B79" s="23" t="s">
        <v>280</v>
      </c>
      <c r="C79" s="19" t="s">
        <v>231</v>
      </c>
      <c r="D79" s="19" t="s">
        <v>237</v>
      </c>
      <c r="E79" s="19" t="s">
        <v>332</v>
      </c>
      <c r="F79" s="19" t="s">
        <v>281</v>
      </c>
      <c r="G79" s="20">
        <v>398.8</v>
      </c>
      <c r="H79" s="20">
        <v>449.4</v>
      </c>
      <c r="I79" s="20">
        <v>467.4</v>
      </c>
    </row>
    <row r="80" spans="1:9" s="28" customFormat="1" ht="42" customHeight="1" hidden="1">
      <c r="A80" s="26"/>
      <c r="B80" s="23" t="s">
        <v>329</v>
      </c>
      <c r="C80" s="19" t="s">
        <v>231</v>
      </c>
      <c r="D80" s="19" t="s">
        <v>237</v>
      </c>
      <c r="E80" s="19" t="s">
        <v>330</v>
      </c>
      <c r="F80" s="19"/>
      <c r="G80" s="20">
        <f>SUM(G81)</f>
        <v>0</v>
      </c>
      <c r="H80" s="20">
        <f aca="true" t="shared" si="13" ref="H80:I82">SUM(H81)</f>
        <v>0</v>
      </c>
      <c r="I80" s="20">
        <f t="shared" si="13"/>
        <v>0</v>
      </c>
    </row>
    <row r="81" spans="1:9" s="28" customFormat="1" ht="42.75" customHeight="1" hidden="1">
      <c r="A81" s="26"/>
      <c r="B81" s="23" t="s">
        <v>449</v>
      </c>
      <c r="C81" s="19" t="s">
        <v>231</v>
      </c>
      <c r="D81" s="19" t="s">
        <v>237</v>
      </c>
      <c r="E81" s="19" t="s">
        <v>451</v>
      </c>
      <c r="F81" s="19"/>
      <c r="G81" s="20">
        <f>SUM(G82)</f>
        <v>0</v>
      </c>
      <c r="H81" s="20">
        <f t="shared" si="13"/>
        <v>0</v>
      </c>
      <c r="I81" s="20">
        <f t="shared" si="13"/>
        <v>0</v>
      </c>
    </row>
    <row r="82" spans="1:9" s="28" customFormat="1" ht="70.5" customHeight="1" hidden="1">
      <c r="A82" s="26"/>
      <c r="B82" s="23" t="s">
        <v>450</v>
      </c>
      <c r="C82" s="19" t="s">
        <v>231</v>
      </c>
      <c r="D82" s="19" t="s">
        <v>237</v>
      </c>
      <c r="E82" s="19" t="s">
        <v>452</v>
      </c>
      <c r="F82" s="19"/>
      <c r="G82" s="20">
        <f>SUM(G83)</f>
        <v>0</v>
      </c>
      <c r="H82" s="20">
        <f t="shared" si="13"/>
        <v>0</v>
      </c>
      <c r="I82" s="20">
        <f t="shared" si="13"/>
        <v>0</v>
      </c>
    </row>
    <row r="83" spans="1:9" s="28" customFormat="1" ht="37.5" customHeight="1" hidden="1">
      <c r="A83" s="26"/>
      <c r="B83" s="23" t="s">
        <v>280</v>
      </c>
      <c r="C83" s="19" t="s">
        <v>231</v>
      </c>
      <c r="D83" s="19" t="s">
        <v>237</v>
      </c>
      <c r="E83" s="19" t="s">
        <v>452</v>
      </c>
      <c r="F83" s="19" t="s">
        <v>281</v>
      </c>
      <c r="G83" s="20">
        <v>0</v>
      </c>
      <c r="H83" s="20">
        <v>0</v>
      </c>
      <c r="I83" s="20">
        <v>0</v>
      </c>
    </row>
    <row r="84" spans="1:9" s="28" customFormat="1" ht="57" customHeight="1">
      <c r="A84" s="26"/>
      <c r="B84" s="23" t="s">
        <v>453</v>
      </c>
      <c r="C84" s="19" t="s">
        <v>231</v>
      </c>
      <c r="D84" s="19" t="s">
        <v>237</v>
      </c>
      <c r="E84" s="19" t="s">
        <v>328</v>
      </c>
      <c r="F84" s="19"/>
      <c r="G84" s="20">
        <f>SUM(G85)</f>
        <v>0</v>
      </c>
      <c r="H84" s="20">
        <f aca="true" t="shared" si="14" ref="H84:I86">SUM(H85)</f>
        <v>53</v>
      </c>
      <c r="I84" s="20">
        <f t="shared" si="14"/>
        <v>55.1</v>
      </c>
    </row>
    <row r="85" spans="1:9" s="28" customFormat="1" ht="42" customHeight="1">
      <c r="A85" s="26"/>
      <c r="B85" s="23" t="s">
        <v>454</v>
      </c>
      <c r="C85" s="19" t="s">
        <v>231</v>
      </c>
      <c r="D85" s="19" t="s">
        <v>237</v>
      </c>
      <c r="E85" s="19" t="s">
        <v>456</v>
      </c>
      <c r="F85" s="19"/>
      <c r="G85" s="20">
        <f>SUM(G86)</f>
        <v>0</v>
      </c>
      <c r="H85" s="20">
        <f t="shared" si="14"/>
        <v>53</v>
      </c>
      <c r="I85" s="20">
        <f t="shared" si="14"/>
        <v>55.1</v>
      </c>
    </row>
    <row r="86" spans="1:9" s="28" customFormat="1" ht="94.5" customHeight="1">
      <c r="A86" s="26"/>
      <c r="B86" s="23" t="s">
        <v>455</v>
      </c>
      <c r="C86" s="19" t="s">
        <v>231</v>
      </c>
      <c r="D86" s="19" t="s">
        <v>237</v>
      </c>
      <c r="E86" s="19" t="s">
        <v>457</v>
      </c>
      <c r="F86" s="19"/>
      <c r="G86" s="20">
        <f>SUM(G87)</f>
        <v>0</v>
      </c>
      <c r="H86" s="20">
        <f t="shared" si="14"/>
        <v>53</v>
      </c>
      <c r="I86" s="20">
        <f t="shared" si="14"/>
        <v>55.1</v>
      </c>
    </row>
    <row r="87" spans="1:9" s="28" customFormat="1" ht="45" customHeight="1">
      <c r="A87" s="26"/>
      <c r="B87" s="23" t="s">
        <v>280</v>
      </c>
      <c r="C87" s="19" t="s">
        <v>231</v>
      </c>
      <c r="D87" s="19" t="s">
        <v>237</v>
      </c>
      <c r="E87" s="19" t="s">
        <v>457</v>
      </c>
      <c r="F87" s="19" t="s">
        <v>281</v>
      </c>
      <c r="G87" s="20">
        <v>0</v>
      </c>
      <c r="H87" s="20">
        <v>53</v>
      </c>
      <c r="I87" s="20">
        <v>55.1</v>
      </c>
    </row>
    <row r="88" spans="1:9" s="28" customFormat="1" ht="43.5" customHeight="1">
      <c r="A88" s="26"/>
      <c r="B88" s="23" t="s">
        <v>326</v>
      </c>
      <c r="C88" s="19" t="s">
        <v>231</v>
      </c>
      <c r="D88" s="19" t="s">
        <v>237</v>
      </c>
      <c r="E88" s="19" t="s">
        <v>327</v>
      </c>
      <c r="F88" s="19"/>
      <c r="G88" s="20">
        <f>SUM(G89)</f>
        <v>200</v>
      </c>
      <c r="H88" s="20">
        <f aca="true" t="shared" si="15" ref="H88:I90">SUM(H89)</f>
        <v>364</v>
      </c>
      <c r="I88" s="20">
        <f t="shared" si="15"/>
        <v>378.5</v>
      </c>
    </row>
    <row r="89" spans="1:9" s="28" customFormat="1" ht="47.25" customHeight="1">
      <c r="A89" s="26"/>
      <c r="B89" s="23" t="s">
        <v>458</v>
      </c>
      <c r="C89" s="19" t="s">
        <v>231</v>
      </c>
      <c r="D89" s="19" t="s">
        <v>237</v>
      </c>
      <c r="E89" s="19" t="s">
        <v>460</v>
      </c>
      <c r="F89" s="19"/>
      <c r="G89" s="20">
        <f>SUM(G90)</f>
        <v>200</v>
      </c>
      <c r="H89" s="20">
        <f t="shared" si="15"/>
        <v>364</v>
      </c>
      <c r="I89" s="20">
        <f t="shared" si="15"/>
        <v>378.5</v>
      </c>
    </row>
    <row r="90" spans="1:9" s="28" customFormat="1" ht="58.5" customHeight="1">
      <c r="A90" s="26"/>
      <c r="B90" s="23" t="s">
        <v>459</v>
      </c>
      <c r="C90" s="19" t="s">
        <v>231</v>
      </c>
      <c r="D90" s="19" t="s">
        <v>237</v>
      </c>
      <c r="E90" s="19" t="s">
        <v>461</v>
      </c>
      <c r="F90" s="19"/>
      <c r="G90" s="20">
        <f>SUM(G91)</f>
        <v>200</v>
      </c>
      <c r="H90" s="20">
        <f t="shared" si="15"/>
        <v>364</v>
      </c>
      <c r="I90" s="20">
        <f t="shared" si="15"/>
        <v>378.5</v>
      </c>
    </row>
    <row r="91" spans="1:9" s="28" customFormat="1" ht="37.5" customHeight="1">
      <c r="A91" s="26"/>
      <c r="B91" s="23" t="s">
        <v>280</v>
      </c>
      <c r="C91" s="19" t="s">
        <v>231</v>
      </c>
      <c r="D91" s="19" t="s">
        <v>237</v>
      </c>
      <c r="E91" s="19" t="s">
        <v>461</v>
      </c>
      <c r="F91" s="19" t="s">
        <v>281</v>
      </c>
      <c r="G91" s="20">
        <v>200</v>
      </c>
      <c r="H91" s="20">
        <v>364</v>
      </c>
      <c r="I91" s="20">
        <v>378.5</v>
      </c>
    </row>
    <row r="92" spans="1:9" s="28" customFormat="1" ht="42" customHeight="1">
      <c r="A92" s="26"/>
      <c r="B92" s="29" t="s">
        <v>466</v>
      </c>
      <c r="C92" s="19" t="s">
        <v>231</v>
      </c>
      <c r="D92" s="19" t="s">
        <v>237</v>
      </c>
      <c r="E92" s="19" t="s">
        <v>462</v>
      </c>
      <c r="F92" s="19"/>
      <c r="G92" s="20">
        <f aca="true" t="shared" si="16" ref="G92:I93">SUM(G93)</f>
        <v>5936.9</v>
      </c>
      <c r="H92" s="20">
        <f t="shared" si="16"/>
        <v>5947.7</v>
      </c>
      <c r="I92" s="20">
        <f t="shared" si="16"/>
        <v>6283.9</v>
      </c>
    </row>
    <row r="93" spans="1:9" s="28" customFormat="1" ht="37.5" customHeight="1">
      <c r="A93" s="26"/>
      <c r="B93" s="29" t="s">
        <v>465</v>
      </c>
      <c r="C93" s="19" t="s">
        <v>231</v>
      </c>
      <c r="D93" s="19" t="s">
        <v>237</v>
      </c>
      <c r="E93" s="19" t="s">
        <v>463</v>
      </c>
      <c r="F93" s="19"/>
      <c r="G93" s="20">
        <f t="shared" si="16"/>
        <v>5936.9</v>
      </c>
      <c r="H93" s="20">
        <f t="shared" si="16"/>
        <v>5947.7</v>
      </c>
      <c r="I93" s="20">
        <f t="shared" si="16"/>
        <v>6283.9</v>
      </c>
    </row>
    <row r="94" spans="1:9" s="28" customFormat="1" ht="43.5" customHeight="1">
      <c r="A94" s="26"/>
      <c r="B94" s="29" t="s">
        <v>358</v>
      </c>
      <c r="C94" s="19" t="s">
        <v>231</v>
      </c>
      <c r="D94" s="19" t="s">
        <v>237</v>
      </c>
      <c r="E94" s="19" t="s">
        <v>464</v>
      </c>
      <c r="F94" s="19"/>
      <c r="G94" s="20">
        <f>SUM(G95+G96+G97)</f>
        <v>5936.9</v>
      </c>
      <c r="H94" s="20">
        <f>SUM(H95+H96+H97)</f>
        <v>5947.7</v>
      </c>
      <c r="I94" s="20">
        <f>SUM(I95+I96+I97)</f>
        <v>6283.9</v>
      </c>
    </row>
    <row r="95" spans="1:9" s="28" customFormat="1" ht="26.25" customHeight="1">
      <c r="A95" s="26"/>
      <c r="B95" s="29" t="s">
        <v>359</v>
      </c>
      <c r="C95" s="19" t="s">
        <v>231</v>
      </c>
      <c r="D95" s="19" t="s">
        <v>237</v>
      </c>
      <c r="E95" s="19" t="s">
        <v>464</v>
      </c>
      <c r="F95" s="19" t="s">
        <v>360</v>
      </c>
      <c r="G95" s="20">
        <v>5130.7</v>
      </c>
      <c r="H95" s="20">
        <v>4926.5</v>
      </c>
      <c r="I95" s="20">
        <v>5222</v>
      </c>
    </row>
    <row r="96" spans="1:9" s="28" customFormat="1" ht="37.5" customHeight="1">
      <c r="A96" s="26"/>
      <c r="B96" s="23" t="s">
        <v>280</v>
      </c>
      <c r="C96" s="19" t="s">
        <v>231</v>
      </c>
      <c r="D96" s="19" t="s">
        <v>237</v>
      </c>
      <c r="E96" s="19" t="s">
        <v>464</v>
      </c>
      <c r="F96" s="19" t="s">
        <v>281</v>
      </c>
      <c r="G96" s="20">
        <v>805.7</v>
      </c>
      <c r="H96" s="20">
        <v>1016.2</v>
      </c>
      <c r="I96" s="20">
        <v>1056.9</v>
      </c>
    </row>
    <row r="97" spans="1:9" ht="18" customHeight="1">
      <c r="A97" s="21"/>
      <c r="B97" s="23" t="s">
        <v>282</v>
      </c>
      <c r="C97" s="19" t="s">
        <v>231</v>
      </c>
      <c r="D97" s="19" t="s">
        <v>237</v>
      </c>
      <c r="E97" s="19" t="s">
        <v>464</v>
      </c>
      <c r="F97" s="19" t="s">
        <v>283</v>
      </c>
      <c r="G97" s="20">
        <v>0.5</v>
      </c>
      <c r="H97" s="20">
        <v>5</v>
      </c>
      <c r="I97" s="20">
        <v>5</v>
      </c>
    </row>
    <row r="98" spans="1:9" s="28" customFormat="1" ht="38.25" customHeight="1">
      <c r="A98" s="26"/>
      <c r="B98" s="23" t="s">
        <v>277</v>
      </c>
      <c r="C98" s="19" t="s">
        <v>231</v>
      </c>
      <c r="D98" s="19" t="s">
        <v>237</v>
      </c>
      <c r="E98" s="19" t="s">
        <v>158</v>
      </c>
      <c r="F98" s="19"/>
      <c r="G98" s="20">
        <f>SUM(G99)</f>
        <v>761.3000000000001</v>
      </c>
      <c r="H98" s="20">
        <f>SUM(H99)</f>
        <v>744.5</v>
      </c>
      <c r="I98" s="20">
        <f>SUM(I99)</f>
        <v>751.8000000000001</v>
      </c>
    </row>
    <row r="99" spans="1:9" s="28" customFormat="1" ht="48.75" customHeight="1">
      <c r="A99" s="26"/>
      <c r="B99" s="23" t="s">
        <v>288</v>
      </c>
      <c r="C99" s="19" t="s">
        <v>231</v>
      </c>
      <c r="D99" s="19" t="s">
        <v>237</v>
      </c>
      <c r="E99" s="19" t="s">
        <v>159</v>
      </c>
      <c r="F99" s="19"/>
      <c r="G99" s="20">
        <f>SUM(G100+G102)</f>
        <v>761.3000000000001</v>
      </c>
      <c r="H99" s="20">
        <f>SUM(H100+H102)</f>
        <v>744.5</v>
      </c>
      <c r="I99" s="20">
        <f>SUM(I100+I102)</f>
        <v>751.8000000000001</v>
      </c>
    </row>
    <row r="100" spans="1:9" s="28" customFormat="1" ht="34.5" customHeight="1">
      <c r="A100" s="26"/>
      <c r="B100" s="23" t="s">
        <v>284</v>
      </c>
      <c r="C100" s="19" t="s">
        <v>231</v>
      </c>
      <c r="D100" s="19" t="s">
        <v>237</v>
      </c>
      <c r="E100" s="19" t="s">
        <v>163</v>
      </c>
      <c r="F100" s="19"/>
      <c r="G100" s="20">
        <f>SUM(G101)</f>
        <v>169</v>
      </c>
      <c r="H100" s="20">
        <f>SUM(H101)</f>
        <v>183.8</v>
      </c>
      <c r="I100" s="20">
        <f>SUM(I101)</f>
        <v>191.1</v>
      </c>
    </row>
    <row r="101" spans="1:9" s="28" customFormat="1" ht="34.5" customHeight="1">
      <c r="A101" s="26"/>
      <c r="B101" s="23" t="s">
        <v>280</v>
      </c>
      <c r="C101" s="19" t="s">
        <v>231</v>
      </c>
      <c r="D101" s="19" t="s">
        <v>237</v>
      </c>
      <c r="E101" s="19" t="s">
        <v>163</v>
      </c>
      <c r="F101" s="25" t="s">
        <v>281</v>
      </c>
      <c r="G101" s="20">
        <v>169</v>
      </c>
      <c r="H101" s="20">
        <v>183.8</v>
      </c>
      <c r="I101" s="20">
        <v>191.1</v>
      </c>
    </row>
    <row r="102" spans="1:9" s="28" customFormat="1" ht="48.75" customHeight="1">
      <c r="A102" s="26"/>
      <c r="B102" s="23" t="s">
        <v>263</v>
      </c>
      <c r="C102" s="19" t="s">
        <v>231</v>
      </c>
      <c r="D102" s="19" t="s">
        <v>237</v>
      </c>
      <c r="E102" s="19" t="s">
        <v>169</v>
      </c>
      <c r="F102" s="19"/>
      <c r="G102" s="20">
        <f>SUM(G103+G104)</f>
        <v>592.3000000000001</v>
      </c>
      <c r="H102" s="20">
        <f>SUM(H103+H104)</f>
        <v>560.7</v>
      </c>
      <c r="I102" s="20">
        <f>SUM(I103+I104)</f>
        <v>560.7</v>
      </c>
    </row>
    <row r="103" spans="1:9" s="28" customFormat="1" ht="34.5" customHeight="1">
      <c r="A103" s="26"/>
      <c r="B103" s="23" t="s">
        <v>278</v>
      </c>
      <c r="C103" s="19" t="s">
        <v>231</v>
      </c>
      <c r="D103" s="19" t="s">
        <v>237</v>
      </c>
      <c r="E103" s="19" t="s">
        <v>169</v>
      </c>
      <c r="F103" s="19" t="s">
        <v>279</v>
      </c>
      <c r="G103" s="20">
        <v>556.1</v>
      </c>
      <c r="H103" s="20">
        <v>524.5</v>
      </c>
      <c r="I103" s="20">
        <v>524.5</v>
      </c>
    </row>
    <row r="104" spans="1:9" s="28" customFormat="1" ht="34.5" customHeight="1">
      <c r="A104" s="26"/>
      <c r="B104" s="23" t="s">
        <v>280</v>
      </c>
      <c r="C104" s="19" t="s">
        <v>231</v>
      </c>
      <c r="D104" s="19" t="s">
        <v>237</v>
      </c>
      <c r="E104" s="19" t="s">
        <v>169</v>
      </c>
      <c r="F104" s="25" t="s">
        <v>281</v>
      </c>
      <c r="G104" s="20">
        <v>36.2</v>
      </c>
      <c r="H104" s="20">
        <v>36.2</v>
      </c>
      <c r="I104" s="20">
        <v>36.2</v>
      </c>
    </row>
    <row r="105" spans="1:9" s="28" customFormat="1" ht="19.5" customHeight="1">
      <c r="A105" s="26"/>
      <c r="B105" s="23" t="s">
        <v>224</v>
      </c>
      <c r="C105" s="19" t="s">
        <v>236</v>
      </c>
      <c r="D105" s="19" t="s">
        <v>232</v>
      </c>
      <c r="E105" s="19"/>
      <c r="F105" s="25"/>
      <c r="G105" s="20">
        <f>SUM(G106)</f>
        <v>254.4</v>
      </c>
      <c r="H105" s="20">
        <f aca="true" t="shared" si="17" ref="H105:I108">SUM(H106)</f>
        <v>233.7</v>
      </c>
      <c r="I105" s="20">
        <f t="shared" si="17"/>
        <v>0</v>
      </c>
    </row>
    <row r="106" spans="1:9" s="28" customFormat="1" ht="19.5" customHeight="1">
      <c r="A106" s="26"/>
      <c r="B106" s="23" t="s">
        <v>223</v>
      </c>
      <c r="C106" s="19" t="s">
        <v>236</v>
      </c>
      <c r="D106" s="19" t="s">
        <v>233</v>
      </c>
      <c r="E106" s="25"/>
      <c r="F106" s="25"/>
      <c r="G106" s="20">
        <f>SUM(G107)</f>
        <v>254.4</v>
      </c>
      <c r="H106" s="20">
        <f t="shared" si="17"/>
        <v>233.7</v>
      </c>
      <c r="I106" s="20">
        <f t="shared" si="17"/>
        <v>0</v>
      </c>
    </row>
    <row r="107" spans="1:9" s="28" customFormat="1" ht="32.25" customHeight="1">
      <c r="A107" s="26"/>
      <c r="B107" s="23" t="s">
        <v>277</v>
      </c>
      <c r="C107" s="19" t="s">
        <v>236</v>
      </c>
      <c r="D107" s="19" t="s">
        <v>233</v>
      </c>
      <c r="E107" s="25" t="s">
        <v>158</v>
      </c>
      <c r="F107" s="25"/>
      <c r="G107" s="20">
        <f>SUM(G108)</f>
        <v>254.4</v>
      </c>
      <c r="H107" s="20">
        <f t="shared" si="17"/>
        <v>233.7</v>
      </c>
      <c r="I107" s="20">
        <f t="shared" si="17"/>
        <v>0</v>
      </c>
    </row>
    <row r="108" spans="1:9" s="28" customFormat="1" ht="48.75" customHeight="1">
      <c r="A108" s="26"/>
      <c r="B108" s="23" t="s">
        <v>288</v>
      </c>
      <c r="C108" s="19" t="s">
        <v>236</v>
      </c>
      <c r="D108" s="19" t="s">
        <v>233</v>
      </c>
      <c r="E108" s="25" t="s">
        <v>159</v>
      </c>
      <c r="F108" s="25"/>
      <c r="G108" s="20">
        <f>SUM(G109)</f>
        <v>254.4</v>
      </c>
      <c r="H108" s="20">
        <f t="shared" si="17"/>
        <v>233.7</v>
      </c>
      <c r="I108" s="20">
        <f t="shared" si="17"/>
        <v>0</v>
      </c>
    </row>
    <row r="109" spans="1:9" s="28" customFormat="1" ht="35.25" customHeight="1">
      <c r="A109" s="26"/>
      <c r="B109" s="23" t="s">
        <v>225</v>
      </c>
      <c r="C109" s="19" t="s">
        <v>236</v>
      </c>
      <c r="D109" s="19" t="s">
        <v>233</v>
      </c>
      <c r="E109" s="25" t="s">
        <v>168</v>
      </c>
      <c r="F109" s="25"/>
      <c r="G109" s="20">
        <f>SUM(G110:G111)</f>
        <v>254.4</v>
      </c>
      <c r="H109" s="20">
        <f>SUM(H110:H111)</f>
        <v>233.7</v>
      </c>
      <c r="I109" s="20">
        <f>SUM(I110:I111)</f>
        <v>0</v>
      </c>
    </row>
    <row r="110" spans="1:9" s="28" customFormat="1" ht="39" customHeight="1">
      <c r="A110" s="26"/>
      <c r="B110" s="23" t="s">
        <v>278</v>
      </c>
      <c r="C110" s="19" t="s">
        <v>236</v>
      </c>
      <c r="D110" s="19" t="s">
        <v>233</v>
      </c>
      <c r="E110" s="25" t="s">
        <v>168</v>
      </c>
      <c r="F110" s="25" t="s">
        <v>279</v>
      </c>
      <c r="G110" s="20">
        <v>254.4</v>
      </c>
      <c r="H110" s="20">
        <v>233.7</v>
      </c>
      <c r="I110" s="20">
        <v>0</v>
      </c>
    </row>
    <row r="111" spans="1:9" s="28" customFormat="1" ht="37.5" customHeight="1" hidden="1">
      <c r="A111" s="26"/>
      <c r="B111" s="23" t="s">
        <v>280</v>
      </c>
      <c r="C111" s="19" t="s">
        <v>236</v>
      </c>
      <c r="D111" s="19" t="s">
        <v>233</v>
      </c>
      <c r="E111" s="25" t="s">
        <v>168</v>
      </c>
      <c r="F111" s="25" t="s">
        <v>281</v>
      </c>
      <c r="G111" s="20"/>
      <c r="H111" s="20"/>
      <c r="I111" s="20"/>
    </row>
    <row r="112" spans="1:9" s="28" customFormat="1" ht="25.5" customHeight="1">
      <c r="A112" s="26"/>
      <c r="B112" s="23" t="s">
        <v>207</v>
      </c>
      <c r="C112" s="19" t="s">
        <v>233</v>
      </c>
      <c r="D112" s="19" t="s">
        <v>232</v>
      </c>
      <c r="E112" s="19"/>
      <c r="F112" s="19"/>
      <c r="G112" s="20">
        <f>SUM(G113+G136)</f>
        <v>1722.8999999999999</v>
      </c>
      <c r="H112" s="20">
        <f>SUM(H113+H136)</f>
        <v>1644</v>
      </c>
      <c r="I112" s="20">
        <f>SUM(I113+I136)</f>
        <v>1709.8</v>
      </c>
    </row>
    <row r="113" spans="1:9" ht="39" customHeight="1">
      <c r="A113" s="26"/>
      <c r="B113" s="23" t="s">
        <v>222</v>
      </c>
      <c r="C113" s="19" t="s">
        <v>233</v>
      </c>
      <c r="D113" s="19" t="s">
        <v>238</v>
      </c>
      <c r="E113" s="19"/>
      <c r="F113" s="19"/>
      <c r="G113" s="20">
        <f>SUM(G114+G124+G131)</f>
        <v>1722.8999999999999</v>
      </c>
      <c r="H113" s="20">
        <f>SUM(H114+H124+H131)</f>
        <v>1644</v>
      </c>
      <c r="I113" s="20">
        <f>SUM(I114+I124+I131)</f>
        <v>1709.8</v>
      </c>
    </row>
    <row r="114" spans="1:9" ht="19.5" customHeight="1">
      <c r="A114" s="26"/>
      <c r="B114" s="30" t="s">
        <v>285</v>
      </c>
      <c r="C114" s="19" t="s">
        <v>233</v>
      </c>
      <c r="D114" s="19" t="s">
        <v>238</v>
      </c>
      <c r="E114" s="19" t="s">
        <v>123</v>
      </c>
      <c r="F114" s="19"/>
      <c r="G114" s="20">
        <f>SUM(G115+G118+G121)</f>
        <v>1666.6</v>
      </c>
      <c r="H114" s="20">
        <f>SUM(H115+H118+H121)</f>
        <v>1570.4</v>
      </c>
      <c r="I114" s="20">
        <f>SUM(I115+I118+I121)</f>
        <v>1633.2</v>
      </c>
    </row>
    <row r="115" spans="1:9" ht="58.5" customHeight="1">
      <c r="A115" s="26"/>
      <c r="B115" s="27" t="s">
        <v>366</v>
      </c>
      <c r="C115" s="19" t="s">
        <v>233</v>
      </c>
      <c r="D115" s="19" t="s">
        <v>238</v>
      </c>
      <c r="E115" s="19" t="s">
        <v>124</v>
      </c>
      <c r="F115" s="19"/>
      <c r="G115" s="20">
        <f aca="true" t="shared" si="18" ref="G115:I116">SUM(G116)</f>
        <v>708.3</v>
      </c>
      <c r="H115" s="20">
        <f t="shared" si="18"/>
        <v>603.2</v>
      </c>
      <c r="I115" s="20">
        <f t="shared" si="18"/>
        <v>627.3</v>
      </c>
    </row>
    <row r="116" spans="1:9" ht="98.25" customHeight="1">
      <c r="A116" s="28"/>
      <c r="B116" s="23" t="s">
        <v>367</v>
      </c>
      <c r="C116" s="19" t="s">
        <v>233</v>
      </c>
      <c r="D116" s="19" t="s">
        <v>238</v>
      </c>
      <c r="E116" s="19" t="s">
        <v>125</v>
      </c>
      <c r="F116" s="19"/>
      <c r="G116" s="20">
        <f t="shared" si="18"/>
        <v>708.3</v>
      </c>
      <c r="H116" s="20">
        <f t="shared" si="18"/>
        <v>603.2</v>
      </c>
      <c r="I116" s="20">
        <f t="shared" si="18"/>
        <v>627.3</v>
      </c>
    </row>
    <row r="117" spans="1:9" ht="39" customHeight="1">
      <c r="A117" s="28"/>
      <c r="B117" s="23" t="s">
        <v>280</v>
      </c>
      <c r="C117" s="19" t="s">
        <v>233</v>
      </c>
      <c r="D117" s="19" t="s">
        <v>238</v>
      </c>
      <c r="E117" s="19" t="s">
        <v>125</v>
      </c>
      <c r="F117" s="19" t="s">
        <v>281</v>
      </c>
      <c r="G117" s="20">
        <v>708.3</v>
      </c>
      <c r="H117" s="20">
        <v>603.2</v>
      </c>
      <c r="I117" s="20">
        <v>627.3</v>
      </c>
    </row>
    <row r="118" spans="1:9" ht="45" customHeight="1">
      <c r="A118" s="28"/>
      <c r="B118" s="27" t="s">
        <v>361</v>
      </c>
      <c r="C118" s="19" t="s">
        <v>233</v>
      </c>
      <c r="D118" s="19" t="s">
        <v>238</v>
      </c>
      <c r="E118" s="19" t="s">
        <v>128</v>
      </c>
      <c r="F118" s="19"/>
      <c r="G118" s="20">
        <f aca="true" t="shared" si="19" ref="G118:I119">SUM(G119)</f>
        <v>859.3</v>
      </c>
      <c r="H118" s="20">
        <f t="shared" si="19"/>
        <v>644.8</v>
      </c>
      <c r="I118" s="20">
        <f t="shared" si="19"/>
        <v>670.6</v>
      </c>
    </row>
    <row r="119" spans="1:9" ht="55.5" customHeight="1">
      <c r="A119" s="28"/>
      <c r="B119" s="23" t="s">
        <v>362</v>
      </c>
      <c r="C119" s="19" t="s">
        <v>233</v>
      </c>
      <c r="D119" s="19" t="s">
        <v>238</v>
      </c>
      <c r="E119" s="19" t="s">
        <v>129</v>
      </c>
      <c r="F119" s="19"/>
      <c r="G119" s="20">
        <f t="shared" si="19"/>
        <v>859.3</v>
      </c>
      <c r="H119" s="20">
        <f t="shared" si="19"/>
        <v>644.8</v>
      </c>
      <c r="I119" s="20">
        <f t="shared" si="19"/>
        <v>670.6</v>
      </c>
    </row>
    <row r="120" spans="1:9" ht="39" customHeight="1">
      <c r="A120" s="28"/>
      <c r="B120" s="23" t="s">
        <v>280</v>
      </c>
      <c r="C120" s="19" t="s">
        <v>233</v>
      </c>
      <c r="D120" s="19" t="s">
        <v>238</v>
      </c>
      <c r="E120" s="19" t="s">
        <v>129</v>
      </c>
      <c r="F120" s="19" t="s">
        <v>281</v>
      </c>
      <c r="G120" s="20">
        <v>859.3</v>
      </c>
      <c r="H120" s="20">
        <v>644.8</v>
      </c>
      <c r="I120" s="20">
        <v>670.6</v>
      </c>
    </row>
    <row r="121" spans="1:9" ht="75" customHeight="1">
      <c r="A121" s="28"/>
      <c r="B121" s="27" t="s">
        <v>368</v>
      </c>
      <c r="C121" s="19" t="s">
        <v>233</v>
      </c>
      <c r="D121" s="19" t="s">
        <v>238</v>
      </c>
      <c r="E121" s="19" t="s">
        <v>130</v>
      </c>
      <c r="F121" s="19"/>
      <c r="G121" s="20">
        <f aca="true" t="shared" si="20" ref="G121:I122">SUM(G122)</f>
        <v>99</v>
      </c>
      <c r="H121" s="20">
        <f t="shared" si="20"/>
        <v>322.4</v>
      </c>
      <c r="I121" s="20">
        <f t="shared" si="20"/>
        <v>335.3</v>
      </c>
    </row>
    <row r="122" spans="1:9" ht="96" customHeight="1">
      <c r="A122" s="28"/>
      <c r="B122" s="23" t="s">
        <v>369</v>
      </c>
      <c r="C122" s="19" t="s">
        <v>233</v>
      </c>
      <c r="D122" s="19" t="s">
        <v>238</v>
      </c>
      <c r="E122" s="19" t="s">
        <v>131</v>
      </c>
      <c r="F122" s="19"/>
      <c r="G122" s="20">
        <f t="shared" si="20"/>
        <v>99</v>
      </c>
      <c r="H122" s="20">
        <f t="shared" si="20"/>
        <v>322.4</v>
      </c>
      <c r="I122" s="20">
        <f t="shared" si="20"/>
        <v>335.3</v>
      </c>
    </row>
    <row r="123" spans="1:9" ht="34.5" customHeight="1">
      <c r="A123" s="28"/>
      <c r="B123" s="23" t="s">
        <v>280</v>
      </c>
      <c r="C123" s="19" t="s">
        <v>233</v>
      </c>
      <c r="D123" s="19" t="s">
        <v>238</v>
      </c>
      <c r="E123" s="19" t="s">
        <v>131</v>
      </c>
      <c r="F123" s="19" t="s">
        <v>281</v>
      </c>
      <c r="G123" s="20">
        <v>99</v>
      </c>
      <c r="H123" s="20">
        <v>322.4</v>
      </c>
      <c r="I123" s="20">
        <v>335.3</v>
      </c>
    </row>
    <row r="124" spans="1:9" ht="24.75" customHeight="1" hidden="1">
      <c r="A124" s="28"/>
      <c r="B124" s="27" t="s">
        <v>380</v>
      </c>
      <c r="C124" s="19" t="s">
        <v>233</v>
      </c>
      <c r="D124" s="19" t="s">
        <v>238</v>
      </c>
      <c r="E124" s="19" t="s">
        <v>132</v>
      </c>
      <c r="F124" s="19"/>
      <c r="G124" s="20">
        <f>SUM(G125)</f>
        <v>0</v>
      </c>
      <c r="H124" s="20">
        <f>SUM(H125)</f>
        <v>0</v>
      </c>
      <c r="I124" s="20">
        <f>SUM(I125)</f>
        <v>0</v>
      </c>
    </row>
    <row r="125" spans="1:9" ht="33" customHeight="1" hidden="1">
      <c r="A125" s="28"/>
      <c r="B125" s="23" t="s">
        <v>318</v>
      </c>
      <c r="C125" s="19" t="s">
        <v>233</v>
      </c>
      <c r="D125" s="19" t="s">
        <v>238</v>
      </c>
      <c r="E125" s="19" t="s">
        <v>319</v>
      </c>
      <c r="F125" s="19"/>
      <c r="G125" s="20">
        <f>SUM(G126+G128)</f>
        <v>0</v>
      </c>
      <c r="H125" s="20">
        <f>SUM(H126+H128)</f>
        <v>0</v>
      </c>
      <c r="I125" s="20">
        <f>SUM(I126+I128)</f>
        <v>0</v>
      </c>
    </row>
    <row r="126" spans="1:9" ht="63" customHeight="1" hidden="1">
      <c r="A126" s="28"/>
      <c r="B126" s="31" t="s">
        <v>495</v>
      </c>
      <c r="C126" s="19" t="s">
        <v>233</v>
      </c>
      <c r="D126" s="19" t="s">
        <v>238</v>
      </c>
      <c r="E126" s="19" t="s">
        <v>320</v>
      </c>
      <c r="F126" s="19"/>
      <c r="G126" s="20">
        <f>SUM(G127)</f>
        <v>0</v>
      </c>
      <c r="H126" s="20">
        <f>SUM(H127)</f>
        <v>0</v>
      </c>
      <c r="I126" s="20">
        <f>SUM(I127)</f>
        <v>0</v>
      </c>
    </row>
    <row r="127" spans="1:9" ht="40.5" customHeight="1" hidden="1">
      <c r="A127" s="28"/>
      <c r="B127" s="23" t="s">
        <v>280</v>
      </c>
      <c r="C127" s="19" t="s">
        <v>233</v>
      </c>
      <c r="D127" s="19" t="s">
        <v>238</v>
      </c>
      <c r="E127" s="19" t="s">
        <v>320</v>
      </c>
      <c r="F127" s="19" t="s">
        <v>281</v>
      </c>
      <c r="G127" s="20"/>
      <c r="H127" s="20"/>
      <c r="I127" s="20"/>
    </row>
    <row r="128" spans="1:9" ht="52.5" customHeight="1" hidden="1">
      <c r="A128" s="28"/>
      <c r="B128" s="23" t="s">
        <v>176</v>
      </c>
      <c r="C128" s="19" t="s">
        <v>233</v>
      </c>
      <c r="D128" s="19" t="s">
        <v>238</v>
      </c>
      <c r="E128" s="19" t="s">
        <v>321</v>
      </c>
      <c r="F128" s="19"/>
      <c r="G128" s="20">
        <f aca="true" t="shared" si="21" ref="G128:I129">SUM(G129)</f>
        <v>0</v>
      </c>
      <c r="H128" s="20">
        <f t="shared" si="21"/>
        <v>0</v>
      </c>
      <c r="I128" s="20">
        <f t="shared" si="21"/>
        <v>0</v>
      </c>
    </row>
    <row r="129" spans="1:9" ht="90" customHeight="1" hidden="1">
      <c r="A129" s="28"/>
      <c r="B129" s="31" t="s">
        <v>384</v>
      </c>
      <c r="C129" s="19" t="s">
        <v>233</v>
      </c>
      <c r="D129" s="19" t="s">
        <v>238</v>
      </c>
      <c r="E129" s="19" t="s">
        <v>322</v>
      </c>
      <c r="F129" s="19"/>
      <c r="G129" s="20">
        <f t="shared" si="21"/>
        <v>0</v>
      </c>
      <c r="H129" s="20">
        <f t="shared" si="21"/>
        <v>0</v>
      </c>
      <c r="I129" s="20">
        <f t="shared" si="21"/>
        <v>0</v>
      </c>
    </row>
    <row r="130" spans="1:9" ht="37.5" customHeight="1" hidden="1">
      <c r="A130" s="28"/>
      <c r="B130" s="23" t="s">
        <v>280</v>
      </c>
      <c r="C130" s="19" t="s">
        <v>233</v>
      </c>
      <c r="D130" s="19" t="s">
        <v>238</v>
      </c>
      <c r="E130" s="19" t="s">
        <v>322</v>
      </c>
      <c r="F130" s="19" t="s">
        <v>281</v>
      </c>
      <c r="G130" s="20"/>
      <c r="H130" s="20"/>
      <c r="I130" s="20"/>
    </row>
    <row r="131" spans="1:9" ht="37.5" customHeight="1">
      <c r="A131" s="28"/>
      <c r="B131" s="29" t="s">
        <v>466</v>
      </c>
      <c r="C131" s="19" t="s">
        <v>233</v>
      </c>
      <c r="D131" s="19" t="s">
        <v>238</v>
      </c>
      <c r="E131" s="19" t="s">
        <v>462</v>
      </c>
      <c r="F131" s="19"/>
      <c r="G131" s="20">
        <f aca="true" t="shared" si="22" ref="G131:I132">SUM(G132)</f>
        <v>56.3</v>
      </c>
      <c r="H131" s="20">
        <f t="shared" si="22"/>
        <v>73.6</v>
      </c>
      <c r="I131" s="20">
        <f t="shared" si="22"/>
        <v>76.6</v>
      </c>
    </row>
    <row r="132" spans="1:9" ht="37.5" customHeight="1">
      <c r="A132" s="28"/>
      <c r="B132" s="29" t="s">
        <v>465</v>
      </c>
      <c r="C132" s="19" t="s">
        <v>233</v>
      </c>
      <c r="D132" s="19" t="s">
        <v>238</v>
      </c>
      <c r="E132" s="19" t="s">
        <v>463</v>
      </c>
      <c r="F132" s="19"/>
      <c r="G132" s="20">
        <f t="shared" si="22"/>
        <v>56.3</v>
      </c>
      <c r="H132" s="20">
        <f t="shared" si="22"/>
        <v>73.6</v>
      </c>
      <c r="I132" s="20">
        <f t="shared" si="22"/>
        <v>76.6</v>
      </c>
    </row>
    <row r="133" spans="1:9" ht="51.75" customHeight="1">
      <c r="A133" s="28"/>
      <c r="B133" s="29" t="s">
        <v>358</v>
      </c>
      <c r="C133" s="19" t="s">
        <v>233</v>
      </c>
      <c r="D133" s="19" t="s">
        <v>238</v>
      </c>
      <c r="E133" s="19" t="s">
        <v>464</v>
      </c>
      <c r="F133" s="19"/>
      <c r="G133" s="20">
        <f>SUM(G134+G135)</f>
        <v>56.3</v>
      </c>
      <c r="H133" s="20">
        <f>SUM(H134+H135)</f>
        <v>73.6</v>
      </c>
      <c r="I133" s="20">
        <f>SUM(I134+I135)</f>
        <v>76.6</v>
      </c>
    </row>
    <row r="134" spans="1:9" ht="30" customHeight="1" hidden="1">
      <c r="A134" s="28"/>
      <c r="B134" s="29" t="s">
        <v>359</v>
      </c>
      <c r="C134" s="19" t="s">
        <v>233</v>
      </c>
      <c r="D134" s="19" t="s">
        <v>238</v>
      </c>
      <c r="E134" s="19" t="s">
        <v>464</v>
      </c>
      <c r="F134" s="19" t="s">
        <v>360</v>
      </c>
      <c r="G134" s="20">
        <v>0</v>
      </c>
      <c r="H134" s="20">
        <v>0</v>
      </c>
      <c r="I134" s="20">
        <v>0</v>
      </c>
    </row>
    <row r="135" spans="1:9" ht="37.5" customHeight="1">
      <c r="A135" s="28"/>
      <c r="B135" s="23" t="s">
        <v>280</v>
      </c>
      <c r="C135" s="19" t="s">
        <v>233</v>
      </c>
      <c r="D135" s="19" t="s">
        <v>238</v>
      </c>
      <c r="E135" s="19" t="s">
        <v>464</v>
      </c>
      <c r="F135" s="19" t="s">
        <v>281</v>
      </c>
      <c r="G135" s="20">
        <v>56.3</v>
      </c>
      <c r="H135" s="20">
        <v>73.6</v>
      </c>
      <c r="I135" s="20">
        <v>76.6</v>
      </c>
    </row>
    <row r="136" spans="1:9" ht="34.5" customHeight="1" hidden="1">
      <c r="A136" s="26"/>
      <c r="B136" s="23" t="s">
        <v>220</v>
      </c>
      <c r="C136" s="19" t="s">
        <v>233</v>
      </c>
      <c r="D136" s="19" t="s">
        <v>240</v>
      </c>
      <c r="E136" s="19"/>
      <c r="F136" s="32"/>
      <c r="G136" s="20">
        <f>SUM(G137)</f>
        <v>0</v>
      </c>
      <c r="H136" s="20">
        <f aca="true" t="shared" si="23" ref="H136:I139">SUM(H137)</f>
        <v>0</v>
      </c>
      <c r="I136" s="20">
        <f t="shared" si="23"/>
        <v>0</v>
      </c>
    </row>
    <row r="137" spans="1:9" ht="34.5" customHeight="1" hidden="1">
      <c r="A137" s="26"/>
      <c r="B137" s="23" t="s">
        <v>277</v>
      </c>
      <c r="C137" s="19" t="s">
        <v>233</v>
      </c>
      <c r="D137" s="19" t="s">
        <v>240</v>
      </c>
      <c r="E137" s="19" t="s">
        <v>158</v>
      </c>
      <c r="F137" s="32"/>
      <c r="G137" s="20">
        <f>SUM(G138)</f>
        <v>0</v>
      </c>
      <c r="H137" s="20">
        <f t="shared" si="23"/>
        <v>0</v>
      </c>
      <c r="I137" s="20">
        <f t="shared" si="23"/>
        <v>0</v>
      </c>
    </row>
    <row r="138" spans="1:9" ht="48.75" customHeight="1" hidden="1">
      <c r="A138" s="26"/>
      <c r="B138" s="23" t="s">
        <v>288</v>
      </c>
      <c r="C138" s="19" t="s">
        <v>233</v>
      </c>
      <c r="D138" s="19" t="s">
        <v>240</v>
      </c>
      <c r="E138" s="19" t="s">
        <v>159</v>
      </c>
      <c r="F138" s="19"/>
      <c r="G138" s="20">
        <f>SUM(G139)</f>
        <v>0</v>
      </c>
      <c r="H138" s="20">
        <f t="shared" si="23"/>
        <v>0</v>
      </c>
      <c r="I138" s="20">
        <f t="shared" si="23"/>
        <v>0</v>
      </c>
    </row>
    <row r="139" spans="1:9" ht="33.75" customHeight="1" hidden="1">
      <c r="A139" s="26"/>
      <c r="B139" s="27" t="s">
        <v>284</v>
      </c>
      <c r="C139" s="19" t="s">
        <v>233</v>
      </c>
      <c r="D139" s="19" t="s">
        <v>240</v>
      </c>
      <c r="E139" s="19" t="s">
        <v>163</v>
      </c>
      <c r="F139" s="19"/>
      <c r="G139" s="20">
        <f>SUM(G140)</f>
        <v>0</v>
      </c>
      <c r="H139" s="20">
        <f t="shared" si="23"/>
        <v>0</v>
      </c>
      <c r="I139" s="20">
        <f t="shared" si="23"/>
        <v>0</v>
      </c>
    </row>
    <row r="140" spans="1:9" ht="35.25" customHeight="1" hidden="1">
      <c r="A140" s="26"/>
      <c r="B140" s="23" t="s">
        <v>280</v>
      </c>
      <c r="C140" s="19" t="s">
        <v>233</v>
      </c>
      <c r="D140" s="19" t="s">
        <v>240</v>
      </c>
      <c r="E140" s="19" t="s">
        <v>163</v>
      </c>
      <c r="F140" s="19" t="s">
        <v>281</v>
      </c>
      <c r="G140" s="20">
        <v>0</v>
      </c>
      <c r="H140" s="20">
        <v>0</v>
      </c>
      <c r="I140" s="20">
        <v>0</v>
      </c>
    </row>
    <row r="141" spans="1:9" s="28" customFormat="1" ht="19.5" customHeight="1">
      <c r="A141" s="26"/>
      <c r="B141" s="23" t="s">
        <v>208</v>
      </c>
      <c r="C141" s="19" t="s">
        <v>234</v>
      </c>
      <c r="D141" s="19" t="s">
        <v>232</v>
      </c>
      <c r="E141" s="19"/>
      <c r="F141" s="19"/>
      <c r="G141" s="20">
        <f>SUM(G142+G146+G176)</f>
        <v>64792.799999999996</v>
      </c>
      <c r="H141" s="20">
        <f>SUM(H142+H146+H176)</f>
        <v>19437.399999999998</v>
      </c>
      <c r="I141" s="20">
        <f>SUM(I142+I146+I176)</f>
        <v>20223</v>
      </c>
    </row>
    <row r="142" spans="1:9" s="28" customFormat="1" ht="19.5" customHeight="1">
      <c r="A142" s="26"/>
      <c r="B142" s="23" t="s">
        <v>314</v>
      </c>
      <c r="C142" s="19" t="s">
        <v>234</v>
      </c>
      <c r="D142" s="19" t="s">
        <v>236</v>
      </c>
      <c r="E142" s="19"/>
      <c r="F142" s="19"/>
      <c r="G142" s="20">
        <f>SUM(G143)</f>
        <v>0</v>
      </c>
      <c r="H142" s="20">
        <f aca="true" t="shared" si="24" ref="H142:I144">SUM(H143)</f>
        <v>53</v>
      </c>
      <c r="I142" s="20">
        <f t="shared" si="24"/>
        <v>55.1</v>
      </c>
    </row>
    <row r="143" spans="1:9" s="28" customFormat="1" ht="24" customHeight="1">
      <c r="A143" s="26"/>
      <c r="B143" s="27" t="s">
        <v>297</v>
      </c>
      <c r="C143" s="19" t="s">
        <v>234</v>
      </c>
      <c r="D143" s="19" t="s">
        <v>236</v>
      </c>
      <c r="E143" s="19" t="s">
        <v>104</v>
      </c>
      <c r="F143" s="19"/>
      <c r="G143" s="20">
        <f>SUM(G144)</f>
        <v>0</v>
      </c>
      <c r="H143" s="20">
        <f t="shared" si="24"/>
        <v>53</v>
      </c>
      <c r="I143" s="20">
        <f t="shared" si="24"/>
        <v>55.1</v>
      </c>
    </row>
    <row r="144" spans="1:9" s="28" customFormat="1" ht="34.5" customHeight="1">
      <c r="A144" s="26"/>
      <c r="B144" s="27" t="s">
        <v>481</v>
      </c>
      <c r="C144" s="19" t="s">
        <v>234</v>
      </c>
      <c r="D144" s="19" t="s">
        <v>236</v>
      </c>
      <c r="E144" s="19" t="s">
        <v>170</v>
      </c>
      <c r="F144" s="19"/>
      <c r="G144" s="20">
        <f>SUM(G145)</f>
        <v>0</v>
      </c>
      <c r="H144" s="20">
        <f t="shared" si="24"/>
        <v>53</v>
      </c>
      <c r="I144" s="20">
        <f t="shared" si="24"/>
        <v>55.1</v>
      </c>
    </row>
    <row r="145" spans="1:9" s="28" customFormat="1" ht="39" customHeight="1">
      <c r="A145" s="26"/>
      <c r="B145" s="23" t="s">
        <v>280</v>
      </c>
      <c r="C145" s="19" t="s">
        <v>234</v>
      </c>
      <c r="D145" s="19" t="s">
        <v>236</v>
      </c>
      <c r="E145" s="19" t="s">
        <v>170</v>
      </c>
      <c r="F145" s="19" t="s">
        <v>281</v>
      </c>
      <c r="G145" s="20">
        <v>0</v>
      </c>
      <c r="H145" s="20">
        <v>53</v>
      </c>
      <c r="I145" s="20">
        <v>55.1</v>
      </c>
    </row>
    <row r="146" spans="1:9" s="28" customFormat="1" ht="19.5" customHeight="1">
      <c r="A146" s="26"/>
      <c r="B146" s="23" t="s">
        <v>265</v>
      </c>
      <c r="C146" s="19" t="s">
        <v>234</v>
      </c>
      <c r="D146" s="19" t="s">
        <v>238</v>
      </c>
      <c r="E146" s="19"/>
      <c r="F146" s="19"/>
      <c r="G146" s="20">
        <f>SUM(G147+G151+G164)</f>
        <v>61133.1</v>
      </c>
      <c r="H146" s="20">
        <f>SUM(H147+H151+H164)</f>
        <v>15657.8</v>
      </c>
      <c r="I146" s="20">
        <f>SUM(I147+I151+I164)</f>
        <v>16284.1</v>
      </c>
    </row>
    <row r="147" spans="1:9" ht="19.5" customHeight="1">
      <c r="A147" s="26"/>
      <c r="B147" s="30" t="s">
        <v>285</v>
      </c>
      <c r="C147" s="19" t="s">
        <v>234</v>
      </c>
      <c r="D147" s="19" t="s">
        <v>238</v>
      </c>
      <c r="E147" s="19" t="s">
        <v>123</v>
      </c>
      <c r="F147" s="19"/>
      <c r="G147" s="20">
        <f>SUM(G148)</f>
        <v>1573.8</v>
      </c>
      <c r="H147" s="20">
        <f aca="true" t="shared" si="25" ref="H147:I149">SUM(H148)</f>
        <v>1436.7</v>
      </c>
      <c r="I147" s="20">
        <f t="shared" si="25"/>
        <v>1494.2</v>
      </c>
    </row>
    <row r="148" spans="1:9" ht="45" customHeight="1">
      <c r="A148" s="28"/>
      <c r="B148" s="27" t="s">
        <v>324</v>
      </c>
      <c r="C148" s="19" t="s">
        <v>234</v>
      </c>
      <c r="D148" s="19" t="s">
        <v>238</v>
      </c>
      <c r="E148" s="19" t="s">
        <v>126</v>
      </c>
      <c r="F148" s="19"/>
      <c r="G148" s="20">
        <f>SUM(G149)</f>
        <v>1573.8</v>
      </c>
      <c r="H148" s="20">
        <f t="shared" si="25"/>
        <v>1436.7</v>
      </c>
      <c r="I148" s="20">
        <f t="shared" si="25"/>
        <v>1494.2</v>
      </c>
    </row>
    <row r="149" spans="1:9" ht="53.25" customHeight="1">
      <c r="A149" s="28"/>
      <c r="B149" s="23" t="s">
        <v>363</v>
      </c>
      <c r="C149" s="19" t="s">
        <v>234</v>
      </c>
      <c r="D149" s="19" t="s">
        <v>238</v>
      </c>
      <c r="E149" s="19" t="s">
        <v>127</v>
      </c>
      <c r="F149" s="19"/>
      <c r="G149" s="20">
        <f>SUM(G150)</f>
        <v>1573.8</v>
      </c>
      <c r="H149" s="20">
        <f t="shared" si="25"/>
        <v>1436.7</v>
      </c>
      <c r="I149" s="20">
        <f t="shared" si="25"/>
        <v>1494.2</v>
      </c>
    </row>
    <row r="150" spans="1:9" ht="35.25" customHeight="1">
      <c r="A150" s="28"/>
      <c r="B150" s="23" t="s">
        <v>280</v>
      </c>
      <c r="C150" s="19" t="s">
        <v>234</v>
      </c>
      <c r="D150" s="19" t="s">
        <v>238</v>
      </c>
      <c r="E150" s="19" t="s">
        <v>127</v>
      </c>
      <c r="F150" s="19" t="s">
        <v>281</v>
      </c>
      <c r="G150" s="20">
        <v>1573.8</v>
      </c>
      <c r="H150" s="20">
        <v>1436.7</v>
      </c>
      <c r="I150" s="20">
        <v>1494.2</v>
      </c>
    </row>
    <row r="151" spans="1:9" s="28" customFormat="1" ht="27.75" customHeight="1">
      <c r="A151" s="26"/>
      <c r="B151" s="27" t="s">
        <v>380</v>
      </c>
      <c r="C151" s="19" t="s">
        <v>234</v>
      </c>
      <c r="D151" s="19" t="s">
        <v>238</v>
      </c>
      <c r="E151" s="19" t="s">
        <v>132</v>
      </c>
      <c r="F151" s="19"/>
      <c r="G151" s="20">
        <f>SUM(G152+G158)</f>
        <v>1081.2</v>
      </c>
      <c r="H151" s="20">
        <f>SUM(H152+H158)</f>
        <v>102.3</v>
      </c>
      <c r="I151" s="20">
        <f>SUM(I152+I158)</f>
        <v>106.4</v>
      </c>
    </row>
    <row r="152" spans="1:9" s="28" customFormat="1" ht="55.5" customHeight="1">
      <c r="A152" s="26"/>
      <c r="B152" s="23" t="s">
        <v>30</v>
      </c>
      <c r="C152" s="19" t="s">
        <v>234</v>
      </c>
      <c r="D152" s="19" t="s">
        <v>238</v>
      </c>
      <c r="E152" s="19" t="s">
        <v>31</v>
      </c>
      <c r="F152" s="19"/>
      <c r="G152" s="20">
        <f>SUM(G153+G155)</f>
        <v>253.6</v>
      </c>
      <c r="H152" s="20">
        <f>SUM(H153+H155)</f>
        <v>24</v>
      </c>
      <c r="I152" s="20">
        <f>SUM(I153+I155)</f>
        <v>25</v>
      </c>
    </row>
    <row r="153" spans="1:9" s="28" customFormat="1" ht="72.75" customHeight="1" hidden="1">
      <c r="A153" s="26"/>
      <c r="B153" s="31" t="s">
        <v>496</v>
      </c>
      <c r="C153" s="19" t="s">
        <v>234</v>
      </c>
      <c r="D153" s="19" t="s">
        <v>238</v>
      </c>
      <c r="E153" s="19" t="s">
        <v>32</v>
      </c>
      <c r="F153" s="19"/>
      <c r="G153" s="20">
        <f>SUM(G154)</f>
        <v>0</v>
      </c>
      <c r="H153" s="20">
        <f>SUM(H154)</f>
        <v>0</v>
      </c>
      <c r="I153" s="20">
        <f>SUM(I154)</f>
        <v>0</v>
      </c>
    </row>
    <row r="154" spans="1:9" s="28" customFormat="1" ht="36.75" customHeight="1" hidden="1">
      <c r="A154" s="26"/>
      <c r="B154" s="23" t="s">
        <v>280</v>
      </c>
      <c r="C154" s="19" t="s">
        <v>234</v>
      </c>
      <c r="D154" s="19" t="s">
        <v>238</v>
      </c>
      <c r="E154" s="19" t="s">
        <v>32</v>
      </c>
      <c r="F154" s="19" t="s">
        <v>281</v>
      </c>
      <c r="G154" s="20"/>
      <c r="H154" s="20">
        <v>0</v>
      </c>
      <c r="I154" s="20">
        <v>0</v>
      </c>
    </row>
    <row r="155" spans="1:9" s="28" customFormat="1" ht="54" customHeight="1">
      <c r="A155" s="26"/>
      <c r="B155" s="23" t="s">
        <v>176</v>
      </c>
      <c r="C155" s="19" t="s">
        <v>234</v>
      </c>
      <c r="D155" s="19" t="s">
        <v>238</v>
      </c>
      <c r="E155" s="19" t="s">
        <v>33</v>
      </c>
      <c r="F155" s="32"/>
      <c r="G155" s="20">
        <f aca="true" t="shared" si="26" ref="G155:I156">SUM(G156)</f>
        <v>253.6</v>
      </c>
      <c r="H155" s="20">
        <f t="shared" si="26"/>
        <v>24</v>
      </c>
      <c r="I155" s="20">
        <f t="shared" si="26"/>
        <v>25</v>
      </c>
    </row>
    <row r="156" spans="1:9" s="28" customFormat="1" ht="75" customHeight="1">
      <c r="A156" s="26"/>
      <c r="B156" s="31" t="s">
        <v>381</v>
      </c>
      <c r="C156" s="19" t="s">
        <v>234</v>
      </c>
      <c r="D156" s="19" t="s">
        <v>238</v>
      </c>
      <c r="E156" s="19" t="s">
        <v>34</v>
      </c>
      <c r="F156" s="32"/>
      <c r="G156" s="20">
        <f t="shared" si="26"/>
        <v>253.6</v>
      </c>
      <c r="H156" s="20">
        <f t="shared" si="26"/>
        <v>24</v>
      </c>
      <c r="I156" s="20">
        <f t="shared" si="26"/>
        <v>25</v>
      </c>
    </row>
    <row r="157" spans="1:9" s="28" customFormat="1" ht="39.75" customHeight="1">
      <c r="A157" s="26"/>
      <c r="B157" s="23" t="s">
        <v>280</v>
      </c>
      <c r="C157" s="19" t="s">
        <v>234</v>
      </c>
      <c r="D157" s="19" t="s">
        <v>238</v>
      </c>
      <c r="E157" s="19" t="s">
        <v>34</v>
      </c>
      <c r="F157" s="32">
        <v>240</v>
      </c>
      <c r="G157" s="20">
        <v>253.6</v>
      </c>
      <c r="H157" s="20">
        <v>24</v>
      </c>
      <c r="I157" s="20">
        <v>25</v>
      </c>
    </row>
    <row r="158" spans="1:9" s="28" customFormat="1" ht="33" customHeight="1">
      <c r="A158" s="26"/>
      <c r="B158" s="23" t="s">
        <v>45</v>
      </c>
      <c r="C158" s="19" t="s">
        <v>234</v>
      </c>
      <c r="D158" s="19" t="s">
        <v>238</v>
      </c>
      <c r="E158" s="19" t="s">
        <v>46</v>
      </c>
      <c r="F158" s="19"/>
      <c r="G158" s="20">
        <f>SUM(G159+G161)</f>
        <v>827.6</v>
      </c>
      <c r="H158" s="20">
        <f>SUM(H159+H161)</f>
        <v>78.3</v>
      </c>
      <c r="I158" s="20">
        <f>SUM(I159+I161)</f>
        <v>81.4</v>
      </c>
    </row>
    <row r="159" spans="1:9" s="28" customFormat="1" ht="72.75" customHeight="1" hidden="1">
      <c r="A159" s="26"/>
      <c r="B159" s="31" t="s">
        <v>507</v>
      </c>
      <c r="C159" s="19" t="s">
        <v>234</v>
      </c>
      <c r="D159" s="19" t="s">
        <v>238</v>
      </c>
      <c r="E159" s="19" t="s">
        <v>47</v>
      </c>
      <c r="F159" s="19"/>
      <c r="G159" s="20">
        <f>SUM(G160)</f>
        <v>0</v>
      </c>
      <c r="H159" s="20">
        <f>SUM(H160)</f>
        <v>0</v>
      </c>
      <c r="I159" s="20">
        <f>SUM(I160)</f>
        <v>0</v>
      </c>
    </row>
    <row r="160" spans="1:9" s="28" customFormat="1" ht="36.75" customHeight="1" hidden="1">
      <c r="A160" s="26"/>
      <c r="B160" s="23" t="s">
        <v>280</v>
      </c>
      <c r="C160" s="19" t="s">
        <v>234</v>
      </c>
      <c r="D160" s="19" t="s">
        <v>238</v>
      </c>
      <c r="E160" s="19" t="s">
        <v>47</v>
      </c>
      <c r="F160" s="19" t="s">
        <v>281</v>
      </c>
      <c r="G160" s="20">
        <v>0</v>
      </c>
      <c r="H160" s="20">
        <v>0</v>
      </c>
      <c r="I160" s="20">
        <v>0</v>
      </c>
    </row>
    <row r="161" spans="1:9" s="28" customFormat="1" ht="54" customHeight="1">
      <c r="A161" s="26"/>
      <c r="B161" s="23" t="s">
        <v>176</v>
      </c>
      <c r="C161" s="19" t="s">
        <v>234</v>
      </c>
      <c r="D161" s="19" t="s">
        <v>238</v>
      </c>
      <c r="E161" s="19" t="s">
        <v>48</v>
      </c>
      <c r="F161" s="32"/>
      <c r="G161" s="20">
        <f aca="true" t="shared" si="27" ref="G161:I162">SUM(G162)</f>
        <v>827.6</v>
      </c>
      <c r="H161" s="20">
        <f t="shared" si="27"/>
        <v>78.3</v>
      </c>
      <c r="I161" s="20">
        <f t="shared" si="27"/>
        <v>81.4</v>
      </c>
    </row>
    <row r="162" spans="1:9" s="28" customFormat="1" ht="69" customHeight="1">
      <c r="A162" s="26"/>
      <c r="B162" s="31" t="s">
        <v>508</v>
      </c>
      <c r="C162" s="19" t="s">
        <v>234</v>
      </c>
      <c r="D162" s="19" t="s">
        <v>238</v>
      </c>
      <c r="E162" s="19" t="s">
        <v>49</v>
      </c>
      <c r="F162" s="32"/>
      <c r="G162" s="20">
        <f t="shared" si="27"/>
        <v>827.6</v>
      </c>
      <c r="H162" s="20">
        <f t="shared" si="27"/>
        <v>78.3</v>
      </c>
      <c r="I162" s="20">
        <f t="shared" si="27"/>
        <v>81.4</v>
      </c>
    </row>
    <row r="163" spans="1:9" s="28" customFormat="1" ht="39.75" customHeight="1">
      <c r="A163" s="26"/>
      <c r="B163" s="23" t="s">
        <v>280</v>
      </c>
      <c r="C163" s="19" t="s">
        <v>234</v>
      </c>
      <c r="D163" s="19" t="s">
        <v>238</v>
      </c>
      <c r="E163" s="19" t="s">
        <v>49</v>
      </c>
      <c r="F163" s="32">
        <v>240</v>
      </c>
      <c r="G163" s="20">
        <v>827.6</v>
      </c>
      <c r="H163" s="20">
        <v>78.3</v>
      </c>
      <c r="I163" s="20">
        <v>81.4</v>
      </c>
    </row>
    <row r="164" spans="1:9" s="28" customFormat="1" ht="37.5" customHeight="1">
      <c r="A164" s="26"/>
      <c r="B164" s="27" t="s">
        <v>370</v>
      </c>
      <c r="C164" s="19" t="s">
        <v>234</v>
      </c>
      <c r="D164" s="19" t="s">
        <v>238</v>
      </c>
      <c r="E164" s="19" t="s">
        <v>136</v>
      </c>
      <c r="F164" s="19"/>
      <c r="G164" s="20">
        <f>SUM(G165+G168+G170+G171+G173)</f>
        <v>58478.1</v>
      </c>
      <c r="H164" s="20">
        <f>SUM(H168+H170+H171+H173)</f>
        <v>14118.8</v>
      </c>
      <c r="I164" s="20">
        <f>SUM(I168+I170+I171+I173)</f>
        <v>14683.5</v>
      </c>
    </row>
    <row r="165" spans="1:9" s="28" customFormat="1" ht="49.5" customHeight="1">
      <c r="A165" s="26"/>
      <c r="B165" s="27" t="s">
        <v>74</v>
      </c>
      <c r="C165" s="19" t="s">
        <v>234</v>
      </c>
      <c r="D165" s="19" t="s">
        <v>238</v>
      </c>
      <c r="E165" s="19" t="s">
        <v>75</v>
      </c>
      <c r="F165" s="19"/>
      <c r="G165" s="20">
        <f>SUM(G166)</f>
        <v>37960.6</v>
      </c>
      <c r="H165" s="20">
        <f>SUM(H166)</f>
        <v>0</v>
      </c>
      <c r="I165" s="20">
        <f>SUM(I166)</f>
        <v>0</v>
      </c>
    </row>
    <row r="166" spans="1:9" s="28" customFormat="1" ht="24.75" customHeight="1">
      <c r="A166" s="26"/>
      <c r="B166" s="27" t="s">
        <v>218</v>
      </c>
      <c r="C166" s="19" t="s">
        <v>234</v>
      </c>
      <c r="D166" s="19" t="s">
        <v>238</v>
      </c>
      <c r="E166" s="19" t="s">
        <v>75</v>
      </c>
      <c r="F166" s="19" t="s">
        <v>289</v>
      </c>
      <c r="G166" s="20">
        <v>37960.6</v>
      </c>
      <c r="H166" s="20">
        <v>0</v>
      </c>
      <c r="I166" s="20">
        <v>0</v>
      </c>
    </row>
    <row r="167" spans="1:9" s="28" customFormat="1" ht="64.5" customHeight="1">
      <c r="A167" s="26"/>
      <c r="B167" s="27" t="s">
        <v>371</v>
      </c>
      <c r="C167" s="19" t="s">
        <v>234</v>
      </c>
      <c r="D167" s="19" t="s">
        <v>238</v>
      </c>
      <c r="E167" s="19" t="s">
        <v>50</v>
      </c>
      <c r="F167" s="19"/>
      <c r="G167" s="20">
        <f>SUM(G168)</f>
        <v>19095.6</v>
      </c>
      <c r="H167" s="20">
        <f>SUM(H168)</f>
        <v>14118.8</v>
      </c>
      <c r="I167" s="20">
        <f>SUM(I168)</f>
        <v>14683.5</v>
      </c>
    </row>
    <row r="168" spans="1:9" s="28" customFormat="1" ht="38.25" customHeight="1">
      <c r="A168" s="26"/>
      <c r="B168" s="23" t="s">
        <v>280</v>
      </c>
      <c r="C168" s="19" t="s">
        <v>234</v>
      </c>
      <c r="D168" s="19" t="s">
        <v>238</v>
      </c>
      <c r="E168" s="19" t="s">
        <v>50</v>
      </c>
      <c r="F168" s="19" t="s">
        <v>281</v>
      </c>
      <c r="G168" s="20">
        <v>19095.6</v>
      </c>
      <c r="H168" s="20">
        <v>14118.8</v>
      </c>
      <c r="I168" s="20">
        <v>14683.5</v>
      </c>
    </row>
    <row r="169" spans="1:9" s="28" customFormat="1" ht="52.5" customHeight="1" hidden="1">
      <c r="A169" s="26"/>
      <c r="B169" s="23" t="s">
        <v>372</v>
      </c>
      <c r="C169" s="19" t="s">
        <v>234</v>
      </c>
      <c r="D169" s="19" t="s">
        <v>238</v>
      </c>
      <c r="E169" s="19" t="s">
        <v>52</v>
      </c>
      <c r="F169" s="19"/>
      <c r="G169" s="20">
        <f>SUM(G170)</f>
        <v>0</v>
      </c>
      <c r="H169" s="20">
        <f>SUM(H170)</f>
        <v>0</v>
      </c>
      <c r="I169" s="20">
        <f>SUM(I170)</f>
        <v>0</v>
      </c>
    </row>
    <row r="170" spans="1:9" s="28" customFormat="1" ht="38.25" customHeight="1" hidden="1">
      <c r="A170" s="26"/>
      <c r="B170" s="23" t="s">
        <v>280</v>
      </c>
      <c r="C170" s="19" t="s">
        <v>234</v>
      </c>
      <c r="D170" s="19" t="s">
        <v>238</v>
      </c>
      <c r="E170" s="19" t="s">
        <v>52</v>
      </c>
      <c r="F170" s="19" t="s">
        <v>281</v>
      </c>
      <c r="G170" s="20">
        <v>0</v>
      </c>
      <c r="H170" s="20">
        <v>0</v>
      </c>
      <c r="I170" s="20">
        <v>0</v>
      </c>
    </row>
    <row r="171" spans="1:9" s="28" customFormat="1" ht="69" customHeight="1" hidden="1">
      <c r="A171" s="26"/>
      <c r="B171" s="27" t="s">
        <v>490</v>
      </c>
      <c r="C171" s="19" t="s">
        <v>234</v>
      </c>
      <c r="D171" s="19" t="s">
        <v>238</v>
      </c>
      <c r="E171" s="19" t="s">
        <v>51</v>
      </c>
      <c r="F171" s="19"/>
      <c r="G171" s="20">
        <f>G172</f>
        <v>0</v>
      </c>
      <c r="H171" s="20">
        <f>H172</f>
        <v>0</v>
      </c>
      <c r="I171" s="20">
        <f>I172</f>
        <v>0</v>
      </c>
    </row>
    <row r="172" spans="1:9" s="28" customFormat="1" ht="38.25" customHeight="1" hidden="1">
      <c r="A172" s="26"/>
      <c r="B172" s="23" t="s">
        <v>280</v>
      </c>
      <c r="C172" s="19" t="s">
        <v>234</v>
      </c>
      <c r="D172" s="19" t="s">
        <v>238</v>
      </c>
      <c r="E172" s="19" t="s">
        <v>51</v>
      </c>
      <c r="F172" s="19" t="s">
        <v>281</v>
      </c>
      <c r="G172" s="20">
        <v>0</v>
      </c>
      <c r="H172" s="20">
        <v>0</v>
      </c>
      <c r="I172" s="20">
        <v>0</v>
      </c>
    </row>
    <row r="173" spans="1:9" s="28" customFormat="1" ht="43.5" customHeight="1">
      <c r="A173" s="26"/>
      <c r="B173" s="23" t="s">
        <v>176</v>
      </c>
      <c r="C173" s="19" t="s">
        <v>234</v>
      </c>
      <c r="D173" s="19" t="s">
        <v>238</v>
      </c>
      <c r="E173" s="19" t="s">
        <v>53</v>
      </c>
      <c r="F173" s="19"/>
      <c r="G173" s="20">
        <f>G174</f>
        <v>1421.9</v>
      </c>
      <c r="H173" s="20">
        <f>H174</f>
        <v>0</v>
      </c>
      <c r="I173" s="20">
        <f>I174</f>
        <v>0</v>
      </c>
    </row>
    <row r="174" spans="1:9" s="28" customFormat="1" ht="56.25" customHeight="1">
      <c r="A174" s="26"/>
      <c r="B174" s="27" t="s">
        <v>373</v>
      </c>
      <c r="C174" s="19" t="s">
        <v>234</v>
      </c>
      <c r="D174" s="19" t="s">
        <v>238</v>
      </c>
      <c r="E174" s="19" t="s">
        <v>54</v>
      </c>
      <c r="F174" s="19"/>
      <c r="G174" s="20">
        <f>SUM(G175)</f>
        <v>1421.9</v>
      </c>
      <c r="H174" s="20">
        <f>SUM(H175)</f>
        <v>0</v>
      </c>
      <c r="I174" s="20">
        <f>SUM(I175)</f>
        <v>0</v>
      </c>
    </row>
    <row r="175" spans="1:9" s="28" customFormat="1" ht="32.25" customHeight="1">
      <c r="A175" s="26"/>
      <c r="B175" s="23" t="s">
        <v>280</v>
      </c>
      <c r="C175" s="19" t="s">
        <v>234</v>
      </c>
      <c r="D175" s="19" t="s">
        <v>238</v>
      </c>
      <c r="E175" s="19" t="s">
        <v>54</v>
      </c>
      <c r="F175" s="19" t="s">
        <v>281</v>
      </c>
      <c r="G175" s="20">
        <v>1421.9</v>
      </c>
      <c r="H175" s="20">
        <v>0</v>
      </c>
      <c r="I175" s="20">
        <v>0</v>
      </c>
    </row>
    <row r="176" spans="1:9" s="28" customFormat="1" ht="27" customHeight="1">
      <c r="A176" s="26"/>
      <c r="B176" s="23" t="s">
        <v>255</v>
      </c>
      <c r="C176" s="19" t="s">
        <v>234</v>
      </c>
      <c r="D176" s="19" t="s">
        <v>241</v>
      </c>
      <c r="E176" s="19"/>
      <c r="F176" s="19"/>
      <c r="G176" s="20">
        <f>SUM(G177+G184+G188+G193)</f>
        <v>3659.7000000000003</v>
      </c>
      <c r="H176" s="20">
        <f>SUM(H177+H184+H188+H193)</f>
        <v>3726.5999999999995</v>
      </c>
      <c r="I176" s="20">
        <f>SUM(I177+I184+I188+I193)</f>
        <v>3883.8</v>
      </c>
    </row>
    <row r="177" spans="1:9" s="28" customFormat="1" ht="39" customHeight="1">
      <c r="A177" s="26"/>
      <c r="B177" s="23" t="s">
        <v>17</v>
      </c>
      <c r="C177" s="19" t="s">
        <v>234</v>
      </c>
      <c r="D177" s="19" t="s">
        <v>241</v>
      </c>
      <c r="E177" s="19" t="s">
        <v>336</v>
      </c>
      <c r="F177" s="19"/>
      <c r="G177" s="20">
        <f>SUM(G178+G181)</f>
        <v>2129</v>
      </c>
      <c r="H177" s="20">
        <f>SUM(H178+H181)</f>
        <v>2423.2</v>
      </c>
      <c r="I177" s="20">
        <f>SUM(I178+I181)</f>
        <v>2520.1</v>
      </c>
    </row>
    <row r="178" spans="1:9" s="28" customFormat="1" ht="72" customHeight="1">
      <c r="A178" s="26"/>
      <c r="B178" s="23" t="s">
        <v>18</v>
      </c>
      <c r="C178" s="19" t="s">
        <v>234</v>
      </c>
      <c r="D178" s="19" t="s">
        <v>241</v>
      </c>
      <c r="E178" s="19" t="s">
        <v>430</v>
      </c>
      <c r="F178" s="19"/>
      <c r="G178" s="20">
        <f aca="true" t="shared" si="28" ref="G178:I179">SUM(G179)</f>
        <v>850</v>
      </c>
      <c r="H178" s="20">
        <f t="shared" si="28"/>
        <v>624</v>
      </c>
      <c r="I178" s="20">
        <f t="shared" si="28"/>
        <v>649</v>
      </c>
    </row>
    <row r="179" spans="1:9" s="28" customFormat="1" ht="89.25" customHeight="1">
      <c r="A179" s="26"/>
      <c r="B179" s="23" t="s">
        <v>16</v>
      </c>
      <c r="C179" s="19" t="s">
        <v>234</v>
      </c>
      <c r="D179" s="19" t="s">
        <v>241</v>
      </c>
      <c r="E179" s="19" t="s">
        <v>337</v>
      </c>
      <c r="F179" s="19"/>
      <c r="G179" s="20">
        <f t="shared" si="28"/>
        <v>850</v>
      </c>
      <c r="H179" s="20">
        <f t="shared" si="28"/>
        <v>624</v>
      </c>
      <c r="I179" s="20">
        <f t="shared" si="28"/>
        <v>649</v>
      </c>
    </row>
    <row r="180" spans="1:9" s="28" customFormat="1" ht="39" customHeight="1">
      <c r="A180" s="26"/>
      <c r="B180" s="23" t="s">
        <v>280</v>
      </c>
      <c r="C180" s="19" t="s">
        <v>234</v>
      </c>
      <c r="D180" s="19" t="s">
        <v>241</v>
      </c>
      <c r="E180" s="19" t="s">
        <v>337</v>
      </c>
      <c r="F180" s="19" t="s">
        <v>281</v>
      </c>
      <c r="G180" s="20">
        <v>850</v>
      </c>
      <c r="H180" s="20">
        <v>624</v>
      </c>
      <c r="I180" s="20">
        <v>649</v>
      </c>
    </row>
    <row r="181" spans="1:9" s="28" customFormat="1" ht="45" customHeight="1">
      <c r="A181" s="26"/>
      <c r="B181" s="23" t="s">
        <v>14</v>
      </c>
      <c r="C181" s="19" t="s">
        <v>234</v>
      </c>
      <c r="D181" s="19" t="s">
        <v>241</v>
      </c>
      <c r="E181" s="19" t="s">
        <v>441</v>
      </c>
      <c r="F181" s="19"/>
      <c r="G181" s="20">
        <f aca="true" t="shared" si="29" ref="G181:I182">SUM(G182)</f>
        <v>1279</v>
      </c>
      <c r="H181" s="20">
        <f t="shared" si="29"/>
        <v>1799.2</v>
      </c>
      <c r="I181" s="20">
        <f t="shared" si="29"/>
        <v>1871.1</v>
      </c>
    </row>
    <row r="182" spans="1:9" s="28" customFormat="1" ht="89.25" customHeight="1">
      <c r="A182" s="26"/>
      <c r="B182" s="23" t="s">
        <v>19</v>
      </c>
      <c r="C182" s="19" t="s">
        <v>234</v>
      </c>
      <c r="D182" s="19" t="s">
        <v>241</v>
      </c>
      <c r="E182" s="19" t="s">
        <v>442</v>
      </c>
      <c r="F182" s="19"/>
      <c r="G182" s="20">
        <f t="shared" si="29"/>
        <v>1279</v>
      </c>
      <c r="H182" s="20">
        <f t="shared" si="29"/>
        <v>1799.2</v>
      </c>
      <c r="I182" s="20">
        <f t="shared" si="29"/>
        <v>1871.1</v>
      </c>
    </row>
    <row r="183" spans="1:9" s="28" customFormat="1" ht="39" customHeight="1">
      <c r="A183" s="26"/>
      <c r="B183" s="23" t="s">
        <v>280</v>
      </c>
      <c r="C183" s="19" t="s">
        <v>234</v>
      </c>
      <c r="D183" s="19" t="s">
        <v>241</v>
      </c>
      <c r="E183" s="19" t="s">
        <v>442</v>
      </c>
      <c r="F183" s="19" t="s">
        <v>281</v>
      </c>
      <c r="G183" s="20">
        <v>1279</v>
      </c>
      <c r="H183" s="20">
        <v>1799.2</v>
      </c>
      <c r="I183" s="20">
        <v>1871.1</v>
      </c>
    </row>
    <row r="184" spans="1:9" s="28" customFormat="1" ht="33" customHeight="1">
      <c r="A184" s="26"/>
      <c r="B184" s="23" t="s">
        <v>12</v>
      </c>
      <c r="C184" s="19" t="s">
        <v>234</v>
      </c>
      <c r="D184" s="19" t="s">
        <v>241</v>
      </c>
      <c r="E184" s="19" t="s">
        <v>443</v>
      </c>
      <c r="F184" s="19"/>
      <c r="G184" s="20">
        <f>SUM(G185)</f>
        <v>580.3</v>
      </c>
      <c r="H184" s="20">
        <f aca="true" t="shared" si="30" ref="H184:I186">SUM(H185)</f>
        <v>526.6</v>
      </c>
      <c r="I184" s="20">
        <f t="shared" si="30"/>
        <v>547.7</v>
      </c>
    </row>
    <row r="185" spans="1:9" s="28" customFormat="1" ht="69" customHeight="1">
      <c r="A185" s="26"/>
      <c r="B185" s="23" t="s">
        <v>479</v>
      </c>
      <c r="C185" s="19" t="s">
        <v>234</v>
      </c>
      <c r="D185" s="19" t="s">
        <v>241</v>
      </c>
      <c r="E185" s="19" t="s">
        <v>444</v>
      </c>
      <c r="F185" s="19"/>
      <c r="G185" s="20">
        <f>SUM(G186)</f>
        <v>580.3</v>
      </c>
      <c r="H185" s="20">
        <f t="shared" si="30"/>
        <v>526.6</v>
      </c>
      <c r="I185" s="20">
        <f t="shared" si="30"/>
        <v>547.7</v>
      </c>
    </row>
    <row r="186" spans="1:9" s="28" customFormat="1" ht="39" customHeight="1">
      <c r="A186" s="26"/>
      <c r="B186" s="23" t="s">
        <v>13</v>
      </c>
      <c r="C186" s="19" t="s">
        <v>234</v>
      </c>
      <c r="D186" s="19" t="s">
        <v>241</v>
      </c>
      <c r="E186" s="19" t="s">
        <v>445</v>
      </c>
      <c r="F186" s="19"/>
      <c r="G186" s="20">
        <f>SUM(G187)</f>
        <v>580.3</v>
      </c>
      <c r="H186" s="20">
        <f t="shared" si="30"/>
        <v>526.6</v>
      </c>
      <c r="I186" s="20">
        <f t="shared" si="30"/>
        <v>547.7</v>
      </c>
    </row>
    <row r="187" spans="1:9" s="28" customFormat="1" ht="39" customHeight="1">
      <c r="A187" s="26"/>
      <c r="B187" s="23" t="s">
        <v>280</v>
      </c>
      <c r="C187" s="19" t="s">
        <v>234</v>
      </c>
      <c r="D187" s="19" t="s">
        <v>241</v>
      </c>
      <c r="E187" s="19" t="s">
        <v>445</v>
      </c>
      <c r="F187" s="19" t="s">
        <v>281</v>
      </c>
      <c r="G187" s="20">
        <v>580.3</v>
      </c>
      <c r="H187" s="20">
        <v>526.6</v>
      </c>
      <c r="I187" s="20">
        <v>547.7</v>
      </c>
    </row>
    <row r="188" spans="1:9" s="28" customFormat="1" ht="39" customHeight="1">
      <c r="A188" s="26"/>
      <c r="B188" s="29" t="s">
        <v>466</v>
      </c>
      <c r="C188" s="19" t="s">
        <v>234</v>
      </c>
      <c r="D188" s="19" t="s">
        <v>241</v>
      </c>
      <c r="E188" s="19" t="s">
        <v>462</v>
      </c>
      <c r="F188" s="19"/>
      <c r="G188" s="20">
        <f aca="true" t="shared" si="31" ref="G188:I189">SUM(G189)</f>
        <v>950.4</v>
      </c>
      <c r="H188" s="20">
        <f t="shared" si="31"/>
        <v>776.8</v>
      </c>
      <c r="I188" s="20">
        <f t="shared" si="31"/>
        <v>816</v>
      </c>
    </row>
    <row r="189" spans="1:9" s="28" customFormat="1" ht="39" customHeight="1">
      <c r="A189" s="26"/>
      <c r="B189" s="29" t="s">
        <v>465</v>
      </c>
      <c r="C189" s="19" t="s">
        <v>234</v>
      </c>
      <c r="D189" s="19" t="s">
        <v>241</v>
      </c>
      <c r="E189" s="19" t="s">
        <v>463</v>
      </c>
      <c r="F189" s="19"/>
      <c r="G189" s="20">
        <f t="shared" si="31"/>
        <v>950.4</v>
      </c>
      <c r="H189" s="20">
        <f t="shared" si="31"/>
        <v>776.8</v>
      </c>
      <c r="I189" s="20">
        <f t="shared" si="31"/>
        <v>816</v>
      </c>
    </row>
    <row r="190" spans="1:9" s="28" customFormat="1" ht="52.5" customHeight="1">
      <c r="A190" s="26"/>
      <c r="B190" s="29" t="s">
        <v>358</v>
      </c>
      <c r="C190" s="19" t="s">
        <v>234</v>
      </c>
      <c r="D190" s="19" t="s">
        <v>241</v>
      </c>
      <c r="E190" s="19" t="s">
        <v>464</v>
      </c>
      <c r="F190" s="19"/>
      <c r="G190" s="20">
        <f>SUM(G191+G192)</f>
        <v>950.4</v>
      </c>
      <c r="H190" s="20">
        <f>SUM(H191+H192)</f>
        <v>776.8</v>
      </c>
      <c r="I190" s="20">
        <f>SUM(I191+I192)</f>
        <v>816</v>
      </c>
    </row>
    <row r="191" spans="1:9" s="28" customFormat="1" ht="25.5" customHeight="1">
      <c r="A191" s="26"/>
      <c r="B191" s="29" t="s">
        <v>359</v>
      </c>
      <c r="C191" s="19" t="s">
        <v>234</v>
      </c>
      <c r="D191" s="19" t="s">
        <v>241</v>
      </c>
      <c r="E191" s="19" t="s">
        <v>464</v>
      </c>
      <c r="F191" s="19" t="s">
        <v>360</v>
      </c>
      <c r="G191" s="20">
        <v>410</v>
      </c>
      <c r="H191" s="20">
        <v>402.5</v>
      </c>
      <c r="I191" s="20">
        <v>426.6</v>
      </c>
    </row>
    <row r="192" spans="1:9" s="28" customFormat="1" ht="39" customHeight="1">
      <c r="A192" s="26"/>
      <c r="B192" s="23" t="s">
        <v>280</v>
      </c>
      <c r="C192" s="19" t="s">
        <v>234</v>
      </c>
      <c r="D192" s="19" t="s">
        <v>241</v>
      </c>
      <c r="E192" s="19" t="s">
        <v>464</v>
      </c>
      <c r="F192" s="19" t="s">
        <v>281</v>
      </c>
      <c r="G192" s="20">
        <v>540.4</v>
      </c>
      <c r="H192" s="20">
        <v>374.3</v>
      </c>
      <c r="I192" s="20">
        <v>389.4</v>
      </c>
    </row>
    <row r="193" spans="1:9" s="28" customFormat="1" ht="37.5" customHeight="1" hidden="1">
      <c r="A193" s="26"/>
      <c r="B193" s="23" t="s">
        <v>277</v>
      </c>
      <c r="C193" s="19" t="s">
        <v>234</v>
      </c>
      <c r="D193" s="19" t="s">
        <v>241</v>
      </c>
      <c r="E193" s="19" t="s">
        <v>158</v>
      </c>
      <c r="F193" s="19"/>
      <c r="G193" s="20">
        <f>SUM(G194)</f>
        <v>0</v>
      </c>
      <c r="H193" s="20">
        <f aca="true" t="shared" si="32" ref="H193:I195">SUM(H194)</f>
        <v>0</v>
      </c>
      <c r="I193" s="20">
        <f t="shared" si="32"/>
        <v>0</v>
      </c>
    </row>
    <row r="194" spans="1:9" s="28" customFormat="1" ht="51.75" customHeight="1" hidden="1">
      <c r="A194" s="26"/>
      <c r="B194" s="23" t="s">
        <v>288</v>
      </c>
      <c r="C194" s="19" t="s">
        <v>234</v>
      </c>
      <c r="D194" s="19" t="s">
        <v>241</v>
      </c>
      <c r="E194" s="19" t="s">
        <v>159</v>
      </c>
      <c r="F194" s="19"/>
      <c r="G194" s="20">
        <f>SUM(G195)</f>
        <v>0</v>
      </c>
      <c r="H194" s="20">
        <f t="shared" si="32"/>
        <v>0</v>
      </c>
      <c r="I194" s="20">
        <f t="shared" si="32"/>
        <v>0</v>
      </c>
    </row>
    <row r="195" spans="1:9" s="28" customFormat="1" ht="36.75" customHeight="1" hidden="1">
      <c r="A195" s="26"/>
      <c r="B195" s="27" t="s">
        <v>284</v>
      </c>
      <c r="C195" s="19" t="s">
        <v>234</v>
      </c>
      <c r="D195" s="19" t="s">
        <v>241</v>
      </c>
      <c r="E195" s="19" t="s">
        <v>163</v>
      </c>
      <c r="F195" s="19"/>
      <c r="G195" s="20">
        <f>SUM(G196)</f>
        <v>0</v>
      </c>
      <c r="H195" s="20">
        <f t="shared" si="32"/>
        <v>0</v>
      </c>
      <c r="I195" s="20">
        <f t="shared" si="32"/>
        <v>0</v>
      </c>
    </row>
    <row r="196" spans="1:9" s="28" customFormat="1" ht="39" customHeight="1" hidden="1">
      <c r="A196" s="26"/>
      <c r="B196" s="23" t="s">
        <v>280</v>
      </c>
      <c r="C196" s="19" t="s">
        <v>234</v>
      </c>
      <c r="D196" s="19" t="s">
        <v>241</v>
      </c>
      <c r="E196" s="19" t="s">
        <v>163</v>
      </c>
      <c r="F196" s="19" t="s">
        <v>281</v>
      </c>
      <c r="G196" s="20">
        <v>0</v>
      </c>
      <c r="H196" s="20">
        <v>0</v>
      </c>
      <c r="I196" s="20">
        <v>0</v>
      </c>
    </row>
    <row r="197" spans="1:9" s="28" customFormat="1" ht="19.5" customHeight="1">
      <c r="A197" s="26"/>
      <c r="B197" s="33" t="s">
        <v>203</v>
      </c>
      <c r="C197" s="19" t="s">
        <v>242</v>
      </c>
      <c r="D197" s="19" t="s">
        <v>232</v>
      </c>
      <c r="E197" s="19"/>
      <c r="F197" s="19"/>
      <c r="G197" s="20">
        <f>SUM(G198+G243+G269)</f>
        <v>80871.59999999999</v>
      </c>
      <c r="H197" s="20">
        <f>SUM(H198+H243+H269)</f>
        <v>42846</v>
      </c>
      <c r="I197" s="20">
        <f>SUM(I198+I243+I269)</f>
        <v>44439.399999999994</v>
      </c>
    </row>
    <row r="198" spans="1:9" s="28" customFormat="1" ht="19.5" customHeight="1">
      <c r="A198" s="26"/>
      <c r="B198" s="33" t="s">
        <v>212</v>
      </c>
      <c r="C198" s="19" t="s">
        <v>242</v>
      </c>
      <c r="D198" s="19" t="s">
        <v>231</v>
      </c>
      <c r="E198" s="19"/>
      <c r="F198" s="19"/>
      <c r="G198" s="20">
        <f>SUM(G218+G227+G231+G239)</f>
        <v>7730</v>
      </c>
      <c r="H198" s="20">
        <f>SUM(H218+H227+H231+H239)</f>
        <v>6613.2</v>
      </c>
      <c r="I198" s="20">
        <f>SUM(I218+I227+I231+I239)</f>
        <v>6735.3</v>
      </c>
    </row>
    <row r="199" spans="1:9" s="28" customFormat="1" ht="85.5" customHeight="1" hidden="1">
      <c r="A199" s="26"/>
      <c r="B199" s="27" t="s">
        <v>178</v>
      </c>
      <c r="C199" s="19" t="s">
        <v>242</v>
      </c>
      <c r="D199" s="19" t="s">
        <v>231</v>
      </c>
      <c r="E199" s="19" t="s">
        <v>108</v>
      </c>
      <c r="F199" s="19"/>
      <c r="G199" s="20">
        <f>SUM(G200+G206)</f>
        <v>0</v>
      </c>
      <c r="H199" s="20">
        <f>SUM(H200+H206)</f>
        <v>0</v>
      </c>
      <c r="I199" s="20">
        <f>SUM(I200+I206)</f>
        <v>0</v>
      </c>
    </row>
    <row r="200" spans="1:9" s="28" customFormat="1" ht="117" customHeight="1" hidden="1">
      <c r="A200" s="26"/>
      <c r="B200" s="27" t="s">
        <v>179</v>
      </c>
      <c r="C200" s="19" t="s">
        <v>242</v>
      </c>
      <c r="D200" s="19" t="s">
        <v>231</v>
      </c>
      <c r="E200" s="19" t="s">
        <v>120</v>
      </c>
      <c r="F200" s="19"/>
      <c r="G200" s="20">
        <f>SUM(G201+G203)</f>
        <v>0</v>
      </c>
      <c r="H200" s="20">
        <f>SUM(H201+H203)</f>
        <v>0</v>
      </c>
      <c r="I200" s="20">
        <f>SUM(I201+I203)</f>
        <v>0</v>
      </c>
    </row>
    <row r="201" spans="1:9" s="28" customFormat="1" ht="134.25" customHeight="1" hidden="1">
      <c r="A201" s="26"/>
      <c r="B201" s="27" t="s">
        <v>196</v>
      </c>
      <c r="C201" s="19" t="s">
        <v>242</v>
      </c>
      <c r="D201" s="19" t="s">
        <v>231</v>
      </c>
      <c r="E201" s="19" t="s">
        <v>197</v>
      </c>
      <c r="F201" s="19"/>
      <c r="G201" s="20">
        <f>SUM(G202)</f>
        <v>0</v>
      </c>
      <c r="H201" s="20">
        <f>SUM(H202)</f>
        <v>0</v>
      </c>
      <c r="I201" s="20">
        <f>SUM(I202)</f>
        <v>0</v>
      </c>
    </row>
    <row r="202" spans="1:9" s="28" customFormat="1" ht="24.75" customHeight="1" hidden="1">
      <c r="A202" s="26"/>
      <c r="B202" s="23" t="s">
        <v>298</v>
      </c>
      <c r="C202" s="19" t="s">
        <v>242</v>
      </c>
      <c r="D202" s="19" t="s">
        <v>231</v>
      </c>
      <c r="E202" s="19" t="s">
        <v>197</v>
      </c>
      <c r="F202" s="19" t="s">
        <v>289</v>
      </c>
      <c r="G202" s="20"/>
      <c r="H202" s="20"/>
      <c r="I202" s="20"/>
    </row>
    <row r="203" spans="1:9" s="28" customFormat="1" ht="50.25" customHeight="1" hidden="1">
      <c r="A203" s="26"/>
      <c r="B203" s="23" t="s">
        <v>176</v>
      </c>
      <c r="C203" s="19" t="s">
        <v>242</v>
      </c>
      <c r="D203" s="19" t="s">
        <v>231</v>
      </c>
      <c r="E203" s="19" t="s">
        <v>194</v>
      </c>
      <c r="F203" s="19"/>
      <c r="G203" s="20">
        <f aca="true" t="shared" si="33" ref="G203:I204">G204</f>
        <v>0</v>
      </c>
      <c r="H203" s="20">
        <f t="shared" si="33"/>
        <v>0</v>
      </c>
      <c r="I203" s="20">
        <f t="shared" si="33"/>
        <v>0</v>
      </c>
    </row>
    <row r="204" spans="1:9" s="28" customFormat="1" ht="171" customHeight="1" hidden="1">
      <c r="A204" s="26"/>
      <c r="B204" s="23" t="s">
        <v>317</v>
      </c>
      <c r="C204" s="19" t="s">
        <v>242</v>
      </c>
      <c r="D204" s="19" t="s">
        <v>231</v>
      </c>
      <c r="E204" s="19" t="s">
        <v>195</v>
      </c>
      <c r="F204" s="19"/>
      <c r="G204" s="20">
        <f t="shared" si="33"/>
        <v>0</v>
      </c>
      <c r="H204" s="20">
        <f t="shared" si="33"/>
        <v>0</v>
      </c>
      <c r="I204" s="20">
        <f t="shared" si="33"/>
        <v>0</v>
      </c>
    </row>
    <row r="205" spans="1:9" s="28" customFormat="1" ht="24.75" customHeight="1" hidden="1">
      <c r="A205" s="26"/>
      <c r="B205" s="23" t="s">
        <v>298</v>
      </c>
      <c r="C205" s="19" t="s">
        <v>242</v>
      </c>
      <c r="D205" s="19" t="s">
        <v>231</v>
      </c>
      <c r="E205" s="19" t="s">
        <v>195</v>
      </c>
      <c r="F205" s="19" t="s">
        <v>289</v>
      </c>
      <c r="G205" s="20"/>
      <c r="H205" s="20"/>
      <c r="I205" s="20"/>
    </row>
    <row r="206" spans="1:9" s="28" customFormat="1" ht="141.75" customHeight="1" hidden="1">
      <c r="A206" s="26"/>
      <c r="B206" s="27" t="s">
        <v>304</v>
      </c>
      <c r="C206" s="19" t="s">
        <v>242</v>
      </c>
      <c r="D206" s="19" t="s">
        <v>231</v>
      </c>
      <c r="E206" s="19" t="s">
        <v>111</v>
      </c>
      <c r="F206" s="19"/>
      <c r="G206" s="20">
        <f>SUM(G207+G209+G211+G213)</f>
        <v>0</v>
      </c>
      <c r="H206" s="20">
        <f>SUM(H207+H209+H211+H213)</f>
        <v>0</v>
      </c>
      <c r="I206" s="20">
        <f>SUM(I207+I209+I211+I213)</f>
        <v>0</v>
      </c>
    </row>
    <row r="207" spans="1:9" s="28" customFormat="1" ht="115.5" customHeight="1" hidden="1">
      <c r="A207" s="26"/>
      <c r="B207" s="34" t="s">
        <v>312</v>
      </c>
      <c r="C207" s="19" t="s">
        <v>242</v>
      </c>
      <c r="D207" s="19" t="s">
        <v>231</v>
      </c>
      <c r="E207" s="19" t="s">
        <v>112</v>
      </c>
      <c r="F207" s="19"/>
      <c r="G207" s="20">
        <f>SUM(G208)</f>
        <v>0</v>
      </c>
      <c r="H207" s="20">
        <f>SUM(H208)</f>
        <v>0</v>
      </c>
      <c r="I207" s="20">
        <f>SUM(I208)</f>
        <v>0</v>
      </c>
    </row>
    <row r="208" spans="1:9" s="28" customFormat="1" ht="27" customHeight="1" hidden="1">
      <c r="A208" s="26"/>
      <c r="B208" s="23" t="s">
        <v>298</v>
      </c>
      <c r="C208" s="19" t="s">
        <v>242</v>
      </c>
      <c r="D208" s="19" t="s">
        <v>231</v>
      </c>
      <c r="E208" s="19" t="s">
        <v>112</v>
      </c>
      <c r="F208" s="19" t="s">
        <v>289</v>
      </c>
      <c r="G208" s="20"/>
      <c r="H208" s="20"/>
      <c r="I208" s="20"/>
    </row>
    <row r="209" spans="1:9" s="28" customFormat="1" ht="131.25" customHeight="1" hidden="1">
      <c r="A209" s="26"/>
      <c r="B209" s="35" t="s">
        <v>309</v>
      </c>
      <c r="C209" s="19" t="s">
        <v>242</v>
      </c>
      <c r="D209" s="19" t="s">
        <v>231</v>
      </c>
      <c r="E209" s="19" t="s">
        <v>113</v>
      </c>
      <c r="F209" s="19"/>
      <c r="G209" s="20">
        <f>PRODUCT(G210)</f>
        <v>0</v>
      </c>
      <c r="H209" s="20">
        <f>PRODUCT(H210)</f>
        <v>0</v>
      </c>
      <c r="I209" s="20">
        <f>PRODUCT(I210)</f>
        <v>0</v>
      </c>
    </row>
    <row r="210" spans="1:9" s="28" customFormat="1" ht="23.25" customHeight="1" hidden="1">
      <c r="A210" s="26"/>
      <c r="B210" s="23" t="s">
        <v>298</v>
      </c>
      <c r="C210" s="19" t="s">
        <v>242</v>
      </c>
      <c r="D210" s="19" t="s">
        <v>231</v>
      </c>
      <c r="E210" s="19" t="s">
        <v>113</v>
      </c>
      <c r="F210" s="19" t="s">
        <v>289</v>
      </c>
      <c r="G210" s="20"/>
      <c r="H210" s="20"/>
      <c r="I210" s="20"/>
    </row>
    <row r="211" spans="1:9" s="28" customFormat="1" ht="124.5" customHeight="1" hidden="1">
      <c r="A211" s="26"/>
      <c r="B211" s="35" t="s">
        <v>308</v>
      </c>
      <c r="C211" s="19" t="s">
        <v>242</v>
      </c>
      <c r="D211" s="19" t="s">
        <v>231</v>
      </c>
      <c r="E211" s="19" t="s">
        <v>114</v>
      </c>
      <c r="F211" s="19"/>
      <c r="G211" s="20">
        <f>PRODUCT(G212)</f>
        <v>0</v>
      </c>
      <c r="H211" s="20">
        <f>PRODUCT(H212)</f>
        <v>0</v>
      </c>
      <c r="I211" s="20">
        <f>PRODUCT(I212)</f>
        <v>0</v>
      </c>
    </row>
    <row r="212" spans="1:9" s="28" customFormat="1" ht="19.5" customHeight="1" hidden="1">
      <c r="A212" s="26"/>
      <c r="B212" s="23" t="s">
        <v>298</v>
      </c>
      <c r="C212" s="19" t="s">
        <v>242</v>
      </c>
      <c r="D212" s="19" t="s">
        <v>231</v>
      </c>
      <c r="E212" s="19" t="s">
        <v>114</v>
      </c>
      <c r="F212" s="19" t="s">
        <v>289</v>
      </c>
      <c r="G212" s="20"/>
      <c r="H212" s="20"/>
      <c r="I212" s="20"/>
    </row>
    <row r="213" spans="1:9" s="28" customFormat="1" ht="55.5" customHeight="1" hidden="1">
      <c r="A213" s="26"/>
      <c r="B213" s="23" t="s">
        <v>252</v>
      </c>
      <c r="C213" s="19" t="s">
        <v>242</v>
      </c>
      <c r="D213" s="19" t="s">
        <v>231</v>
      </c>
      <c r="E213" s="19" t="s">
        <v>121</v>
      </c>
      <c r="F213" s="19"/>
      <c r="G213" s="20">
        <f>SUM(G214+G216)</f>
        <v>0</v>
      </c>
      <c r="H213" s="20">
        <f>SUM(H214+H216)</f>
        <v>0</v>
      </c>
      <c r="I213" s="20">
        <f>SUM(I214+I216)</f>
        <v>0</v>
      </c>
    </row>
    <row r="214" spans="1:9" s="28" customFormat="1" ht="122.25" customHeight="1" hidden="1">
      <c r="A214" s="26"/>
      <c r="B214" s="31" t="s">
        <v>310</v>
      </c>
      <c r="C214" s="19" t="s">
        <v>242</v>
      </c>
      <c r="D214" s="19" t="s">
        <v>231</v>
      </c>
      <c r="E214" s="19" t="s">
        <v>114</v>
      </c>
      <c r="F214" s="19"/>
      <c r="G214" s="20">
        <f>SUM(G215)</f>
        <v>0</v>
      </c>
      <c r="H214" s="20">
        <f>SUM(H215)</f>
        <v>0</v>
      </c>
      <c r="I214" s="20">
        <f>SUM(I215)</f>
        <v>0</v>
      </c>
    </row>
    <row r="215" spans="1:9" s="28" customFormat="1" ht="19.5" customHeight="1" hidden="1">
      <c r="A215" s="26"/>
      <c r="B215" s="23" t="s">
        <v>298</v>
      </c>
      <c r="C215" s="19" t="s">
        <v>242</v>
      </c>
      <c r="D215" s="19" t="s">
        <v>231</v>
      </c>
      <c r="E215" s="19" t="s">
        <v>114</v>
      </c>
      <c r="F215" s="19" t="s">
        <v>289</v>
      </c>
      <c r="G215" s="20"/>
      <c r="H215" s="20"/>
      <c r="I215" s="20"/>
    </row>
    <row r="216" spans="1:9" s="28" customFormat="1" ht="133.5" customHeight="1" hidden="1">
      <c r="A216" s="26"/>
      <c r="B216" s="31" t="s">
        <v>313</v>
      </c>
      <c r="C216" s="19" t="s">
        <v>242</v>
      </c>
      <c r="D216" s="19" t="s">
        <v>231</v>
      </c>
      <c r="E216" s="19" t="s">
        <v>115</v>
      </c>
      <c r="F216" s="19"/>
      <c r="G216" s="20">
        <f>SUM(G217)</f>
        <v>0</v>
      </c>
      <c r="H216" s="20">
        <f>SUM(H217)</f>
        <v>0</v>
      </c>
      <c r="I216" s="20">
        <f>SUM(I217)</f>
        <v>0</v>
      </c>
    </row>
    <row r="217" spans="1:9" s="28" customFormat="1" ht="19.5" customHeight="1" hidden="1">
      <c r="A217" s="26"/>
      <c r="B217" s="23" t="s">
        <v>298</v>
      </c>
      <c r="C217" s="19" t="s">
        <v>242</v>
      </c>
      <c r="D217" s="19" t="s">
        <v>231</v>
      </c>
      <c r="E217" s="19" t="s">
        <v>115</v>
      </c>
      <c r="F217" s="19" t="s">
        <v>289</v>
      </c>
      <c r="G217" s="20"/>
      <c r="H217" s="20"/>
      <c r="I217" s="20"/>
    </row>
    <row r="218" spans="1:9" s="28" customFormat="1" ht="25.5" customHeight="1">
      <c r="A218" s="26"/>
      <c r="B218" s="27" t="s">
        <v>335</v>
      </c>
      <c r="C218" s="19" t="s">
        <v>242</v>
      </c>
      <c r="D218" s="19" t="s">
        <v>231</v>
      </c>
      <c r="E218" s="19" t="s">
        <v>133</v>
      </c>
      <c r="F218" s="19"/>
      <c r="G218" s="20">
        <f>SUM(G219+G224)</f>
        <v>6593</v>
      </c>
      <c r="H218" s="20">
        <f>SUM(H219+H224)</f>
        <v>2936.6</v>
      </c>
      <c r="I218" s="20">
        <f>SUM(I219+I224)</f>
        <v>3054</v>
      </c>
    </row>
    <row r="219" spans="1:9" s="28" customFormat="1" ht="42" customHeight="1">
      <c r="A219" s="26"/>
      <c r="B219" s="27" t="s">
        <v>385</v>
      </c>
      <c r="C219" s="19" t="s">
        <v>242</v>
      </c>
      <c r="D219" s="19" t="s">
        <v>231</v>
      </c>
      <c r="E219" s="19" t="s">
        <v>134</v>
      </c>
      <c r="F219" s="19"/>
      <c r="G219" s="20">
        <f>SUM(G220+G222)</f>
        <v>1042.1</v>
      </c>
      <c r="H219" s="20">
        <f>SUM(H220+H222)</f>
        <v>1164.8</v>
      </c>
      <c r="I219" s="20">
        <f>SUM(I220+I222)</f>
        <v>1211.3</v>
      </c>
    </row>
    <row r="220" spans="1:9" s="28" customFormat="1" ht="78.75" customHeight="1">
      <c r="A220" s="26"/>
      <c r="B220" s="23" t="s">
        <v>386</v>
      </c>
      <c r="C220" s="19" t="s">
        <v>242</v>
      </c>
      <c r="D220" s="19" t="s">
        <v>231</v>
      </c>
      <c r="E220" s="19" t="s">
        <v>135</v>
      </c>
      <c r="F220" s="19"/>
      <c r="G220" s="20">
        <f>SUM(G221)</f>
        <v>850</v>
      </c>
      <c r="H220" s="20">
        <f>SUM(H221)</f>
        <v>884</v>
      </c>
      <c r="I220" s="20">
        <f>SUM(I221)</f>
        <v>919.3</v>
      </c>
    </row>
    <row r="221" spans="1:9" s="28" customFormat="1" ht="37.5" customHeight="1">
      <c r="A221" s="26"/>
      <c r="B221" s="23" t="s">
        <v>280</v>
      </c>
      <c r="C221" s="19" t="s">
        <v>242</v>
      </c>
      <c r="D221" s="19" t="s">
        <v>231</v>
      </c>
      <c r="E221" s="19" t="s">
        <v>135</v>
      </c>
      <c r="F221" s="19" t="s">
        <v>281</v>
      </c>
      <c r="G221" s="20">
        <v>850</v>
      </c>
      <c r="H221" s="20">
        <v>884</v>
      </c>
      <c r="I221" s="20">
        <v>919.3</v>
      </c>
    </row>
    <row r="222" spans="1:9" s="28" customFormat="1" ht="75" customHeight="1">
      <c r="A222" s="26"/>
      <c r="B222" s="23" t="s">
        <v>478</v>
      </c>
      <c r="C222" s="19" t="s">
        <v>242</v>
      </c>
      <c r="D222" s="19" t="s">
        <v>231</v>
      </c>
      <c r="E222" s="19" t="s">
        <v>174</v>
      </c>
      <c r="F222" s="19"/>
      <c r="G222" s="20">
        <f>SUM(G223)</f>
        <v>192.1</v>
      </c>
      <c r="H222" s="20">
        <f>SUM(H223)</f>
        <v>280.8</v>
      </c>
      <c r="I222" s="20">
        <f>SUM(I223)</f>
        <v>292</v>
      </c>
    </row>
    <row r="223" spans="1:9" s="28" customFormat="1" ht="37.5" customHeight="1">
      <c r="A223" s="26"/>
      <c r="B223" s="23" t="s">
        <v>280</v>
      </c>
      <c r="C223" s="19" t="s">
        <v>242</v>
      </c>
      <c r="D223" s="19" t="s">
        <v>231</v>
      </c>
      <c r="E223" s="19" t="s">
        <v>174</v>
      </c>
      <c r="F223" s="19" t="s">
        <v>281</v>
      </c>
      <c r="G223" s="20">
        <v>192.1</v>
      </c>
      <c r="H223" s="20">
        <v>280.8</v>
      </c>
      <c r="I223" s="20">
        <v>292</v>
      </c>
    </row>
    <row r="224" spans="1:9" s="28" customFormat="1" ht="54" customHeight="1">
      <c r="A224" s="26"/>
      <c r="B224" s="27" t="s">
        <v>390</v>
      </c>
      <c r="C224" s="19" t="s">
        <v>242</v>
      </c>
      <c r="D224" s="19" t="s">
        <v>231</v>
      </c>
      <c r="E224" s="19" t="s">
        <v>391</v>
      </c>
      <c r="F224" s="19"/>
      <c r="G224" s="20">
        <f aca="true" t="shared" si="34" ref="G224:I225">SUM(G225)</f>
        <v>5550.9</v>
      </c>
      <c r="H224" s="20">
        <f t="shared" si="34"/>
        <v>1771.8</v>
      </c>
      <c r="I224" s="20">
        <f t="shared" si="34"/>
        <v>1842.7</v>
      </c>
    </row>
    <row r="225" spans="1:9" s="28" customFormat="1" ht="72.75" customHeight="1">
      <c r="A225" s="26"/>
      <c r="B225" s="27" t="s">
        <v>392</v>
      </c>
      <c r="C225" s="19" t="s">
        <v>242</v>
      </c>
      <c r="D225" s="19" t="s">
        <v>231</v>
      </c>
      <c r="E225" s="19" t="s">
        <v>334</v>
      </c>
      <c r="F225" s="19"/>
      <c r="G225" s="20">
        <f t="shared" si="34"/>
        <v>5550.9</v>
      </c>
      <c r="H225" s="20">
        <f t="shared" si="34"/>
        <v>1771.8</v>
      </c>
      <c r="I225" s="20">
        <f t="shared" si="34"/>
        <v>1842.7</v>
      </c>
    </row>
    <row r="226" spans="1:9" s="28" customFormat="1" ht="34.5" customHeight="1">
      <c r="A226" s="26"/>
      <c r="B226" s="23" t="s">
        <v>280</v>
      </c>
      <c r="C226" s="19" t="s">
        <v>242</v>
      </c>
      <c r="D226" s="19" t="s">
        <v>231</v>
      </c>
      <c r="E226" s="19" t="s">
        <v>334</v>
      </c>
      <c r="F226" s="19" t="s">
        <v>281</v>
      </c>
      <c r="G226" s="20">
        <v>5550.9</v>
      </c>
      <c r="H226" s="20">
        <v>1771.8</v>
      </c>
      <c r="I226" s="20">
        <v>1842.7</v>
      </c>
    </row>
    <row r="227" spans="1:9" s="28" customFormat="1" ht="34.5" customHeight="1">
      <c r="A227" s="26"/>
      <c r="B227" s="23" t="s">
        <v>411</v>
      </c>
      <c r="C227" s="19" t="s">
        <v>242</v>
      </c>
      <c r="D227" s="19" t="s">
        <v>231</v>
      </c>
      <c r="E227" s="19" t="s">
        <v>414</v>
      </c>
      <c r="F227" s="19"/>
      <c r="G227" s="20">
        <f>SUM(G228)</f>
        <v>0</v>
      </c>
      <c r="H227" s="20">
        <f>SUM(H228)</f>
        <v>15.6</v>
      </c>
      <c r="I227" s="20">
        <f>SUM(I228)</f>
        <v>16.2</v>
      </c>
    </row>
    <row r="228" spans="1:9" s="28" customFormat="1" ht="63" customHeight="1">
      <c r="A228" s="26"/>
      <c r="B228" s="23" t="s">
        <v>417</v>
      </c>
      <c r="C228" s="19" t="s">
        <v>242</v>
      </c>
      <c r="D228" s="19" t="s">
        <v>231</v>
      </c>
      <c r="E228" s="19" t="s">
        <v>419</v>
      </c>
      <c r="F228" s="19"/>
      <c r="G228" s="20">
        <f>SUM(G230)</f>
        <v>0</v>
      </c>
      <c r="H228" s="20">
        <f>SUM(H230)</f>
        <v>15.6</v>
      </c>
      <c r="I228" s="20">
        <f>SUM(I230)</f>
        <v>16.2</v>
      </c>
    </row>
    <row r="229" spans="1:9" s="28" customFormat="1" ht="96.75" customHeight="1">
      <c r="A229" s="26"/>
      <c r="B229" s="23" t="s">
        <v>418</v>
      </c>
      <c r="C229" s="19" t="s">
        <v>242</v>
      </c>
      <c r="D229" s="19" t="s">
        <v>231</v>
      </c>
      <c r="E229" s="19" t="s">
        <v>420</v>
      </c>
      <c r="F229" s="19"/>
      <c r="G229" s="20">
        <f>SUM(G230)</f>
        <v>0</v>
      </c>
      <c r="H229" s="20">
        <f>SUM(H230)</f>
        <v>15.6</v>
      </c>
      <c r="I229" s="20">
        <f>SUM(I230)</f>
        <v>16.2</v>
      </c>
    </row>
    <row r="230" spans="1:9" s="28" customFormat="1" ht="34.5" customHeight="1">
      <c r="A230" s="26"/>
      <c r="B230" s="23" t="s">
        <v>280</v>
      </c>
      <c r="C230" s="19" t="s">
        <v>242</v>
      </c>
      <c r="D230" s="19" t="s">
        <v>231</v>
      </c>
      <c r="E230" s="19" t="s">
        <v>420</v>
      </c>
      <c r="F230" s="19" t="s">
        <v>281</v>
      </c>
      <c r="G230" s="20">
        <v>0</v>
      </c>
      <c r="H230" s="20">
        <v>15.6</v>
      </c>
      <c r="I230" s="20">
        <v>16.2</v>
      </c>
    </row>
    <row r="231" spans="1:9" s="28" customFormat="1" ht="36" customHeight="1">
      <c r="A231" s="26"/>
      <c r="B231" s="23" t="s">
        <v>23</v>
      </c>
      <c r="C231" s="19" t="s">
        <v>242</v>
      </c>
      <c r="D231" s="19" t="s">
        <v>231</v>
      </c>
      <c r="E231" s="19" t="s">
        <v>429</v>
      </c>
      <c r="F231" s="19"/>
      <c r="G231" s="20">
        <f>SUM(G232+G235)</f>
        <v>1137</v>
      </c>
      <c r="H231" s="20">
        <f>SUM(H232+H235)</f>
        <v>3557</v>
      </c>
      <c r="I231" s="20">
        <f>SUM(I232+I235)</f>
        <v>3557</v>
      </c>
    </row>
    <row r="232" spans="1:9" s="28" customFormat="1" ht="63" customHeight="1">
      <c r="A232" s="26"/>
      <c r="B232" s="23" t="s">
        <v>21</v>
      </c>
      <c r="C232" s="19" t="s">
        <v>242</v>
      </c>
      <c r="D232" s="19" t="s">
        <v>231</v>
      </c>
      <c r="E232" s="19" t="s">
        <v>435</v>
      </c>
      <c r="F232" s="19"/>
      <c r="G232" s="20">
        <f aca="true" t="shared" si="35" ref="G232:I233">SUM(G233)</f>
        <v>1137</v>
      </c>
      <c r="H232" s="20">
        <f t="shared" si="35"/>
        <v>1137</v>
      </c>
      <c r="I232" s="20">
        <f t="shared" si="35"/>
        <v>1137</v>
      </c>
    </row>
    <row r="233" spans="1:9" s="28" customFormat="1" ht="54.75" customHeight="1">
      <c r="A233" s="26"/>
      <c r="B233" s="23" t="s">
        <v>22</v>
      </c>
      <c r="C233" s="19" t="s">
        <v>242</v>
      </c>
      <c r="D233" s="19" t="s">
        <v>231</v>
      </c>
      <c r="E233" s="19" t="s">
        <v>431</v>
      </c>
      <c r="F233" s="19"/>
      <c r="G233" s="20">
        <f t="shared" si="35"/>
        <v>1137</v>
      </c>
      <c r="H233" s="20">
        <f t="shared" si="35"/>
        <v>1137</v>
      </c>
      <c r="I233" s="20">
        <f t="shared" si="35"/>
        <v>1137</v>
      </c>
    </row>
    <row r="234" spans="1:9" s="28" customFormat="1" ht="45" customHeight="1">
      <c r="A234" s="26"/>
      <c r="B234" s="23" t="s">
        <v>280</v>
      </c>
      <c r="C234" s="19" t="s">
        <v>242</v>
      </c>
      <c r="D234" s="19" t="s">
        <v>231</v>
      </c>
      <c r="E234" s="19" t="s">
        <v>431</v>
      </c>
      <c r="F234" s="19" t="s">
        <v>281</v>
      </c>
      <c r="G234" s="20">
        <v>1137</v>
      </c>
      <c r="H234" s="20">
        <v>1137</v>
      </c>
      <c r="I234" s="20">
        <v>1137</v>
      </c>
    </row>
    <row r="235" spans="1:9" s="28" customFormat="1" ht="66" customHeight="1">
      <c r="A235" s="26"/>
      <c r="B235" s="23" t="s">
        <v>24</v>
      </c>
      <c r="C235" s="19" t="s">
        <v>242</v>
      </c>
      <c r="D235" s="19" t="s">
        <v>231</v>
      </c>
      <c r="E235" s="19" t="s">
        <v>436</v>
      </c>
      <c r="F235" s="19"/>
      <c r="G235" s="20">
        <f>SUM(G236)</f>
        <v>0</v>
      </c>
      <c r="H235" s="20">
        <f>SUM(H236)</f>
        <v>2420</v>
      </c>
      <c r="I235" s="20">
        <f>SUM(I236)</f>
        <v>2420</v>
      </c>
    </row>
    <row r="236" spans="1:9" s="28" customFormat="1" ht="72.75" customHeight="1">
      <c r="A236" s="26"/>
      <c r="B236" s="23" t="s">
        <v>25</v>
      </c>
      <c r="C236" s="19" t="s">
        <v>242</v>
      </c>
      <c r="D236" s="19" t="s">
        <v>231</v>
      </c>
      <c r="E236" s="19" t="s">
        <v>432</v>
      </c>
      <c r="F236" s="19"/>
      <c r="G236" s="20">
        <f>SUM(G237+G238)</f>
        <v>0</v>
      </c>
      <c r="H236" s="20">
        <f>SUM(H237+H238)</f>
        <v>2420</v>
      </c>
      <c r="I236" s="20">
        <f>SUM(I237+I238)</f>
        <v>2420</v>
      </c>
    </row>
    <row r="237" spans="1:9" s="28" customFormat="1" ht="45" customHeight="1">
      <c r="A237" s="26"/>
      <c r="B237" s="23" t="s">
        <v>280</v>
      </c>
      <c r="C237" s="19" t="s">
        <v>242</v>
      </c>
      <c r="D237" s="19" t="s">
        <v>231</v>
      </c>
      <c r="E237" s="19" t="s">
        <v>432</v>
      </c>
      <c r="F237" s="19" t="s">
        <v>281</v>
      </c>
      <c r="G237" s="20">
        <v>0</v>
      </c>
      <c r="H237" s="20">
        <v>120</v>
      </c>
      <c r="I237" s="20">
        <v>120</v>
      </c>
    </row>
    <row r="238" spans="1:9" s="28" customFormat="1" ht="42" customHeight="1">
      <c r="A238" s="26"/>
      <c r="B238" s="23" t="s">
        <v>316</v>
      </c>
      <c r="C238" s="19" t="s">
        <v>242</v>
      </c>
      <c r="D238" s="19" t="s">
        <v>231</v>
      </c>
      <c r="E238" s="19" t="s">
        <v>432</v>
      </c>
      <c r="F238" s="19" t="s">
        <v>315</v>
      </c>
      <c r="G238" s="20">
        <v>0</v>
      </c>
      <c r="H238" s="20">
        <v>2300</v>
      </c>
      <c r="I238" s="20">
        <v>2300</v>
      </c>
    </row>
    <row r="239" spans="1:9" s="28" customFormat="1" ht="43.5" customHeight="1">
      <c r="A239" s="26"/>
      <c r="B239" s="23" t="s">
        <v>338</v>
      </c>
      <c r="C239" s="19" t="s">
        <v>242</v>
      </c>
      <c r="D239" s="19" t="s">
        <v>231</v>
      </c>
      <c r="E239" s="19" t="s">
        <v>339</v>
      </c>
      <c r="F239" s="19"/>
      <c r="G239" s="20">
        <f>SUM(G240)</f>
        <v>0</v>
      </c>
      <c r="H239" s="20">
        <f aca="true" t="shared" si="36" ref="H239:I241">SUM(H240)</f>
        <v>104</v>
      </c>
      <c r="I239" s="20">
        <f t="shared" si="36"/>
        <v>108.1</v>
      </c>
    </row>
    <row r="240" spans="1:9" s="28" customFormat="1" ht="51" customHeight="1">
      <c r="A240" s="26"/>
      <c r="B240" s="23" t="s">
        <v>437</v>
      </c>
      <c r="C240" s="19" t="s">
        <v>242</v>
      </c>
      <c r="D240" s="19" t="s">
        <v>231</v>
      </c>
      <c r="E240" s="19" t="s">
        <v>438</v>
      </c>
      <c r="F240" s="19"/>
      <c r="G240" s="20">
        <f>SUM(G241)</f>
        <v>0</v>
      </c>
      <c r="H240" s="20">
        <f t="shared" si="36"/>
        <v>104</v>
      </c>
      <c r="I240" s="20">
        <f t="shared" si="36"/>
        <v>108.1</v>
      </c>
    </row>
    <row r="241" spans="1:9" s="28" customFormat="1" ht="58.5" customHeight="1">
      <c r="A241" s="26"/>
      <c r="B241" s="23" t="s">
        <v>440</v>
      </c>
      <c r="C241" s="19" t="s">
        <v>242</v>
      </c>
      <c r="D241" s="19" t="s">
        <v>231</v>
      </c>
      <c r="E241" s="19" t="s">
        <v>439</v>
      </c>
      <c r="F241" s="19"/>
      <c r="G241" s="20">
        <f>SUM(G242)</f>
        <v>0</v>
      </c>
      <c r="H241" s="20">
        <f t="shared" si="36"/>
        <v>104</v>
      </c>
      <c r="I241" s="20">
        <f t="shared" si="36"/>
        <v>108.1</v>
      </c>
    </row>
    <row r="242" spans="1:9" s="28" customFormat="1" ht="43.5" customHeight="1">
      <c r="A242" s="26"/>
      <c r="B242" s="23" t="s">
        <v>280</v>
      </c>
      <c r="C242" s="19" t="s">
        <v>242</v>
      </c>
      <c r="D242" s="19" t="s">
        <v>231</v>
      </c>
      <c r="E242" s="19" t="s">
        <v>439</v>
      </c>
      <c r="F242" s="19" t="s">
        <v>281</v>
      </c>
      <c r="G242" s="20">
        <v>0</v>
      </c>
      <c r="H242" s="20">
        <v>104</v>
      </c>
      <c r="I242" s="20">
        <v>108.1</v>
      </c>
    </row>
    <row r="243" spans="1:9" s="28" customFormat="1" ht="19.5" customHeight="1">
      <c r="A243" s="26"/>
      <c r="B243" s="23" t="s">
        <v>213</v>
      </c>
      <c r="C243" s="19" t="s">
        <v>242</v>
      </c>
      <c r="D243" s="19" t="s">
        <v>236</v>
      </c>
      <c r="E243" s="19"/>
      <c r="F243" s="19"/>
      <c r="G243" s="20">
        <f>SUM(G244+G249)</f>
        <v>9229.6</v>
      </c>
      <c r="H243" s="20">
        <f>SUM(H244+H249)</f>
        <v>10504</v>
      </c>
      <c r="I243" s="20">
        <f>SUM(I244+I249)</f>
        <v>10924</v>
      </c>
    </row>
    <row r="244" spans="1:9" s="28" customFormat="1" ht="29.25" customHeight="1" hidden="1">
      <c r="A244" s="26"/>
      <c r="B244" s="27" t="s">
        <v>355</v>
      </c>
      <c r="C244" s="19" t="s">
        <v>242</v>
      </c>
      <c r="D244" s="19" t="s">
        <v>236</v>
      </c>
      <c r="E244" s="19" t="s">
        <v>156</v>
      </c>
      <c r="F244" s="19"/>
      <c r="G244" s="20">
        <f>SUM(G245+G247)</f>
        <v>0</v>
      </c>
      <c r="H244" s="20">
        <f>SUM(H245+H247)</f>
        <v>0</v>
      </c>
      <c r="I244" s="20">
        <f>SUM(I245+I247)</f>
        <v>0</v>
      </c>
    </row>
    <row r="245" spans="1:9" s="28" customFormat="1" ht="53.25" customHeight="1" hidden="1">
      <c r="A245" s="26"/>
      <c r="B245" s="36" t="s">
        <v>356</v>
      </c>
      <c r="C245" s="19" t="s">
        <v>242</v>
      </c>
      <c r="D245" s="19" t="s">
        <v>236</v>
      </c>
      <c r="E245" s="19" t="s">
        <v>55</v>
      </c>
      <c r="F245" s="19"/>
      <c r="G245" s="20">
        <f>SUM(G246)</f>
        <v>0</v>
      </c>
      <c r="H245" s="20">
        <f>SUM(H246)</f>
        <v>0</v>
      </c>
      <c r="I245" s="20">
        <f>SUM(I246)</f>
        <v>0</v>
      </c>
    </row>
    <row r="246" spans="1:9" s="28" customFormat="1" ht="24.75" customHeight="1" hidden="1">
      <c r="A246" s="26"/>
      <c r="B246" s="23" t="s">
        <v>218</v>
      </c>
      <c r="C246" s="19" t="s">
        <v>242</v>
      </c>
      <c r="D246" s="19" t="s">
        <v>236</v>
      </c>
      <c r="E246" s="19" t="s">
        <v>55</v>
      </c>
      <c r="F246" s="19" t="s">
        <v>289</v>
      </c>
      <c r="G246" s="20">
        <v>0</v>
      </c>
      <c r="H246" s="20">
        <v>0</v>
      </c>
      <c r="I246" s="20">
        <v>0</v>
      </c>
    </row>
    <row r="247" spans="1:9" s="28" customFormat="1" ht="45.75" customHeight="1" hidden="1">
      <c r="A247" s="26"/>
      <c r="B247" s="27" t="s">
        <v>357</v>
      </c>
      <c r="C247" s="19" t="s">
        <v>242</v>
      </c>
      <c r="D247" s="19" t="s">
        <v>236</v>
      </c>
      <c r="E247" s="19" t="s">
        <v>56</v>
      </c>
      <c r="F247" s="19"/>
      <c r="G247" s="20">
        <f>SUM(G248)</f>
        <v>0</v>
      </c>
      <c r="H247" s="20">
        <f>SUM(H248)</f>
        <v>0</v>
      </c>
      <c r="I247" s="20">
        <f>SUM(I248)</f>
        <v>0</v>
      </c>
    </row>
    <row r="248" spans="1:9" s="28" customFormat="1" ht="39.75" customHeight="1" hidden="1">
      <c r="A248" s="26"/>
      <c r="B248" s="23" t="s">
        <v>280</v>
      </c>
      <c r="C248" s="19" t="s">
        <v>242</v>
      </c>
      <c r="D248" s="19" t="s">
        <v>236</v>
      </c>
      <c r="E248" s="19" t="s">
        <v>56</v>
      </c>
      <c r="F248" s="19" t="s">
        <v>281</v>
      </c>
      <c r="G248" s="20"/>
      <c r="H248" s="20"/>
      <c r="I248" s="20"/>
    </row>
    <row r="249" spans="1:9" s="28" customFormat="1" ht="39" customHeight="1">
      <c r="A249" s="26"/>
      <c r="B249" s="23" t="s">
        <v>400</v>
      </c>
      <c r="C249" s="19" t="s">
        <v>242</v>
      </c>
      <c r="D249" s="19" t="s">
        <v>236</v>
      </c>
      <c r="E249" s="19" t="s">
        <v>325</v>
      </c>
      <c r="F249" s="19"/>
      <c r="G249" s="20">
        <f>SUM(G250+G255+G258+G261+G264)</f>
        <v>9229.6</v>
      </c>
      <c r="H249" s="20">
        <f>SUM(H250+H255+H258+H261+H264)</f>
        <v>10504</v>
      </c>
      <c r="I249" s="20">
        <f>SUM(I250+I255+I258+I261+I264)</f>
        <v>10924</v>
      </c>
    </row>
    <row r="250" spans="1:9" s="28" customFormat="1" ht="57.75" customHeight="1">
      <c r="A250" s="26"/>
      <c r="B250" s="23" t="s">
        <v>401</v>
      </c>
      <c r="C250" s="19" t="s">
        <v>242</v>
      </c>
      <c r="D250" s="19" t="s">
        <v>236</v>
      </c>
      <c r="E250" s="19" t="s">
        <v>403</v>
      </c>
      <c r="F250" s="19"/>
      <c r="G250" s="20">
        <f>SUM(G251+G253)</f>
        <v>4638.4</v>
      </c>
      <c r="H250" s="20">
        <f>SUM(H251+H253)</f>
        <v>3640</v>
      </c>
      <c r="I250" s="20">
        <f>SUM(I251+I253)</f>
        <v>3785.6</v>
      </c>
    </row>
    <row r="251" spans="1:9" s="28" customFormat="1" ht="72.75" customHeight="1">
      <c r="A251" s="26"/>
      <c r="B251" s="23" t="s">
        <v>467</v>
      </c>
      <c r="C251" s="19" t="s">
        <v>242</v>
      </c>
      <c r="D251" s="19" t="s">
        <v>236</v>
      </c>
      <c r="E251" s="19" t="s">
        <v>469</v>
      </c>
      <c r="F251" s="19"/>
      <c r="G251" s="20">
        <f>SUM(G252)</f>
        <v>4548.4</v>
      </c>
      <c r="H251" s="20">
        <f>SUM(H252)</f>
        <v>3640</v>
      </c>
      <c r="I251" s="20">
        <f>SUM(I252)</f>
        <v>3785.6</v>
      </c>
    </row>
    <row r="252" spans="1:9" s="28" customFormat="1" ht="22.5" customHeight="1">
      <c r="A252" s="26"/>
      <c r="B252" s="23" t="s">
        <v>218</v>
      </c>
      <c r="C252" s="19" t="s">
        <v>242</v>
      </c>
      <c r="D252" s="19" t="s">
        <v>236</v>
      </c>
      <c r="E252" s="19" t="s">
        <v>469</v>
      </c>
      <c r="F252" s="19" t="s">
        <v>289</v>
      </c>
      <c r="G252" s="20">
        <v>4548.4</v>
      </c>
      <c r="H252" s="20">
        <v>3640</v>
      </c>
      <c r="I252" s="20">
        <v>3785.6</v>
      </c>
    </row>
    <row r="253" spans="1:9" s="28" customFormat="1" ht="48" customHeight="1">
      <c r="A253" s="26"/>
      <c r="B253" s="23" t="s">
        <v>86</v>
      </c>
      <c r="C253" s="19" t="s">
        <v>242</v>
      </c>
      <c r="D253" s="19" t="s">
        <v>236</v>
      </c>
      <c r="E253" s="19" t="s">
        <v>85</v>
      </c>
      <c r="F253" s="19"/>
      <c r="G253" s="20">
        <f>SUM(G254)</f>
        <v>90</v>
      </c>
      <c r="H253" s="20">
        <f>SUM(H254)</f>
        <v>0</v>
      </c>
      <c r="I253" s="20">
        <f>SUM(I254)</f>
        <v>0</v>
      </c>
    </row>
    <row r="254" spans="1:9" s="28" customFormat="1" ht="34.5" customHeight="1">
      <c r="A254" s="26"/>
      <c r="B254" s="23" t="s">
        <v>280</v>
      </c>
      <c r="C254" s="19" t="s">
        <v>242</v>
      </c>
      <c r="D254" s="19" t="s">
        <v>236</v>
      </c>
      <c r="E254" s="19" t="s">
        <v>85</v>
      </c>
      <c r="F254" s="19" t="s">
        <v>281</v>
      </c>
      <c r="G254" s="20">
        <v>90</v>
      </c>
      <c r="H254" s="20">
        <v>0</v>
      </c>
      <c r="I254" s="20">
        <v>0</v>
      </c>
    </row>
    <row r="255" spans="1:9" s="28" customFormat="1" ht="57.75" customHeight="1">
      <c r="A255" s="26"/>
      <c r="B255" s="23" t="s">
        <v>404</v>
      </c>
      <c r="C255" s="19" t="s">
        <v>242</v>
      </c>
      <c r="D255" s="19" t="s">
        <v>236</v>
      </c>
      <c r="E255" s="19" t="s">
        <v>402</v>
      </c>
      <c r="F255" s="19"/>
      <c r="G255" s="20">
        <f aca="true" t="shared" si="37" ref="G255:I256">SUM(G256)</f>
        <v>4509</v>
      </c>
      <c r="H255" s="20">
        <f t="shared" si="37"/>
        <v>2652</v>
      </c>
      <c r="I255" s="20">
        <f t="shared" si="37"/>
        <v>2758</v>
      </c>
    </row>
    <row r="256" spans="1:9" s="28" customFormat="1" ht="79.5" customHeight="1">
      <c r="A256" s="26"/>
      <c r="B256" s="23" t="s">
        <v>405</v>
      </c>
      <c r="C256" s="19" t="s">
        <v>242</v>
      </c>
      <c r="D256" s="19" t="s">
        <v>236</v>
      </c>
      <c r="E256" s="19" t="s">
        <v>470</v>
      </c>
      <c r="F256" s="19"/>
      <c r="G256" s="20">
        <f t="shared" si="37"/>
        <v>4509</v>
      </c>
      <c r="H256" s="20">
        <f t="shared" si="37"/>
        <v>2652</v>
      </c>
      <c r="I256" s="20">
        <f t="shared" si="37"/>
        <v>2758</v>
      </c>
    </row>
    <row r="257" spans="1:9" s="28" customFormat="1" ht="45.75" customHeight="1">
      <c r="A257" s="26"/>
      <c r="B257" s="23" t="s">
        <v>280</v>
      </c>
      <c r="C257" s="19" t="s">
        <v>242</v>
      </c>
      <c r="D257" s="19" t="s">
        <v>236</v>
      </c>
      <c r="E257" s="19" t="s">
        <v>470</v>
      </c>
      <c r="F257" s="19" t="s">
        <v>281</v>
      </c>
      <c r="G257" s="20">
        <v>4509</v>
      </c>
      <c r="H257" s="20">
        <v>2652</v>
      </c>
      <c r="I257" s="20">
        <v>2758</v>
      </c>
    </row>
    <row r="258" spans="1:9" s="28" customFormat="1" ht="57.75" customHeight="1" hidden="1">
      <c r="A258" s="26"/>
      <c r="B258" s="23" t="s">
        <v>407</v>
      </c>
      <c r="C258" s="19" t="s">
        <v>242</v>
      </c>
      <c r="D258" s="19" t="s">
        <v>236</v>
      </c>
      <c r="E258" s="19" t="s">
        <v>406</v>
      </c>
      <c r="F258" s="19"/>
      <c r="G258" s="20">
        <f aca="true" t="shared" si="38" ref="G258:I259">SUM(G259)</f>
        <v>0</v>
      </c>
      <c r="H258" s="20">
        <f t="shared" si="38"/>
        <v>0</v>
      </c>
      <c r="I258" s="20">
        <f t="shared" si="38"/>
        <v>0</v>
      </c>
    </row>
    <row r="259" spans="1:9" s="28" customFormat="1" ht="108" customHeight="1" hidden="1">
      <c r="A259" s="26"/>
      <c r="B259" s="23" t="s">
        <v>468</v>
      </c>
      <c r="C259" s="19" t="s">
        <v>242</v>
      </c>
      <c r="D259" s="19" t="s">
        <v>236</v>
      </c>
      <c r="E259" s="19" t="s">
        <v>471</v>
      </c>
      <c r="F259" s="19"/>
      <c r="G259" s="20">
        <f t="shared" si="38"/>
        <v>0</v>
      </c>
      <c r="H259" s="20">
        <f t="shared" si="38"/>
        <v>0</v>
      </c>
      <c r="I259" s="20">
        <f t="shared" si="38"/>
        <v>0</v>
      </c>
    </row>
    <row r="260" spans="1:9" s="28" customFormat="1" ht="21.75" customHeight="1" hidden="1">
      <c r="A260" s="26"/>
      <c r="B260" s="23" t="s">
        <v>218</v>
      </c>
      <c r="C260" s="19" t="s">
        <v>242</v>
      </c>
      <c r="D260" s="19" t="s">
        <v>236</v>
      </c>
      <c r="E260" s="19" t="s">
        <v>471</v>
      </c>
      <c r="F260" s="19" t="s">
        <v>289</v>
      </c>
      <c r="G260" s="20">
        <v>0</v>
      </c>
      <c r="H260" s="20">
        <v>0</v>
      </c>
      <c r="I260" s="20">
        <v>0</v>
      </c>
    </row>
    <row r="261" spans="1:9" s="28" customFormat="1" ht="63" customHeight="1" hidden="1">
      <c r="A261" s="26"/>
      <c r="B261" s="23" t="s">
        <v>409</v>
      </c>
      <c r="C261" s="19" t="s">
        <v>242</v>
      </c>
      <c r="D261" s="19" t="s">
        <v>236</v>
      </c>
      <c r="E261" s="19" t="s">
        <v>408</v>
      </c>
      <c r="F261" s="19"/>
      <c r="G261" s="20">
        <f aca="true" t="shared" si="39" ref="G261:I262">SUM(G262)</f>
        <v>0</v>
      </c>
      <c r="H261" s="20">
        <f t="shared" si="39"/>
        <v>0</v>
      </c>
      <c r="I261" s="20">
        <f t="shared" si="39"/>
        <v>0</v>
      </c>
    </row>
    <row r="262" spans="1:9" s="28" customFormat="1" ht="87" customHeight="1" hidden="1">
      <c r="A262" s="26"/>
      <c r="B262" s="23" t="s">
        <v>410</v>
      </c>
      <c r="C262" s="19" t="s">
        <v>242</v>
      </c>
      <c r="D262" s="19" t="s">
        <v>236</v>
      </c>
      <c r="E262" s="19" t="s">
        <v>472</v>
      </c>
      <c r="F262" s="19"/>
      <c r="G262" s="20">
        <f t="shared" si="39"/>
        <v>0</v>
      </c>
      <c r="H262" s="20">
        <f t="shared" si="39"/>
        <v>0</v>
      </c>
      <c r="I262" s="20">
        <f t="shared" si="39"/>
        <v>0</v>
      </c>
    </row>
    <row r="263" spans="1:9" s="28" customFormat="1" ht="40.5" customHeight="1" hidden="1">
      <c r="A263" s="26"/>
      <c r="B263" s="23" t="s">
        <v>280</v>
      </c>
      <c r="C263" s="19" t="s">
        <v>242</v>
      </c>
      <c r="D263" s="19" t="s">
        <v>236</v>
      </c>
      <c r="E263" s="19" t="s">
        <v>472</v>
      </c>
      <c r="F263" s="19" t="s">
        <v>281</v>
      </c>
      <c r="G263" s="20">
        <v>0</v>
      </c>
      <c r="H263" s="20">
        <v>0</v>
      </c>
      <c r="I263" s="20">
        <v>0</v>
      </c>
    </row>
    <row r="264" spans="1:9" s="28" customFormat="1" ht="63" customHeight="1">
      <c r="A264" s="26"/>
      <c r="B264" s="23" t="s">
        <v>486</v>
      </c>
      <c r="C264" s="19" t="s">
        <v>242</v>
      </c>
      <c r="D264" s="19" t="s">
        <v>236</v>
      </c>
      <c r="E264" s="19" t="s">
        <v>488</v>
      </c>
      <c r="F264" s="19"/>
      <c r="G264" s="20">
        <f>SUM(G265+G267)</f>
        <v>82.2</v>
      </c>
      <c r="H264" s="20">
        <f>SUM(H265+H267)</f>
        <v>4212</v>
      </c>
      <c r="I264" s="20">
        <f>SUM(I265+I267)</f>
        <v>4380.400000000001</v>
      </c>
    </row>
    <row r="265" spans="1:9" s="28" customFormat="1" ht="85.5" customHeight="1">
      <c r="A265" s="26"/>
      <c r="B265" s="36" t="s">
        <v>62</v>
      </c>
      <c r="C265" s="19" t="s">
        <v>242</v>
      </c>
      <c r="D265" s="19" t="s">
        <v>236</v>
      </c>
      <c r="E265" s="19" t="s">
        <v>63</v>
      </c>
      <c r="F265" s="19"/>
      <c r="G265" s="20">
        <f>SUM(G266)</f>
        <v>0</v>
      </c>
      <c r="H265" s="20">
        <f>SUM(H266)</f>
        <v>4108</v>
      </c>
      <c r="I265" s="20">
        <f>SUM(I266)</f>
        <v>4272.3</v>
      </c>
    </row>
    <row r="266" spans="1:9" s="28" customFormat="1" ht="24.75" customHeight="1">
      <c r="A266" s="26"/>
      <c r="B266" s="23" t="s">
        <v>218</v>
      </c>
      <c r="C266" s="19" t="s">
        <v>242</v>
      </c>
      <c r="D266" s="19" t="s">
        <v>236</v>
      </c>
      <c r="E266" s="19" t="s">
        <v>63</v>
      </c>
      <c r="F266" s="19" t="s">
        <v>289</v>
      </c>
      <c r="G266" s="20">
        <v>0</v>
      </c>
      <c r="H266" s="20">
        <v>4108</v>
      </c>
      <c r="I266" s="20">
        <v>4272.3</v>
      </c>
    </row>
    <row r="267" spans="1:9" s="28" customFormat="1" ht="71.25" customHeight="1">
      <c r="A267" s="26"/>
      <c r="B267" s="23" t="s">
        <v>487</v>
      </c>
      <c r="C267" s="19" t="s">
        <v>242</v>
      </c>
      <c r="D267" s="19" t="s">
        <v>236</v>
      </c>
      <c r="E267" s="19" t="s">
        <v>489</v>
      </c>
      <c r="F267" s="19"/>
      <c r="G267" s="20">
        <f>SUM(G268)</f>
        <v>82.2</v>
      </c>
      <c r="H267" s="20">
        <f>SUM(H268)</f>
        <v>104</v>
      </c>
      <c r="I267" s="20">
        <f>SUM(I268)</f>
        <v>108.1</v>
      </c>
    </row>
    <row r="268" spans="1:9" s="28" customFormat="1" ht="40.5" customHeight="1">
      <c r="A268" s="26"/>
      <c r="B268" s="23" t="s">
        <v>280</v>
      </c>
      <c r="C268" s="19" t="s">
        <v>242</v>
      </c>
      <c r="D268" s="19" t="s">
        <v>236</v>
      </c>
      <c r="E268" s="19" t="s">
        <v>489</v>
      </c>
      <c r="F268" s="19" t="s">
        <v>281</v>
      </c>
      <c r="G268" s="20">
        <v>82.2</v>
      </c>
      <c r="H268" s="20">
        <v>104</v>
      </c>
      <c r="I268" s="20">
        <v>108.1</v>
      </c>
    </row>
    <row r="269" spans="1:9" s="28" customFormat="1" ht="19.5" customHeight="1">
      <c r="A269" s="26"/>
      <c r="B269" s="23" t="s">
        <v>266</v>
      </c>
      <c r="C269" s="19" t="s">
        <v>242</v>
      </c>
      <c r="D269" s="19" t="s">
        <v>233</v>
      </c>
      <c r="E269" s="19"/>
      <c r="F269" s="19"/>
      <c r="G269" s="20">
        <f>SUM(G270+G283+G287+G326+G330)</f>
        <v>63911.99999999999</v>
      </c>
      <c r="H269" s="20">
        <f>SUM(H270+H283+H287+H326+H330)</f>
        <v>25728.800000000003</v>
      </c>
      <c r="I269" s="20">
        <f>SUM(I270+I283+I287+I326+I330)</f>
        <v>26780.1</v>
      </c>
    </row>
    <row r="270" spans="1:9" ht="27" customHeight="1">
      <c r="A270" s="28"/>
      <c r="B270" s="27" t="s">
        <v>380</v>
      </c>
      <c r="C270" s="19" t="s">
        <v>242</v>
      </c>
      <c r="D270" s="19" t="s">
        <v>233</v>
      </c>
      <c r="E270" s="19" t="s">
        <v>132</v>
      </c>
      <c r="F270" s="19"/>
      <c r="G270" s="20">
        <f>SUM(G271+G277)</f>
        <v>313.70000000000005</v>
      </c>
      <c r="H270" s="20">
        <f>SUM(H271+H277)</f>
        <v>29.799999999999997</v>
      </c>
      <c r="I270" s="20">
        <f>SUM(I271+I277)</f>
        <v>30.9</v>
      </c>
    </row>
    <row r="271" spans="1:9" ht="21" customHeight="1">
      <c r="A271" s="28"/>
      <c r="B271" s="23" t="s">
        <v>35</v>
      </c>
      <c r="C271" s="19" t="s">
        <v>242</v>
      </c>
      <c r="D271" s="19" t="s">
        <v>233</v>
      </c>
      <c r="E271" s="19" t="s">
        <v>36</v>
      </c>
      <c r="F271" s="19"/>
      <c r="G271" s="20">
        <f>SUM(G272+G274)</f>
        <v>186.8</v>
      </c>
      <c r="H271" s="20">
        <f>SUM(H272+H274)</f>
        <v>17.7</v>
      </c>
      <c r="I271" s="20">
        <f>SUM(I272+I274)</f>
        <v>18.4</v>
      </c>
    </row>
    <row r="272" spans="1:9" ht="66" customHeight="1" hidden="1">
      <c r="A272" s="28"/>
      <c r="B272" s="31" t="s">
        <v>493</v>
      </c>
      <c r="C272" s="19" t="s">
        <v>242</v>
      </c>
      <c r="D272" s="19" t="s">
        <v>233</v>
      </c>
      <c r="E272" s="19" t="s">
        <v>37</v>
      </c>
      <c r="F272" s="19"/>
      <c r="G272" s="20">
        <f>SUM(G273)</f>
        <v>0</v>
      </c>
      <c r="H272" s="20">
        <f>SUM(H273)</f>
        <v>0</v>
      </c>
      <c r="I272" s="20">
        <f>SUM(I273)</f>
        <v>0</v>
      </c>
    </row>
    <row r="273" spans="1:9" ht="36" customHeight="1" hidden="1">
      <c r="A273" s="28"/>
      <c r="B273" s="23" t="s">
        <v>280</v>
      </c>
      <c r="C273" s="19" t="s">
        <v>242</v>
      </c>
      <c r="D273" s="19" t="s">
        <v>233</v>
      </c>
      <c r="E273" s="19" t="s">
        <v>37</v>
      </c>
      <c r="F273" s="19" t="s">
        <v>281</v>
      </c>
      <c r="G273" s="20">
        <v>0</v>
      </c>
      <c r="H273" s="20">
        <v>0</v>
      </c>
      <c r="I273" s="20">
        <v>0</v>
      </c>
    </row>
    <row r="274" spans="1:9" ht="42" customHeight="1">
      <c r="A274" s="28"/>
      <c r="B274" s="23" t="s">
        <v>176</v>
      </c>
      <c r="C274" s="19" t="s">
        <v>242</v>
      </c>
      <c r="D274" s="19" t="s">
        <v>233</v>
      </c>
      <c r="E274" s="19" t="s">
        <v>38</v>
      </c>
      <c r="F274" s="19"/>
      <c r="G274" s="20">
        <f aca="true" t="shared" si="40" ref="G274:I275">SUM(G275)</f>
        <v>186.8</v>
      </c>
      <c r="H274" s="20">
        <f t="shared" si="40"/>
        <v>17.7</v>
      </c>
      <c r="I274" s="20">
        <f t="shared" si="40"/>
        <v>18.4</v>
      </c>
    </row>
    <row r="275" spans="1:9" ht="75" customHeight="1">
      <c r="A275" s="28"/>
      <c r="B275" s="31" t="s">
        <v>382</v>
      </c>
      <c r="C275" s="19" t="s">
        <v>242</v>
      </c>
      <c r="D275" s="19" t="s">
        <v>233</v>
      </c>
      <c r="E275" s="19" t="s">
        <v>39</v>
      </c>
      <c r="F275" s="19"/>
      <c r="G275" s="20">
        <f t="shared" si="40"/>
        <v>186.8</v>
      </c>
      <c r="H275" s="20">
        <f t="shared" si="40"/>
        <v>17.7</v>
      </c>
      <c r="I275" s="20">
        <f t="shared" si="40"/>
        <v>18.4</v>
      </c>
    </row>
    <row r="276" spans="1:9" ht="33" customHeight="1">
      <c r="A276" s="28"/>
      <c r="B276" s="23" t="s">
        <v>280</v>
      </c>
      <c r="C276" s="19" t="s">
        <v>242</v>
      </c>
      <c r="D276" s="19" t="s">
        <v>233</v>
      </c>
      <c r="E276" s="19" t="s">
        <v>39</v>
      </c>
      <c r="F276" s="19" t="s">
        <v>281</v>
      </c>
      <c r="G276" s="20">
        <v>186.8</v>
      </c>
      <c r="H276" s="20">
        <v>17.7</v>
      </c>
      <c r="I276" s="20">
        <v>18.4</v>
      </c>
    </row>
    <row r="277" spans="1:9" ht="33" customHeight="1">
      <c r="A277" s="28"/>
      <c r="B277" s="23" t="s">
        <v>41</v>
      </c>
      <c r="C277" s="19" t="s">
        <v>242</v>
      </c>
      <c r="D277" s="19" t="s">
        <v>233</v>
      </c>
      <c r="E277" s="19" t="s">
        <v>40</v>
      </c>
      <c r="F277" s="19"/>
      <c r="G277" s="20">
        <f>SUM(G278+G280)</f>
        <v>126.9</v>
      </c>
      <c r="H277" s="20">
        <f>SUM(H278+H280)</f>
        <v>12.1</v>
      </c>
      <c r="I277" s="20">
        <f>SUM(I278+I280)</f>
        <v>12.5</v>
      </c>
    </row>
    <row r="278" spans="1:9" ht="66" customHeight="1" hidden="1">
      <c r="A278" s="28"/>
      <c r="B278" s="31" t="s">
        <v>494</v>
      </c>
      <c r="C278" s="19" t="s">
        <v>242</v>
      </c>
      <c r="D278" s="19" t="s">
        <v>233</v>
      </c>
      <c r="E278" s="19" t="s">
        <v>42</v>
      </c>
      <c r="F278" s="19"/>
      <c r="G278" s="20">
        <f>SUM(G279)</f>
        <v>0</v>
      </c>
      <c r="H278" s="20">
        <f>SUM(H279)</f>
        <v>0</v>
      </c>
      <c r="I278" s="20">
        <f>SUM(I279)</f>
        <v>0</v>
      </c>
    </row>
    <row r="279" spans="1:9" ht="36" customHeight="1" hidden="1">
      <c r="A279" s="28"/>
      <c r="B279" s="23" t="s">
        <v>280</v>
      </c>
      <c r="C279" s="19" t="s">
        <v>242</v>
      </c>
      <c r="D279" s="19" t="s">
        <v>233</v>
      </c>
      <c r="E279" s="19" t="s">
        <v>42</v>
      </c>
      <c r="F279" s="19" t="s">
        <v>281</v>
      </c>
      <c r="G279" s="20">
        <v>0</v>
      </c>
      <c r="H279" s="20">
        <v>0</v>
      </c>
      <c r="I279" s="20">
        <v>0</v>
      </c>
    </row>
    <row r="280" spans="1:9" ht="52.5" customHeight="1">
      <c r="A280" s="28"/>
      <c r="B280" s="23" t="s">
        <v>176</v>
      </c>
      <c r="C280" s="19" t="s">
        <v>242</v>
      </c>
      <c r="D280" s="19" t="s">
        <v>233</v>
      </c>
      <c r="E280" s="19" t="s">
        <v>43</v>
      </c>
      <c r="F280" s="19"/>
      <c r="G280" s="20">
        <f aca="true" t="shared" si="41" ref="G280:I281">SUM(G281)</f>
        <v>126.9</v>
      </c>
      <c r="H280" s="20">
        <f t="shared" si="41"/>
        <v>12.1</v>
      </c>
      <c r="I280" s="20">
        <f t="shared" si="41"/>
        <v>12.5</v>
      </c>
    </row>
    <row r="281" spans="1:9" ht="75" customHeight="1">
      <c r="A281" s="28"/>
      <c r="B281" s="31" t="s">
        <v>383</v>
      </c>
      <c r="C281" s="19" t="s">
        <v>242</v>
      </c>
      <c r="D281" s="19" t="s">
        <v>233</v>
      </c>
      <c r="E281" s="19" t="s">
        <v>44</v>
      </c>
      <c r="F281" s="19"/>
      <c r="G281" s="20">
        <f t="shared" si="41"/>
        <v>126.9</v>
      </c>
      <c r="H281" s="20">
        <f t="shared" si="41"/>
        <v>12.1</v>
      </c>
      <c r="I281" s="20">
        <f t="shared" si="41"/>
        <v>12.5</v>
      </c>
    </row>
    <row r="282" spans="1:9" ht="37.5" customHeight="1">
      <c r="A282" s="28"/>
      <c r="B282" s="23" t="s">
        <v>280</v>
      </c>
      <c r="C282" s="19" t="s">
        <v>242</v>
      </c>
      <c r="D282" s="19" t="s">
        <v>233</v>
      </c>
      <c r="E282" s="19" t="s">
        <v>44</v>
      </c>
      <c r="F282" s="19" t="s">
        <v>281</v>
      </c>
      <c r="G282" s="20">
        <v>126.9</v>
      </c>
      <c r="H282" s="20">
        <v>12.1</v>
      </c>
      <c r="I282" s="20">
        <v>12.5</v>
      </c>
    </row>
    <row r="283" spans="1:9" s="28" customFormat="1" ht="28.5" customHeight="1">
      <c r="A283" s="26"/>
      <c r="B283" s="27" t="s">
        <v>335</v>
      </c>
      <c r="C283" s="19" t="s">
        <v>242</v>
      </c>
      <c r="D283" s="19" t="s">
        <v>233</v>
      </c>
      <c r="E283" s="19" t="s">
        <v>133</v>
      </c>
      <c r="F283" s="19"/>
      <c r="G283" s="20">
        <f>SUM(G284)</f>
        <v>0</v>
      </c>
      <c r="H283" s="20">
        <f aca="true" t="shared" si="42" ref="H283:I285">SUM(H284)</f>
        <v>31.2</v>
      </c>
      <c r="I283" s="20">
        <f t="shared" si="42"/>
        <v>32.4</v>
      </c>
    </row>
    <row r="284" spans="1:9" s="28" customFormat="1" ht="45" customHeight="1">
      <c r="A284" s="26"/>
      <c r="B284" s="23" t="s">
        <v>497</v>
      </c>
      <c r="C284" s="19" t="s">
        <v>242</v>
      </c>
      <c r="D284" s="19" t="s">
        <v>233</v>
      </c>
      <c r="E284" s="19" t="s">
        <v>499</v>
      </c>
      <c r="F284" s="19"/>
      <c r="G284" s="20">
        <f>SUM(G285)</f>
        <v>0</v>
      </c>
      <c r="H284" s="20">
        <f t="shared" si="42"/>
        <v>31.2</v>
      </c>
      <c r="I284" s="20">
        <f t="shared" si="42"/>
        <v>32.4</v>
      </c>
    </row>
    <row r="285" spans="1:9" s="28" customFormat="1" ht="79.5" customHeight="1">
      <c r="A285" s="26"/>
      <c r="B285" s="23" t="s">
        <v>64</v>
      </c>
      <c r="C285" s="19" t="s">
        <v>242</v>
      </c>
      <c r="D285" s="19" t="s">
        <v>233</v>
      </c>
      <c r="E285" s="19" t="s">
        <v>500</v>
      </c>
      <c r="F285" s="19"/>
      <c r="G285" s="20">
        <f>SUM(G286)</f>
        <v>0</v>
      </c>
      <c r="H285" s="20">
        <f t="shared" si="42"/>
        <v>31.2</v>
      </c>
      <c r="I285" s="20">
        <f t="shared" si="42"/>
        <v>32.4</v>
      </c>
    </row>
    <row r="286" spans="1:9" s="28" customFormat="1" ht="36" customHeight="1">
      <c r="A286" s="26"/>
      <c r="B286" s="23" t="s">
        <v>280</v>
      </c>
      <c r="C286" s="19" t="s">
        <v>242</v>
      </c>
      <c r="D286" s="19" t="s">
        <v>233</v>
      </c>
      <c r="E286" s="19" t="s">
        <v>500</v>
      </c>
      <c r="F286" s="19" t="s">
        <v>281</v>
      </c>
      <c r="G286" s="20">
        <v>0</v>
      </c>
      <c r="H286" s="20">
        <v>31.2</v>
      </c>
      <c r="I286" s="20">
        <v>32.4</v>
      </c>
    </row>
    <row r="287" spans="1:9" s="28" customFormat="1" ht="26.25" customHeight="1">
      <c r="A287" s="26"/>
      <c r="B287" s="30" t="s">
        <v>344</v>
      </c>
      <c r="C287" s="19" t="s">
        <v>242</v>
      </c>
      <c r="D287" s="19" t="s">
        <v>233</v>
      </c>
      <c r="E287" s="19" t="s">
        <v>137</v>
      </c>
      <c r="F287" s="19"/>
      <c r="G287" s="20">
        <f>SUM(G288+G291+G294+G297+G303+G307+G310+G313+G316+G319+G325)</f>
        <v>59302.99999999999</v>
      </c>
      <c r="H287" s="20">
        <f>SUM(H288+H291+H294+H297+H303+H307+H310+H313+H316+H319+H325)</f>
        <v>20201.800000000003</v>
      </c>
      <c r="I287" s="20">
        <f>SUM(I288+I291+I294+I297+I303+I307+I310+I313+I316+I319+I325)</f>
        <v>21008.7</v>
      </c>
    </row>
    <row r="288" spans="1:9" s="28" customFormat="1" ht="39" customHeight="1">
      <c r="A288" s="26"/>
      <c r="B288" s="27" t="s">
        <v>393</v>
      </c>
      <c r="C288" s="19" t="s">
        <v>242</v>
      </c>
      <c r="D288" s="19" t="s">
        <v>233</v>
      </c>
      <c r="E288" s="19" t="s">
        <v>138</v>
      </c>
      <c r="F288" s="19"/>
      <c r="G288" s="20">
        <f aca="true" t="shared" si="43" ref="G288:I289">SUM(G289)</f>
        <v>3966.4</v>
      </c>
      <c r="H288" s="20">
        <f t="shared" si="43"/>
        <v>2319.2</v>
      </c>
      <c r="I288" s="20">
        <f t="shared" si="43"/>
        <v>2412</v>
      </c>
    </row>
    <row r="289" spans="1:9" s="28" customFormat="1" ht="62.25" customHeight="1">
      <c r="A289" s="26"/>
      <c r="B289" s="27" t="s">
        <v>394</v>
      </c>
      <c r="C289" s="19" t="s">
        <v>242</v>
      </c>
      <c r="D289" s="19" t="s">
        <v>233</v>
      </c>
      <c r="E289" s="19" t="s">
        <v>139</v>
      </c>
      <c r="F289" s="19"/>
      <c r="G289" s="20">
        <f t="shared" si="43"/>
        <v>3966.4</v>
      </c>
      <c r="H289" s="20">
        <f t="shared" si="43"/>
        <v>2319.2</v>
      </c>
      <c r="I289" s="20">
        <f t="shared" si="43"/>
        <v>2412</v>
      </c>
    </row>
    <row r="290" spans="1:9" s="28" customFormat="1" ht="36" customHeight="1">
      <c r="A290" s="26"/>
      <c r="B290" s="23" t="s">
        <v>280</v>
      </c>
      <c r="C290" s="19" t="s">
        <v>242</v>
      </c>
      <c r="D290" s="19" t="s">
        <v>233</v>
      </c>
      <c r="E290" s="19" t="s">
        <v>139</v>
      </c>
      <c r="F290" s="19" t="s">
        <v>281</v>
      </c>
      <c r="G290" s="20">
        <v>3966.4</v>
      </c>
      <c r="H290" s="20">
        <v>2319.2</v>
      </c>
      <c r="I290" s="20">
        <v>2412</v>
      </c>
    </row>
    <row r="291" spans="1:9" s="28" customFormat="1" ht="37.5" customHeight="1">
      <c r="A291" s="26"/>
      <c r="B291" s="27" t="s">
        <v>340</v>
      </c>
      <c r="C291" s="19" t="s">
        <v>242</v>
      </c>
      <c r="D291" s="19" t="s">
        <v>233</v>
      </c>
      <c r="E291" s="19" t="s">
        <v>140</v>
      </c>
      <c r="F291" s="19"/>
      <c r="G291" s="20">
        <f aca="true" t="shared" si="44" ref="G291:I292">SUM(G292)</f>
        <v>21686.3</v>
      </c>
      <c r="H291" s="20">
        <f t="shared" si="44"/>
        <v>6369</v>
      </c>
      <c r="I291" s="20">
        <f t="shared" si="44"/>
        <v>6623.7</v>
      </c>
    </row>
    <row r="292" spans="1:9" s="28" customFormat="1" ht="60.75" customHeight="1">
      <c r="A292" s="26"/>
      <c r="B292" s="23" t="s">
        <v>345</v>
      </c>
      <c r="C292" s="19" t="s">
        <v>242</v>
      </c>
      <c r="D292" s="19" t="s">
        <v>233</v>
      </c>
      <c r="E292" s="19" t="s">
        <v>141</v>
      </c>
      <c r="F292" s="19"/>
      <c r="G292" s="20">
        <f t="shared" si="44"/>
        <v>21686.3</v>
      </c>
      <c r="H292" s="20">
        <f t="shared" si="44"/>
        <v>6369</v>
      </c>
      <c r="I292" s="20">
        <f t="shared" si="44"/>
        <v>6623.7</v>
      </c>
    </row>
    <row r="293" spans="1:9" s="28" customFormat="1" ht="33.75" customHeight="1">
      <c r="A293" s="26"/>
      <c r="B293" s="23" t="s">
        <v>280</v>
      </c>
      <c r="C293" s="19" t="s">
        <v>242</v>
      </c>
      <c r="D293" s="19" t="s">
        <v>233</v>
      </c>
      <c r="E293" s="19" t="s">
        <v>141</v>
      </c>
      <c r="F293" s="19" t="s">
        <v>281</v>
      </c>
      <c r="G293" s="20">
        <v>21686.3</v>
      </c>
      <c r="H293" s="20">
        <v>6369</v>
      </c>
      <c r="I293" s="20">
        <v>6623.7</v>
      </c>
    </row>
    <row r="294" spans="1:9" s="28" customFormat="1" ht="39" customHeight="1">
      <c r="A294" s="26"/>
      <c r="B294" s="27" t="s">
        <v>346</v>
      </c>
      <c r="C294" s="19" t="s">
        <v>242</v>
      </c>
      <c r="D294" s="19" t="s">
        <v>233</v>
      </c>
      <c r="E294" s="19" t="s">
        <v>142</v>
      </c>
      <c r="F294" s="19"/>
      <c r="G294" s="20">
        <f aca="true" t="shared" si="45" ref="G294:I295">SUM(G295)</f>
        <v>2738</v>
      </c>
      <c r="H294" s="20">
        <f t="shared" si="45"/>
        <v>624</v>
      </c>
      <c r="I294" s="20">
        <f t="shared" si="45"/>
        <v>649</v>
      </c>
    </row>
    <row r="295" spans="1:9" s="28" customFormat="1" ht="43.5" customHeight="1">
      <c r="A295" s="26"/>
      <c r="B295" s="27" t="s">
        <v>395</v>
      </c>
      <c r="C295" s="19" t="s">
        <v>242</v>
      </c>
      <c r="D295" s="19" t="s">
        <v>233</v>
      </c>
      <c r="E295" s="19" t="s">
        <v>143</v>
      </c>
      <c r="F295" s="19"/>
      <c r="G295" s="20">
        <f t="shared" si="45"/>
        <v>2738</v>
      </c>
      <c r="H295" s="20">
        <f t="shared" si="45"/>
        <v>624</v>
      </c>
      <c r="I295" s="20">
        <f t="shared" si="45"/>
        <v>649</v>
      </c>
    </row>
    <row r="296" spans="1:9" s="28" customFormat="1" ht="33.75" customHeight="1">
      <c r="A296" s="26"/>
      <c r="B296" s="23" t="s">
        <v>280</v>
      </c>
      <c r="C296" s="19" t="s">
        <v>242</v>
      </c>
      <c r="D296" s="19" t="s">
        <v>233</v>
      </c>
      <c r="E296" s="19" t="s">
        <v>143</v>
      </c>
      <c r="F296" s="19" t="s">
        <v>281</v>
      </c>
      <c r="G296" s="20">
        <v>2738</v>
      </c>
      <c r="H296" s="20">
        <v>624</v>
      </c>
      <c r="I296" s="20">
        <v>649</v>
      </c>
    </row>
    <row r="297" spans="1:9" s="28" customFormat="1" ht="61.5" customHeight="1">
      <c r="A297" s="26"/>
      <c r="B297" s="27" t="s">
        <v>425</v>
      </c>
      <c r="C297" s="19" t="s">
        <v>242</v>
      </c>
      <c r="D297" s="19" t="s">
        <v>233</v>
      </c>
      <c r="E297" s="19" t="s">
        <v>144</v>
      </c>
      <c r="F297" s="19"/>
      <c r="G297" s="20">
        <f>SUM(G298+G301)</f>
        <v>5550</v>
      </c>
      <c r="H297" s="20">
        <f>SUM(H298+H301)</f>
        <v>3122.1</v>
      </c>
      <c r="I297" s="20">
        <f>SUM(I298+I301)</f>
        <v>3246.9</v>
      </c>
    </row>
    <row r="298" spans="1:9" s="28" customFormat="1" ht="74.25" customHeight="1">
      <c r="A298" s="26"/>
      <c r="B298" s="23" t="s">
        <v>426</v>
      </c>
      <c r="C298" s="19" t="s">
        <v>242</v>
      </c>
      <c r="D298" s="19" t="s">
        <v>233</v>
      </c>
      <c r="E298" s="19" t="s">
        <v>145</v>
      </c>
      <c r="F298" s="19"/>
      <c r="G298" s="20">
        <f>SUM(G299+G300)</f>
        <v>5550</v>
      </c>
      <c r="H298" s="20">
        <f>SUM(H299+H300)</f>
        <v>3122.1</v>
      </c>
      <c r="I298" s="20">
        <f>SUM(I299+I300)</f>
        <v>3246.9</v>
      </c>
    </row>
    <row r="299" spans="1:9" s="28" customFormat="1" ht="33.75" customHeight="1">
      <c r="A299" s="26"/>
      <c r="B299" s="23" t="s">
        <v>280</v>
      </c>
      <c r="C299" s="19" t="s">
        <v>242</v>
      </c>
      <c r="D299" s="19" t="s">
        <v>233</v>
      </c>
      <c r="E299" s="19" t="s">
        <v>145</v>
      </c>
      <c r="F299" s="19" t="s">
        <v>281</v>
      </c>
      <c r="G299" s="20">
        <v>5549.4</v>
      </c>
      <c r="H299" s="20">
        <v>3120</v>
      </c>
      <c r="I299" s="20">
        <v>3244.8</v>
      </c>
    </row>
    <row r="300" spans="1:9" s="28" customFormat="1" ht="18" customHeight="1">
      <c r="A300" s="26"/>
      <c r="B300" s="27" t="s">
        <v>282</v>
      </c>
      <c r="C300" s="19" t="s">
        <v>242</v>
      </c>
      <c r="D300" s="19" t="s">
        <v>233</v>
      </c>
      <c r="E300" s="19" t="s">
        <v>145</v>
      </c>
      <c r="F300" s="19" t="s">
        <v>283</v>
      </c>
      <c r="G300" s="20">
        <v>0.6</v>
      </c>
      <c r="H300" s="20">
        <v>2.1</v>
      </c>
      <c r="I300" s="20">
        <v>2.1</v>
      </c>
    </row>
    <row r="301" spans="1:9" s="28" customFormat="1" ht="105" customHeight="1" hidden="1">
      <c r="A301" s="26"/>
      <c r="B301" s="23" t="s">
        <v>323</v>
      </c>
      <c r="C301" s="19" t="s">
        <v>242</v>
      </c>
      <c r="D301" s="19" t="s">
        <v>233</v>
      </c>
      <c r="E301" s="19" t="s">
        <v>175</v>
      </c>
      <c r="F301" s="19"/>
      <c r="G301" s="20">
        <f>SUM(G302)</f>
        <v>0</v>
      </c>
      <c r="H301" s="20">
        <f>SUM(H302)</f>
        <v>0</v>
      </c>
      <c r="I301" s="20">
        <f>SUM(I302)</f>
        <v>0</v>
      </c>
    </row>
    <row r="302" spans="1:9" s="28" customFormat="1" ht="49.5" customHeight="1" hidden="1">
      <c r="A302" s="26"/>
      <c r="B302" s="23" t="s">
        <v>280</v>
      </c>
      <c r="C302" s="19" t="s">
        <v>242</v>
      </c>
      <c r="D302" s="19" t="s">
        <v>233</v>
      </c>
      <c r="E302" s="19" t="s">
        <v>175</v>
      </c>
      <c r="F302" s="19" t="s">
        <v>281</v>
      </c>
      <c r="G302" s="20"/>
      <c r="H302" s="20"/>
      <c r="I302" s="20"/>
    </row>
    <row r="303" spans="1:9" s="28" customFormat="1" ht="44.25" customHeight="1">
      <c r="A303" s="26"/>
      <c r="B303" s="27" t="s">
        <v>427</v>
      </c>
      <c r="C303" s="19" t="s">
        <v>242</v>
      </c>
      <c r="D303" s="19" t="s">
        <v>233</v>
      </c>
      <c r="E303" s="19" t="s">
        <v>146</v>
      </c>
      <c r="F303" s="19"/>
      <c r="G303" s="20">
        <f>SUM(G304)</f>
        <v>6335.9</v>
      </c>
      <c r="H303" s="20">
        <f>SUM(H304)</f>
        <v>6473</v>
      </c>
      <c r="I303" s="20">
        <f>SUM(I304)</f>
        <v>6730.9</v>
      </c>
    </row>
    <row r="304" spans="1:9" s="28" customFormat="1" ht="54.75" customHeight="1">
      <c r="A304" s="26"/>
      <c r="B304" s="27" t="s">
        <v>428</v>
      </c>
      <c r="C304" s="19" t="s">
        <v>242</v>
      </c>
      <c r="D304" s="19" t="s">
        <v>233</v>
      </c>
      <c r="E304" s="19" t="s">
        <v>147</v>
      </c>
      <c r="F304" s="19"/>
      <c r="G304" s="20">
        <f>SUM(G305+G306)</f>
        <v>6335.9</v>
      </c>
      <c r="H304" s="20">
        <f>SUM(H305+H306)</f>
        <v>6473</v>
      </c>
      <c r="I304" s="20">
        <f>SUM(I305+I306)</f>
        <v>6730.9</v>
      </c>
    </row>
    <row r="305" spans="1:9" s="28" customFormat="1" ht="38.25" customHeight="1">
      <c r="A305" s="26"/>
      <c r="B305" s="23" t="s">
        <v>280</v>
      </c>
      <c r="C305" s="19" t="s">
        <v>242</v>
      </c>
      <c r="D305" s="19" t="s">
        <v>233</v>
      </c>
      <c r="E305" s="19" t="s">
        <v>147</v>
      </c>
      <c r="F305" s="19" t="s">
        <v>281</v>
      </c>
      <c r="G305" s="20">
        <v>6310.9</v>
      </c>
      <c r="H305" s="20">
        <v>6448</v>
      </c>
      <c r="I305" s="20">
        <v>6705.9</v>
      </c>
    </row>
    <row r="306" spans="1:9" s="28" customFormat="1" ht="28.5" customHeight="1">
      <c r="A306" s="26"/>
      <c r="B306" s="27" t="s">
        <v>282</v>
      </c>
      <c r="C306" s="19" t="s">
        <v>242</v>
      </c>
      <c r="D306" s="19" t="s">
        <v>233</v>
      </c>
      <c r="E306" s="19" t="s">
        <v>147</v>
      </c>
      <c r="F306" s="19" t="s">
        <v>283</v>
      </c>
      <c r="G306" s="20">
        <v>25</v>
      </c>
      <c r="H306" s="20">
        <v>25</v>
      </c>
      <c r="I306" s="20">
        <v>25</v>
      </c>
    </row>
    <row r="307" spans="1:9" s="28" customFormat="1" ht="36.75" customHeight="1">
      <c r="A307" s="26"/>
      <c r="B307" s="27" t="s">
        <v>347</v>
      </c>
      <c r="C307" s="19" t="s">
        <v>242</v>
      </c>
      <c r="D307" s="19" t="s">
        <v>233</v>
      </c>
      <c r="E307" s="19" t="s">
        <v>148</v>
      </c>
      <c r="F307" s="19"/>
      <c r="G307" s="20">
        <f aca="true" t="shared" si="46" ref="G307:I308">SUM(G308)</f>
        <v>1491</v>
      </c>
      <c r="H307" s="20">
        <f t="shared" si="46"/>
        <v>649</v>
      </c>
      <c r="I307" s="20">
        <f t="shared" si="46"/>
        <v>674.9</v>
      </c>
    </row>
    <row r="308" spans="1:9" s="28" customFormat="1" ht="72" customHeight="1">
      <c r="A308" s="26"/>
      <c r="B308" s="27" t="s">
        <v>348</v>
      </c>
      <c r="C308" s="19" t="s">
        <v>242</v>
      </c>
      <c r="D308" s="19" t="s">
        <v>233</v>
      </c>
      <c r="E308" s="19" t="s">
        <v>149</v>
      </c>
      <c r="F308" s="19"/>
      <c r="G308" s="20">
        <f t="shared" si="46"/>
        <v>1491</v>
      </c>
      <c r="H308" s="20">
        <f t="shared" si="46"/>
        <v>649</v>
      </c>
      <c r="I308" s="20">
        <f t="shared" si="46"/>
        <v>674.9</v>
      </c>
    </row>
    <row r="309" spans="1:9" s="28" customFormat="1" ht="35.25" customHeight="1">
      <c r="A309" s="26"/>
      <c r="B309" s="23" t="s">
        <v>280</v>
      </c>
      <c r="C309" s="19" t="s">
        <v>242</v>
      </c>
      <c r="D309" s="19" t="s">
        <v>233</v>
      </c>
      <c r="E309" s="19" t="s">
        <v>149</v>
      </c>
      <c r="F309" s="19" t="s">
        <v>281</v>
      </c>
      <c r="G309" s="20">
        <v>1491</v>
      </c>
      <c r="H309" s="20">
        <v>649</v>
      </c>
      <c r="I309" s="20">
        <v>674.9</v>
      </c>
    </row>
    <row r="310" spans="1:9" s="28" customFormat="1" ht="39.75" customHeight="1">
      <c r="A310" s="26"/>
      <c r="B310" s="27" t="s">
        <v>349</v>
      </c>
      <c r="C310" s="19" t="s">
        <v>242</v>
      </c>
      <c r="D310" s="19" t="s">
        <v>233</v>
      </c>
      <c r="E310" s="19" t="s">
        <v>150</v>
      </c>
      <c r="F310" s="25"/>
      <c r="G310" s="20">
        <f aca="true" t="shared" si="47" ref="G310:I311">SUM(G311)</f>
        <v>0</v>
      </c>
      <c r="H310" s="20">
        <f t="shared" si="47"/>
        <v>219.2</v>
      </c>
      <c r="I310" s="20">
        <f t="shared" si="47"/>
        <v>228</v>
      </c>
    </row>
    <row r="311" spans="1:9" s="28" customFormat="1" ht="51.75" customHeight="1">
      <c r="A311" s="26"/>
      <c r="B311" s="27" t="s">
        <v>350</v>
      </c>
      <c r="C311" s="19" t="s">
        <v>242</v>
      </c>
      <c r="D311" s="19" t="s">
        <v>233</v>
      </c>
      <c r="E311" s="19" t="s">
        <v>151</v>
      </c>
      <c r="F311" s="19"/>
      <c r="G311" s="20">
        <f t="shared" si="47"/>
        <v>0</v>
      </c>
      <c r="H311" s="20">
        <f t="shared" si="47"/>
        <v>219.2</v>
      </c>
      <c r="I311" s="20">
        <f t="shared" si="47"/>
        <v>228</v>
      </c>
    </row>
    <row r="312" spans="1:9" s="28" customFormat="1" ht="35.25" customHeight="1">
      <c r="A312" s="26"/>
      <c r="B312" s="23" t="s">
        <v>280</v>
      </c>
      <c r="C312" s="19" t="s">
        <v>242</v>
      </c>
      <c r="D312" s="19" t="s">
        <v>233</v>
      </c>
      <c r="E312" s="19" t="s">
        <v>151</v>
      </c>
      <c r="F312" s="19" t="s">
        <v>281</v>
      </c>
      <c r="G312" s="20">
        <v>0</v>
      </c>
      <c r="H312" s="20">
        <v>219.2</v>
      </c>
      <c r="I312" s="20">
        <v>228</v>
      </c>
    </row>
    <row r="313" spans="1:9" s="28" customFormat="1" ht="38.25" customHeight="1">
      <c r="A313" s="26"/>
      <c r="B313" s="27" t="s">
        <v>351</v>
      </c>
      <c r="C313" s="19" t="s">
        <v>242</v>
      </c>
      <c r="D313" s="19" t="s">
        <v>233</v>
      </c>
      <c r="E313" s="19" t="s">
        <v>152</v>
      </c>
      <c r="F313" s="19"/>
      <c r="G313" s="20">
        <f aca="true" t="shared" si="48" ref="G313:I314">SUM(G314)</f>
        <v>68</v>
      </c>
      <c r="H313" s="20">
        <f t="shared" si="48"/>
        <v>374.3</v>
      </c>
      <c r="I313" s="20">
        <f t="shared" si="48"/>
        <v>389.3</v>
      </c>
    </row>
    <row r="314" spans="1:9" s="28" customFormat="1" ht="61.5" customHeight="1">
      <c r="A314" s="26"/>
      <c r="B314" s="27" t="s">
        <v>352</v>
      </c>
      <c r="C314" s="19" t="s">
        <v>242</v>
      </c>
      <c r="D314" s="19" t="s">
        <v>233</v>
      </c>
      <c r="E314" s="19" t="s">
        <v>153</v>
      </c>
      <c r="F314" s="19"/>
      <c r="G314" s="20">
        <f t="shared" si="48"/>
        <v>68</v>
      </c>
      <c r="H314" s="20">
        <f t="shared" si="48"/>
        <v>374.3</v>
      </c>
      <c r="I314" s="20">
        <f t="shared" si="48"/>
        <v>389.3</v>
      </c>
    </row>
    <row r="315" spans="1:9" s="28" customFormat="1" ht="38.25" customHeight="1">
      <c r="A315" s="26"/>
      <c r="B315" s="23" t="s">
        <v>280</v>
      </c>
      <c r="C315" s="19" t="s">
        <v>242</v>
      </c>
      <c r="D315" s="19" t="s">
        <v>233</v>
      </c>
      <c r="E315" s="19" t="s">
        <v>153</v>
      </c>
      <c r="F315" s="19" t="s">
        <v>281</v>
      </c>
      <c r="G315" s="20">
        <v>68</v>
      </c>
      <c r="H315" s="20">
        <v>374.3</v>
      </c>
      <c r="I315" s="20">
        <v>389.3</v>
      </c>
    </row>
    <row r="316" spans="1:9" s="28" customFormat="1" ht="32.25" customHeight="1">
      <c r="A316" s="26"/>
      <c r="B316" s="27" t="s">
        <v>353</v>
      </c>
      <c r="C316" s="19" t="s">
        <v>242</v>
      </c>
      <c r="D316" s="19" t="s">
        <v>233</v>
      </c>
      <c r="E316" s="19" t="s">
        <v>154</v>
      </c>
      <c r="F316" s="19"/>
      <c r="G316" s="20">
        <f aca="true" t="shared" si="49" ref="G316:I317">SUM(G317)</f>
        <v>51.2</v>
      </c>
      <c r="H316" s="20">
        <f t="shared" si="49"/>
        <v>52</v>
      </c>
      <c r="I316" s="20">
        <f t="shared" si="49"/>
        <v>54</v>
      </c>
    </row>
    <row r="317" spans="1:9" s="28" customFormat="1" ht="59.25" customHeight="1">
      <c r="A317" s="26"/>
      <c r="B317" s="27" t="s">
        <v>354</v>
      </c>
      <c r="C317" s="19" t="s">
        <v>242</v>
      </c>
      <c r="D317" s="19" t="s">
        <v>233</v>
      </c>
      <c r="E317" s="19" t="s">
        <v>155</v>
      </c>
      <c r="F317" s="19"/>
      <c r="G317" s="20">
        <f t="shared" si="49"/>
        <v>51.2</v>
      </c>
      <c r="H317" s="20">
        <f t="shared" si="49"/>
        <v>52</v>
      </c>
      <c r="I317" s="20">
        <f t="shared" si="49"/>
        <v>54</v>
      </c>
    </row>
    <row r="318" spans="1:9" s="28" customFormat="1" ht="34.5" customHeight="1">
      <c r="A318" s="26"/>
      <c r="B318" s="23" t="s">
        <v>280</v>
      </c>
      <c r="C318" s="19" t="s">
        <v>242</v>
      </c>
      <c r="D318" s="19" t="s">
        <v>233</v>
      </c>
      <c r="E318" s="19" t="s">
        <v>155</v>
      </c>
      <c r="F318" s="19" t="s">
        <v>281</v>
      </c>
      <c r="G318" s="20">
        <v>51.2</v>
      </c>
      <c r="H318" s="20">
        <v>52</v>
      </c>
      <c r="I318" s="20">
        <v>54</v>
      </c>
    </row>
    <row r="319" spans="1:9" s="28" customFormat="1" ht="42.75" customHeight="1">
      <c r="A319" s="26"/>
      <c r="B319" s="27" t="s">
        <v>396</v>
      </c>
      <c r="C319" s="19" t="s">
        <v>242</v>
      </c>
      <c r="D319" s="19" t="s">
        <v>233</v>
      </c>
      <c r="E319" s="19" t="s">
        <v>433</v>
      </c>
      <c r="F319" s="19"/>
      <c r="G319" s="20">
        <f>SUM(G320)</f>
        <v>916.2</v>
      </c>
      <c r="H319" s="20">
        <f>SUM(H320)</f>
        <v>0</v>
      </c>
      <c r="I319" s="20">
        <f>SUM(I320)</f>
        <v>0</v>
      </c>
    </row>
    <row r="320" spans="1:9" s="28" customFormat="1" ht="66.75" customHeight="1">
      <c r="A320" s="26"/>
      <c r="B320" s="23" t="s">
        <v>397</v>
      </c>
      <c r="C320" s="19" t="s">
        <v>242</v>
      </c>
      <c r="D320" s="19" t="s">
        <v>233</v>
      </c>
      <c r="E320" s="19" t="s">
        <v>434</v>
      </c>
      <c r="F320" s="19"/>
      <c r="G320" s="20">
        <f>G321</f>
        <v>916.2</v>
      </c>
      <c r="H320" s="20">
        <f>H321</f>
        <v>0</v>
      </c>
      <c r="I320" s="20">
        <f>I321</f>
        <v>0</v>
      </c>
    </row>
    <row r="321" spans="1:9" s="28" customFormat="1" ht="39" customHeight="1">
      <c r="A321" s="26"/>
      <c r="B321" s="23" t="s">
        <v>280</v>
      </c>
      <c r="C321" s="19" t="s">
        <v>242</v>
      </c>
      <c r="D321" s="19" t="s">
        <v>233</v>
      </c>
      <c r="E321" s="19" t="s">
        <v>434</v>
      </c>
      <c r="F321" s="19" t="s">
        <v>281</v>
      </c>
      <c r="G321" s="20">
        <v>916.2</v>
      </c>
      <c r="H321" s="20">
        <v>0</v>
      </c>
      <c r="I321" s="20">
        <v>0</v>
      </c>
    </row>
    <row r="322" spans="1:9" s="28" customFormat="1" ht="42.75" customHeight="1">
      <c r="A322" s="26"/>
      <c r="B322" s="27" t="s">
        <v>87</v>
      </c>
      <c r="C322" s="19" t="s">
        <v>242</v>
      </c>
      <c r="D322" s="19" t="s">
        <v>233</v>
      </c>
      <c r="E322" s="19" t="s">
        <v>89</v>
      </c>
      <c r="F322" s="19"/>
      <c r="G322" s="20">
        <f>SUM(G323)</f>
        <v>16500</v>
      </c>
      <c r="H322" s="20">
        <f>SUM(H323)</f>
        <v>0</v>
      </c>
      <c r="I322" s="20">
        <f>SUM(I323)</f>
        <v>0</v>
      </c>
    </row>
    <row r="323" spans="1:9" s="28" customFormat="1" ht="31.5" customHeight="1">
      <c r="A323" s="26"/>
      <c r="B323" s="27" t="s">
        <v>88</v>
      </c>
      <c r="C323" s="19" t="s">
        <v>242</v>
      </c>
      <c r="D323" s="19" t="s">
        <v>233</v>
      </c>
      <c r="E323" s="19" t="s">
        <v>91</v>
      </c>
      <c r="F323" s="19"/>
      <c r="G323" s="20">
        <f>SUM(G324)</f>
        <v>16500</v>
      </c>
      <c r="H323" s="20">
        <v>0</v>
      </c>
      <c r="I323" s="20">
        <v>0</v>
      </c>
    </row>
    <row r="324" spans="1:9" s="28" customFormat="1" ht="54" customHeight="1">
      <c r="A324" s="26"/>
      <c r="B324" s="23" t="s">
        <v>90</v>
      </c>
      <c r="C324" s="19" t="s">
        <v>242</v>
      </c>
      <c r="D324" s="19" t="s">
        <v>233</v>
      </c>
      <c r="E324" s="19" t="s">
        <v>92</v>
      </c>
      <c r="F324" s="19"/>
      <c r="G324" s="20">
        <f>G325</f>
        <v>16500</v>
      </c>
      <c r="H324" s="20">
        <f>H325</f>
        <v>0</v>
      </c>
      <c r="I324" s="20">
        <f>I325</f>
        <v>0</v>
      </c>
    </row>
    <row r="325" spans="1:9" s="28" customFormat="1" ht="39" customHeight="1">
      <c r="A325" s="26"/>
      <c r="B325" s="23" t="s">
        <v>280</v>
      </c>
      <c r="C325" s="19" t="s">
        <v>242</v>
      </c>
      <c r="D325" s="19" t="s">
        <v>233</v>
      </c>
      <c r="E325" s="19" t="s">
        <v>92</v>
      </c>
      <c r="F325" s="19" t="s">
        <v>281</v>
      </c>
      <c r="G325" s="20">
        <v>16500</v>
      </c>
      <c r="H325" s="20">
        <v>0</v>
      </c>
      <c r="I325" s="20">
        <v>0</v>
      </c>
    </row>
    <row r="326" spans="1:9" s="28" customFormat="1" ht="42" customHeight="1" hidden="1">
      <c r="A326" s="26"/>
      <c r="B326" s="23" t="s">
        <v>329</v>
      </c>
      <c r="C326" s="19" t="s">
        <v>242</v>
      </c>
      <c r="D326" s="19" t="s">
        <v>233</v>
      </c>
      <c r="E326" s="19" t="s">
        <v>330</v>
      </c>
      <c r="F326" s="19"/>
      <c r="G326" s="20">
        <f>SUM(G327)</f>
        <v>0</v>
      </c>
      <c r="H326" s="20">
        <f aca="true" t="shared" si="50" ref="H326:I328">SUM(H327)</f>
        <v>0</v>
      </c>
      <c r="I326" s="20">
        <f t="shared" si="50"/>
        <v>0</v>
      </c>
    </row>
    <row r="327" spans="1:9" s="28" customFormat="1" ht="42.75" customHeight="1" hidden="1">
      <c r="A327" s="26"/>
      <c r="B327" s="23" t="s">
        <v>449</v>
      </c>
      <c r="C327" s="19" t="s">
        <v>242</v>
      </c>
      <c r="D327" s="19" t="s">
        <v>233</v>
      </c>
      <c r="E327" s="19" t="s">
        <v>451</v>
      </c>
      <c r="F327" s="19"/>
      <c r="G327" s="20">
        <f>SUM(G328)</f>
        <v>0</v>
      </c>
      <c r="H327" s="20">
        <f t="shared" si="50"/>
        <v>0</v>
      </c>
      <c r="I327" s="20">
        <f t="shared" si="50"/>
        <v>0</v>
      </c>
    </row>
    <row r="328" spans="1:9" s="28" customFormat="1" ht="57" customHeight="1" hidden="1">
      <c r="A328" s="26"/>
      <c r="B328" s="23" t="s">
        <v>450</v>
      </c>
      <c r="C328" s="19" t="s">
        <v>242</v>
      </c>
      <c r="D328" s="19" t="s">
        <v>233</v>
      </c>
      <c r="E328" s="19" t="s">
        <v>452</v>
      </c>
      <c r="F328" s="19"/>
      <c r="G328" s="20">
        <f>SUM(G329)</f>
        <v>0</v>
      </c>
      <c r="H328" s="20">
        <f t="shared" si="50"/>
        <v>0</v>
      </c>
      <c r="I328" s="20">
        <f t="shared" si="50"/>
        <v>0</v>
      </c>
    </row>
    <row r="329" spans="1:9" s="28" customFormat="1" ht="37.5" customHeight="1" hidden="1">
      <c r="A329" s="26"/>
      <c r="B329" s="23" t="s">
        <v>280</v>
      </c>
      <c r="C329" s="19" t="s">
        <v>242</v>
      </c>
      <c r="D329" s="19" t="s">
        <v>233</v>
      </c>
      <c r="E329" s="19" t="s">
        <v>452</v>
      </c>
      <c r="F329" s="19" t="s">
        <v>281</v>
      </c>
      <c r="G329" s="20">
        <v>0</v>
      </c>
      <c r="H329" s="20">
        <v>0</v>
      </c>
      <c r="I329" s="20">
        <v>0</v>
      </c>
    </row>
    <row r="330" spans="1:9" s="28" customFormat="1" ht="39.75" customHeight="1">
      <c r="A330" s="26"/>
      <c r="B330" s="29" t="s">
        <v>466</v>
      </c>
      <c r="C330" s="19" t="s">
        <v>242</v>
      </c>
      <c r="D330" s="19" t="s">
        <v>233</v>
      </c>
      <c r="E330" s="19" t="s">
        <v>462</v>
      </c>
      <c r="F330" s="19"/>
      <c r="G330" s="20">
        <f>SUM(G331+G335)</f>
        <v>4295.3</v>
      </c>
      <c r="H330" s="20">
        <f>SUM(H331+H335)</f>
        <v>5466</v>
      </c>
      <c r="I330" s="20">
        <f>SUM(I331+I335)</f>
        <v>5708.1</v>
      </c>
    </row>
    <row r="331" spans="1:9" s="28" customFormat="1" ht="54" customHeight="1">
      <c r="A331" s="26"/>
      <c r="B331" s="29" t="s">
        <v>465</v>
      </c>
      <c r="C331" s="19" t="s">
        <v>242</v>
      </c>
      <c r="D331" s="19" t="s">
        <v>233</v>
      </c>
      <c r="E331" s="19" t="s">
        <v>463</v>
      </c>
      <c r="F331" s="19"/>
      <c r="G331" s="20">
        <f>SUM(G332)</f>
        <v>2082</v>
      </c>
      <c r="H331" s="20">
        <f>SUM(H332)</f>
        <v>1715.5</v>
      </c>
      <c r="I331" s="20">
        <f>SUM(I332)</f>
        <v>1807.6</v>
      </c>
    </row>
    <row r="332" spans="1:9" s="28" customFormat="1" ht="53.25" customHeight="1">
      <c r="A332" s="26"/>
      <c r="B332" s="29" t="s">
        <v>358</v>
      </c>
      <c r="C332" s="19" t="s">
        <v>242</v>
      </c>
      <c r="D332" s="19" t="s">
        <v>233</v>
      </c>
      <c r="E332" s="19" t="s">
        <v>464</v>
      </c>
      <c r="F332" s="19"/>
      <c r="G332" s="20">
        <f>SUM(G333+G334)</f>
        <v>2082</v>
      </c>
      <c r="H332" s="20">
        <f>SUM(H333+H334)</f>
        <v>1715.5</v>
      </c>
      <c r="I332" s="20">
        <f>SUM(I333+I334)</f>
        <v>1807.6</v>
      </c>
    </row>
    <row r="333" spans="1:9" s="28" customFormat="1" ht="34.5" customHeight="1">
      <c r="A333" s="26"/>
      <c r="B333" s="29" t="s">
        <v>359</v>
      </c>
      <c r="C333" s="19" t="s">
        <v>242</v>
      </c>
      <c r="D333" s="19" t="s">
        <v>233</v>
      </c>
      <c r="E333" s="19" t="s">
        <v>464</v>
      </c>
      <c r="F333" s="19" t="s">
        <v>360</v>
      </c>
      <c r="G333" s="20">
        <v>1318.2</v>
      </c>
      <c r="H333" s="20">
        <v>1172.6</v>
      </c>
      <c r="I333" s="20">
        <v>1243</v>
      </c>
    </row>
    <row r="334" spans="1:9" s="28" customFormat="1" ht="45" customHeight="1">
      <c r="A334" s="26"/>
      <c r="B334" s="23" t="s">
        <v>280</v>
      </c>
      <c r="C334" s="19" t="s">
        <v>242</v>
      </c>
      <c r="D334" s="19" t="s">
        <v>233</v>
      </c>
      <c r="E334" s="19" t="s">
        <v>464</v>
      </c>
      <c r="F334" s="19" t="s">
        <v>281</v>
      </c>
      <c r="G334" s="20">
        <v>763.8</v>
      </c>
      <c r="H334" s="20">
        <v>542.9</v>
      </c>
      <c r="I334" s="20">
        <v>564.6</v>
      </c>
    </row>
    <row r="335" spans="1:9" s="28" customFormat="1" ht="43.5" customHeight="1">
      <c r="A335" s="26"/>
      <c r="B335" s="29" t="s">
        <v>67</v>
      </c>
      <c r="C335" s="19" t="s">
        <v>242</v>
      </c>
      <c r="D335" s="19" t="s">
        <v>233</v>
      </c>
      <c r="E335" s="19" t="s">
        <v>66</v>
      </c>
      <c r="F335" s="19"/>
      <c r="G335" s="20">
        <f>SUM(G336)</f>
        <v>2213.3</v>
      </c>
      <c r="H335" s="20">
        <f>SUM(H336)</f>
        <v>3750.5</v>
      </c>
      <c r="I335" s="20">
        <f>SUM(I336)</f>
        <v>3900.5</v>
      </c>
    </row>
    <row r="336" spans="1:9" s="28" customFormat="1" ht="42.75" customHeight="1">
      <c r="A336" s="26"/>
      <c r="B336" s="29" t="s">
        <v>358</v>
      </c>
      <c r="C336" s="19" t="s">
        <v>242</v>
      </c>
      <c r="D336" s="19" t="s">
        <v>233</v>
      </c>
      <c r="E336" s="19" t="s">
        <v>65</v>
      </c>
      <c r="F336" s="19"/>
      <c r="G336" s="20">
        <f>SUM(G337+G338+G339)</f>
        <v>2213.3</v>
      </c>
      <c r="H336" s="20">
        <f>SUM(H337+H338+H339)</f>
        <v>3750.5</v>
      </c>
      <c r="I336" s="20">
        <f>SUM(I337+I338+I339)</f>
        <v>3900.5</v>
      </c>
    </row>
    <row r="337" spans="1:9" s="28" customFormat="1" ht="27" customHeight="1">
      <c r="A337" s="26"/>
      <c r="B337" s="29" t="s">
        <v>359</v>
      </c>
      <c r="C337" s="19" t="s">
        <v>242</v>
      </c>
      <c r="D337" s="19" t="s">
        <v>233</v>
      </c>
      <c r="E337" s="19" t="s">
        <v>65</v>
      </c>
      <c r="F337" s="19" t="s">
        <v>360</v>
      </c>
      <c r="G337" s="20">
        <v>1327.3</v>
      </c>
      <c r="H337" s="20">
        <v>2856.1</v>
      </c>
      <c r="I337" s="20">
        <v>2970.4</v>
      </c>
    </row>
    <row r="338" spans="1:9" s="28" customFormat="1" ht="41.25" customHeight="1">
      <c r="A338" s="26"/>
      <c r="B338" s="23" t="s">
        <v>280</v>
      </c>
      <c r="C338" s="19" t="s">
        <v>242</v>
      </c>
      <c r="D338" s="19" t="s">
        <v>233</v>
      </c>
      <c r="E338" s="19" t="s">
        <v>65</v>
      </c>
      <c r="F338" s="19" t="s">
        <v>281</v>
      </c>
      <c r="G338" s="20">
        <v>866</v>
      </c>
      <c r="H338" s="20">
        <v>894.4</v>
      </c>
      <c r="I338" s="20">
        <v>930.1</v>
      </c>
    </row>
    <row r="339" spans="1:9" s="28" customFormat="1" ht="23.25" customHeight="1">
      <c r="A339" s="26"/>
      <c r="B339" s="27" t="s">
        <v>282</v>
      </c>
      <c r="C339" s="19" t="s">
        <v>242</v>
      </c>
      <c r="D339" s="19" t="s">
        <v>233</v>
      </c>
      <c r="E339" s="19" t="s">
        <v>65</v>
      </c>
      <c r="F339" s="19" t="s">
        <v>283</v>
      </c>
      <c r="G339" s="20">
        <v>20</v>
      </c>
      <c r="H339" s="20"/>
      <c r="I339" s="20"/>
    </row>
    <row r="340" spans="1:9" s="28" customFormat="1" ht="24" customHeight="1">
      <c r="A340" s="26"/>
      <c r="B340" s="27" t="s">
        <v>226</v>
      </c>
      <c r="C340" s="19" t="s">
        <v>243</v>
      </c>
      <c r="D340" s="19" t="s">
        <v>232</v>
      </c>
      <c r="E340" s="19"/>
      <c r="F340" s="19"/>
      <c r="G340" s="20">
        <f>SUM(G341+G347)</f>
        <v>125</v>
      </c>
      <c r="H340" s="20">
        <f>SUM(H341+H347)</f>
        <v>150.8</v>
      </c>
      <c r="I340" s="20">
        <f>SUM(I341+I347)</f>
        <v>156.8</v>
      </c>
    </row>
    <row r="341" spans="1:9" s="28" customFormat="1" ht="22.5" customHeight="1">
      <c r="A341" s="26"/>
      <c r="B341" s="27" t="s">
        <v>96</v>
      </c>
      <c r="C341" s="19" t="s">
        <v>243</v>
      </c>
      <c r="D341" s="19" t="s">
        <v>243</v>
      </c>
      <c r="E341" s="19"/>
      <c r="F341" s="19"/>
      <c r="G341" s="20">
        <f>SUM(G342)</f>
        <v>25</v>
      </c>
      <c r="H341" s="20">
        <f aca="true" t="shared" si="51" ref="H341:I343">SUM(H342)</f>
        <v>150.8</v>
      </c>
      <c r="I341" s="20">
        <f t="shared" si="51"/>
        <v>156.8</v>
      </c>
    </row>
    <row r="342" spans="1:9" s="28" customFormat="1" ht="39" customHeight="1">
      <c r="A342" s="26"/>
      <c r="B342" s="27" t="s">
        <v>4</v>
      </c>
      <c r="C342" s="19" t="s">
        <v>243</v>
      </c>
      <c r="D342" s="19" t="s">
        <v>243</v>
      </c>
      <c r="E342" s="19" t="s">
        <v>116</v>
      </c>
      <c r="F342" s="19"/>
      <c r="G342" s="20">
        <f>SUM(G343)</f>
        <v>25</v>
      </c>
      <c r="H342" s="20">
        <f t="shared" si="51"/>
        <v>150.8</v>
      </c>
      <c r="I342" s="20">
        <f t="shared" si="51"/>
        <v>156.8</v>
      </c>
    </row>
    <row r="343" spans="1:9" s="28" customFormat="1" ht="54" customHeight="1">
      <c r="A343" s="26"/>
      <c r="B343" s="27" t="s">
        <v>5</v>
      </c>
      <c r="C343" s="19" t="s">
        <v>243</v>
      </c>
      <c r="D343" s="19" t="s">
        <v>243</v>
      </c>
      <c r="E343" s="19" t="s">
        <v>103</v>
      </c>
      <c r="F343" s="19"/>
      <c r="G343" s="20">
        <f>SUM(G344)</f>
        <v>25</v>
      </c>
      <c r="H343" s="20">
        <f t="shared" si="51"/>
        <v>150.8</v>
      </c>
      <c r="I343" s="20">
        <f t="shared" si="51"/>
        <v>156.8</v>
      </c>
    </row>
    <row r="344" spans="1:9" s="28" customFormat="1" ht="97.5" customHeight="1">
      <c r="A344" s="26"/>
      <c r="B344" s="27" t="s">
        <v>6</v>
      </c>
      <c r="C344" s="19" t="s">
        <v>243</v>
      </c>
      <c r="D344" s="19" t="s">
        <v>243</v>
      </c>
      <c r="E344" s="19" t="s">
        <v>118</v>
      </c>
      <c r="F344" s="19"/>
      <c r="G344" s="20">
        <f>SUM(G345:G346)</f>
        <v>25</v>
      </c>
      <c r="H344" s="20">
        <f>SUM(H345:H346)</f>
        <v>150.8</v>
      </c>
      <c r="I344" s="20">
        <f>SUM(I345:I346)</f>
        <v>156.8</v>
      </c>
    </row>
    <row r="345" spans="1:9" s="28" customFormat="1" ht="34.5" customHeight="1" hidden="1">
      <c r="A345" s="26"/>
      <c r="B345" s="29" t="s">
        <v>278</v>
      </c>
      <c r="C345" s="19" t="s">
        <v>243</v>
      </c>
      <c r="D345" s="19" t="s">
        <v>243</v>
      </c>
      <c r="E345" s="19" t="s">
        <v>118</v>
      </c>
      <c r="F345" s="19" t="s">
        <v>279</v>
      </c>
      <c r="G345" s="20"/>
      <c r="H345" s="20">
        <v>0</v>
      </c>
      <c r="I345" s="20">
        <v>0</v>
      </c>
    </row>
    <row r="346" spans="1:9" s="28" customFormat="1" ht="48" customHeight="1">
      <c r="A346" s="26"/>
      <c r="B346" s="23" t="s">
        <v>280</v>
      </c>
      <c r="C346" s="19" t="s">
        <v>243</v>
      </c>
      <c r="D346" s="19" t="s">
        <v>243</v>
      </c>
      <c r="E346" s="19" t="s">
        <v>118</v>
      </c>
      <c r="F346" s="19" t="s">
        <v>281</v>
      </c>
      <c r="G346" s="20">
        <v>25</v>
      </c>
      <c r="H346" s="20">
        <v>150.8</v>
      </c>
      <c r="I346" s="20">
        <v>156.8</v>
      </c>
    </row>
    <row r="347" spans="1:9" s="28" customFormat="1" ht="35.25" customHeight="1">
      <c r="A347" s="26"/>
      <c r="B347" s="27" t="s">
        <v>95</v>
      </c>
      <c r="C347" s="19" t="s">
        <v>243</v>
      </c>
      <c r="D347" s="19" t="s">
        <v>238</v>
      </c>
      <c r="E347" s="19"/>
      <c r="F347" s="19"/>
      <c r="G347" s="20">
        <f>SUM(G348)</f>
        <v>100</v>
      </c>
      <c r="H347" s="20">
        <f aca="true" t="shared" si="52" ref="H347:I350">SUM(H348)</f>
        <v>0</v>
      </c>
      <c r="I347" s="20">
        <f t="shared" si="52"/>
        <v>0</v>
      </c>
    </row>
    <row r="348" spans="1:9" s="28" customFormat="1" ht="48.75" customHeight="1">
      <c r="A348" s="26"/>
      <c r="B348" s="27" t="s">
        <v>4</v>
      </c>
      <c r="C348" s="19" t="s">
        <v>243</v>
      </c>
      <c r="D348" s="19" t="s">
        <v>238</v>
      </c>
      <c r="E348" s="19" t="s">
        <v>116</v>
      </c>
      <c r="F348" s="19"/>
      <c r="G348" s="20">
        <f>SUM(G349)</f>
        <v>100</v>
      </c>
      <c r="H348" s="20">
        <f t="shared" si="52"/>
        <v>0</v>
      </c>
      <c r="I348" s="20">
        <f t="shared" si="52"/>
        <v>0</v>
      </c>
    </row>
    <row r="349" spans="1:9" s="28" customFormat="1" ht="54" customHeight="1">
      <c r="A349" s="26"/>
      <c r="B349" s="27" t="s">
        <v>5</v>
      </c>
      <c r="C349" s="19" t="s">
        <v>243</v>
      </c>
      <c r="D349" s="19" t="s">
        <v>238</v>
      </c>
      <c r="E349" s="19" t="s">
        <v>103</v>
      </c>
      <c r="F349" s="19"/>
      <c r="G349" s="20">
        <f>SUM(G350)</f>
        <v>100</v>
      </c>
      <c r="H349" s="20">
        <f t="shared" si="52"/>
        <v>0</v>
      </c>
      <c r="I349" s="20">
        <f t="shared" si="52"/>
        <v>0</v>
      </c>
    </row>
    <row r="350" spans="1:9" s="28" customFormat="1" ht="87" customHeight="1">
      <c r="A350" s="26"/>
      <c r="B350" s="27" t="s">
        <v>6</v>
      </c>
      <c r="C350" s="19" t="s">
        <v>243</v>
      </c>
      <c r="D350" s="19" t="s">
        <v>238</v>
      </c>
      <c r="E350" s="19" t="s">
        <v>118</v>
      </c>
      <c r="F350" s="19"/>
      <c r="G350" s="20">
        <f>SUM(G351)</f>
        <v>100</v>
      </c>
      <c r="H350" s="20">
        <f t="shared" si="52"/>
        <v>0</v>
      </c>
      <c r="I350" s="20">
        <f t="shared" si="52"/>
        <v>0</v>
      </c>
    </row>
    <row r="351" spans="1:9" s="28" customFormat="1" ht="45.75" customHeight="1">
      <c r="A351" s="26"/>
      <c r="B351" s="29" t="s">
        <v>278</v>
      </c>
      <c r="C351" s="19" t="s">
        <v>243</v>
      </c>
      <c r="D351" s="19" t="s">
        <v>238</v>
      </c>
      <c r="E351" s="19" t="s">
        <v>118</v>
      </c>
      <c r="F351" s="19" t="s">
        <v>279</v>
      </c>
      <c r="G351" s="20">
        <v>100</v>
      </c>
      <c r="H351" s="20">
        <v>0</v>
      </c>
      <c r="I351" s="20">
        <v>0</v>
      </c>
    </row>
    <row r="352" spans="1:9" s="28" customFormat="1" ht="31.5" customHeight="1">
      <c r="A352" s="26"/>
      <c r="B352" s="23" t="s">
        <v>267</v>
      </c>
      <c r="C352" s="19" t="s">
        <v>244</v>
      </c>
      <c r="D352" s="19" t="s">
        <v>232</v>
      </c>
      <c r="E352" s="19"/>
      <c r="F352" s="19"/>
      <c r="G352" s="20">
        <f>SUM(G353)</f>
        <v>190445.7</v>
      </c>
      <c r="H352" s="20">
        <f>SUM(H353)</f>
        <v>20076</v>
      </c>
      <c r="I352" s="20">
        <f>SUM(I353)</f>
        <v>21150.8</v>
      </c>
    </row>
    <row r="353" spans="1:9" s="28" customFormat="1" ht="33.75" customHeight="1">
      <c r="A353" s="26"/>
      <c r="B353" s="23" t="s">
        <v>206</v>
      </c>
      <c r="C353" s="19" t="s">
        <v>244</v>
      </c>
      <c r="D353" s="19" t="s">
        <v>231</v>
      </c>
      <c r="E353" s="19"/>
      <c r="F353" s="19"/>
      <c r="G353" s="20">
        <f>SUM(G354+G360+G382+G389+G393)</f>
        <v>190445.7</v>
      </c>
      <c r="H353" s="20">
        <f>SUM(H354+H360+H389)</f>
        <v>20076</v>
      </c>
      <c r="I353" s="20">
        <f>SUM(I354+I360+I389)</f>
        <v>21150.8</v>
      </c>
    </row>
    <row r="354" spans="1:9" s="28" customFormat="1" ht="39.75" customHeight="1" hidden="1">
      <c r="A354" s="26"/>
      <c r="B354" s="27" t="s">
        <v>480</v>
      </c>
      <c r="C354" s="19" t="s">
        <v>244</v>
      </c>
      <c r="D354" s="19" t="s">
        <v>231</v>
      </c>
      <c r="E354" s="19" t="s">
        <v>105</v>
      </c>
      <c r="F354" s="19"/>
      <c r="G354" s="20">
        <f>SUM(G355+G357)</f>
        <v>0</v>
      </c>
      <c r="H354" s="20">
        <f>SUM(H355+H357)</f>
        <v>0</v>
      </c>
      <c r="I354" s="20">
        <f>SUM(I355+I357)</f>
        <v>0</v>
      </c>
    </row>
    <row r="355" spans="1:9" s="28" customFormat="1" ht="51" customHeight="1" hidden="1">
      <c r="A355" s="26"/>
      <c r="B355" s="2" t="s">
        <v>491</v>
      </c>
      <c r="C355" s="19" t="s">
        <v>244</v>
      </c>
      <c r="D355" s="19" t="s">
        <v>231</v>
      </c>
      <c r="E355" s="19" t="s">
        <v>26</v>
      </c>
      <c r="F355" s="19"/>
      <c r="G355" s="20">
        <f>SUM(G356)</f>
        <v>0</v>
      </c>
      <c r="H355" s="20">
        <f>SUM(H356)</f>
        <v>0</v>
      </c>
      <c r="I355" s="20">
        <f>SUM(I356)</f>
        <v>0</v>
      </c>
    </row>
    <row r="356" spans="1:9" s="28" customFormat="1" ht="27" customHeight="1" hidden="1">
      <c r="A356" s="26"/>
      <c r="B356" s="23" t="s">
        <v>218</v>
      </c>
      <c r="C356" s="19" t="s">
        <v>244</v>
      </c>
      <c r="D356" s="19" t="s">
        <v>231</v>
      </c>
      <c r="E356" s="19" t="s">
        <v>26</v>
      </c>
      <c r="F356" s="19" t="s">
        <v>289</v>
      </c>
      <c r="G356" s="20">
        <v>0</v>
      </c>
      <c r="H356" s="20">
        <v>0</v>
      </c>
      <c r="I356" s="20">
        <v>0</v>
      </c>
    </row>
    <row r="357" spans="1:9" s="28" customFormat="1" ht="36" customHeight="1" hidden="1">
      <c r="A357" s="26"/>
      <c r="B357" s="23" t="s">
        <v>176</v>
      </c>
      <c r="C357" s="19" t="s">
        <v>244</v>
      </c>
      <c r="D357" s="19" t="s">
        <v>231</v>
      </c>
      <c r="E357" s="25" t="s">
        <v>27</v>
      </c>
      <c r="F357" s="19"/>
      <c r="G357" s="20">
        <f aca="true" t="shared" si="53" ref="G357:I358">SUM(G358)</f>
        <v>0</v>
      </c>
      <c r="H357" s="20">
        <f t="shared" si="53"/>
        <v>0</v>
      </c>
      <c r="I357" s="20">
        <f t="shared" si="53"/>
        <v>0</v>
      </c>
    </row>
    <row r="358" spans="1:9" s="28" customFormat="1" ht="57" customHeight="1" hidden="1">
      <c r="A358" s="26"/>
      <c r="B358" s="37" t="s">
        <v>343</v>
      </c>
      <c r="C358" s="19" t="s">
        <v>244</v>
      </c>
      <c r="D358" s="19" t="s">
        <v>231</v>
      </c>
      <c r="E358" s="19" t="s">
        <v>28</v>
      </c>
      <c r="F358" s="19"/>
      <c r="G358" s="20">
        <f t="shared" si="53"/>
        <v>0</v>
      </c>
      <c r="H358" s="20">
        <f t="shared" si="53"/>
        <v>0</v>
      </c>
      <c r="I358" s="20">
        <f t="shared" si="53"/>
        <v>0</v>
      </c>
    </row>
    <row r="359" spans="1:9" s="28" customFormat="1" ht="19.5" customHeight="1" hidden="1">
      <c r="A359" s="26"/>
      <c r="B359" s="23" t="s">
        <v>218</v>
      </c>
      <c r="C359" s="19" t="s">
        <v>244</v>
      </c>
      <c r="D359" s="19" t="s">
        <v>231</v>
      </c>
      <c r="E359" s="19" t="s">
        <v>28</v>
      </c>
      <c r="F359" s="19" t="s">
        <v>289</v>
      </c>
      <c r="G359" s="20">
        <v>0</v>
      </c>
      <c r="H359" s="20">
        <v>0</v>
      </c>
      <c r="I359" s="20"/>
    </row>
    <row r="360" spans="1:9" s="28" customFormat="1" ht="37.5" customHeight="1">
      <c r="A360" s="26"/>
      <c r="B360" s="27" t="s">
        <v>4</v>
      </c>
      <c r="C360" s="19" t="s">
        <v>244</v>
      </c>
      <c r="D360" s="19" t="s">
        <v>231</v>
      </c>
      <c r="E360" s="19" t="s">
        <v>116</v>
      </c>
      <c r="F360" s="19"/>
      <c r="G360" s="20">
        <f>SUM(G361)</f>
        <v>26095.2</v>
      </c>
      <c r="H360" s="20">
        <f>SUM(H361)</f>
        <v>20076</v>
      </c>
      <c r="I360" s="20">
        <f>SUM(I361)</f>
        <v>21150.8</v>
      </c>
    </row>
    <row r="361" spans="1:9" s="28" customFormat="1" ht="60.75" customHeight="1">
      <c r="A361" s="26"/>
      <c r="B361" s="27" t="s">
        <v>7</v>
      </c>
      <c r="C361" s="19" t="s">
        <v>244</v>
      </c>
      <c r="D361" s="19" t="s">
        <v>231</v>
      </c>
      <c r="E361" s="19" t="s">
        <v>101</v>
      </c>
      <c r="F361" s="19"/>
      <c r="G361" s="20">
        <f>SUM(G362+G367+G372+G375+G377+G379)</f>
        <v>26095.2</v>
      </c>
      <c r="H361" s="20">
        <f>SUM(H362+H367+H372+H375+H377+H379)</f>
        <v>20076</v>
      </c>
      <c r="I361" s="20">
        <f>SUM(I362+I367+I372+I375+I377+I379)</f>
        <v>21150.8</v>
      </c>
    </row>
    <row r="362" spans="1:9" s="28" customFormat="1" ht="51.75" customHeight="1">
      <c r="A362" s="26"/>
      <c r="B362" s="18" t="s">
        <v>181</v>
      </c>
      <c r="C362" s="19" t="s">
        <v>244</v>
      </c>
      <c r="D362" s="19" t="s">
        <v>231</v>
      </c>
      <c r="E362" s="25" t="s">
        <v>184</v>
      </c>
      <c r="F362" s="25" t="s">
        <v>230</v>
      </c>
      <c r="G362" s="20">
        <f>SUM(G363+G365)</f>
        <v>1300</v>
      </c>
      <c r="H362" s="20">
        <f>SUM(H363+H365)</f>
        <v>1526.5</v>
      </c>
      <c r="I362" s="20">
        <f>SUM(I363+I365)</f>
        <v>1612.6</v>
      </c>
    </row>
    <row r="363" spans="1:9" s="28" customFormat="1" ht="104.25" customHeight="1">
      <c r="A363" s="26"/>
      <c r="B363" s="18" t="s">
        <v>8</v>
      </c>
      <c r="C363" s="19" t="s">
        <v>244</v>
      </c>
      <c r="D363" s="19" t="s">
        <v>231</v>
      </c>
      <c r="E363" s="25" t="s">
        <v>185</v>
      </c>
      <c r="F363" s="25"/>
      <c r="G363" s="20">
        <f>SUM(G364)</f>
        <v>1300</v>
      </c>
      <c r="H363" s="20">
        <f>SUM(H364)</f>
        <v>1526.5</v>
      </c>
      <c r="I363" s="20">
        <f>SUM(I364)</f>
        <v>1612.6</v>
      </c>
    </row>
    <row r="364" spans="1:9" s="28" customFormat="1" ht="32.25" customHeight="1">
      <c r="A364" s="26"/>
      <c r="B364" s="18" t="s">
        <v>290</v>
      </c>
      <c r="C364" s="19" t="s">
        <v>244</v>
      </c>
      <c r="D364" s="19" t="s">
        <v>231</v>
      </c>
      <c r="E364" s="25" t="s">
        <v>185</v>
      </c>
      <c r="F364" s="25" t="s">
        <v>291</v>
      </c>
      <c r="G364" s="20">
        <v>1300</v>
      </c>
      <c r="H364" s="20">
        <v>1526.5</v>
      </c>
      <c r="I364" s="20">
        <v>1612.6</v>
      </c>
    </row>
    <row r="365" spans="1:9" s="28" customFormat="1" ht="84.75" customHeight="1" hidden="1">
      <c r="A365" s="26"/>
      <c r="B365" s="18" t="s">
        <v>200</v>
      </c>
      <c r="C365" s="19" t="s">
        <v>244</v>
      </c>
      <c r="D365" s="19" t="s">
        <v>231</v>
      </c>
      <c r="E365" s="25" t="s">
        <v>199</v>
      </c>
      <c r="F365" s="25"/>
      <c r="G365" s="20">
        <f>SUM(G366)</f>
        <v>0</v>
      </c>
      <c r="H365" s="20">
        <f>SUM(H366)</f>
        <v>0</v>
      </c>
      <c r="I365" s="20">
        <f>SUM(I366)</f>
        <v>0</v>
      </c>
    </row>
    <row r="366" spans="1:9" s="28" customFormat="1" ht="17.25" customHeight="1" hidden="1">
      <c r="A366" s="26"/>
      <c r="B366" s="18" t="s">
        <v>290</v>
      </c>
      <c r="C366" s="19" t="s">
        <v>244</v>
      </c>
      <c r="D366" s="19" t="s">
        <v>231</v>
      </c>
      <c r="E366" s="25" t="s">
        <v>199</v>
      </c>
      <c r="F366" s="25" t="s">
        <v>291</v>
      </c>
      <c r="G366" s="20">
        <v>0</v>
      </c>
      <c r="H366" s="20">
        <v>0</v>
      </c>
      <c r="I366" s="20">
        <v>0</v>
      </c>
    </row>
    <row r="367" spans="1:9" s="28" customFormat="1" ht="36" customHeight="1">
      <c r="A367" s="26"/>
      <c r="B367" s="23" t="s">
        <v>182</v>
      </c>
      <c r="C367" s="19" t="s">
        <v>244</v>
      </c>
      <c r="D367" s="19" t="s">
        <v>231</v>
      </c>
      <c r="E367" s="25" t="s">
        <v>186</v>
      </c>
      <c r="F367" s="25"/>
      <c r="G367" s="20">
        <f>SUM(G368+G370)</f>
        <v>16209</v>
      </c>
      <c r="H367" s="20">
        <f>SUM(H368+H370)</f>
        <v>18549.5</v>
      </c>
      <c r="I367" s="20">
        <f>SUM(I368+I370)</f>
        <v>19538.2</v>
      </c>
    </row>
    <row r="368" spans="1:9" s="28" customFormat="1" ht="84" customHeight="1">
      <c r="A368" s="26"/>
      <c r="B368" s="18" t="s">
        <v>9</v>
      </c>
      <c r="C368" s="19" t="s">
        <v>244</v>
      </c>
      <c r="D368" s="19" t="s">
        <v>231</v>
      </c>
      <c r="E368" s="25" t="s">
        <v>187</v>
      </c>
      <c r="F368" s="25"/>
      <c r="G368" s="20">
        <f>SUM(G369)</f>
        <v>16209</v>
      </c>
      <c r="H368" s="20">
        <f>SUM(H369)</f>
        <v>18549.5</v>
      </c>
      <c r="I368" s="20">
        <f>SUM(I369)</f>
        <v>19538.2</v>
      </c>
    </row>
    <row r="369" spans="1:9" s="28" customFormat="1" ht="24" customHeight="1">
      <c r="A369" s="26"/>
      <c r="B369" s="18" t="s">
        <v>290</v>
      </c>
      <c r="C369" s="19" t="s">
        <v>244</v>
      </c>
      <c r="D369" s="19" t="s">
        <v>231</v>
      </c>
      <c r="E369" s="25" t="s">
        <v>187</v>
      </c>
      <c r="F369" s="25" t="s">
        <v>291</v>
      </c>
      <c r="G369" s="20">
        <v>16209</v>
      </c>
      <c r="H369" s="20">
        <v>18549.5</v>
      </c>
      <c r="I369" s="20">
        <v>19538.2</v>
      </c>
    </row>
    <row r="370" spans="1:9" s="28" customFormat="1" ht="66.75" customHeight="1" hidden="1">
      <c r="A370" s="26"/>
      <c r="B370" s="18" t="s">
        <v>274</v>
      </c>
      <c r="C370" s="19" t="s">
        <v>244</v>
      </c>
      <c r="D370" s="19" t="s">
        <v>231</v>
      </c>
      <c r="E370" s="25" t="s">
        <v>198</v>
      </c>
      <c r="F370" s="25"/>
      <c r="G370" s="20">
        <f>SUM(G371)</f>
        <v>0</v>
      </c>
      <c r="H370" s="20">
        <f>SUM(H371)</f>
        <v>0</v>
      </c>
      <c r="I370" s="20">
        <f>SUM(I371)</f>
        <v>0</v>
      </c>
    </row>
    <row r="371" spans="1:9" s="28" customFormat="1" ht="17.25" customHeight="1" hidden="1">
      <c r="A371" s="26"/>
      <c r="B371" s="18" t="s">
        <v>290</v>
      </c>
      <c r="C371" s="19" t="s">
        <v>244</v>
      </c>
      <c r="D371" s="19" t="s">
        <v>231</v>
      </c>
      <c r="E371" s="25" t="s">
        <v>198</v>
      </c>
      <c r="F371" s="25" t="s">
        <v>291</v>
      </c>
      <c r="G371" s="20">
        <v>0</v>
      </c>
      <c r="H371" s="20">
        <v>0</v>
      </c>
      <c r="I371" s="20">
        <v>0</v>
      </c>
    </row>
    <row r="372" spans="1:9" s="28" customFormat="1" ht="36.75" customHeight="1" hidden="1">
      <c r="A372" s="26"/>
      <c r="B372" s="23" t="s">
        <v>183</v>
      </c>
      <c r="C372" s="19" t="s">
        <v>244</v>
      </c>
      <c r="D372" s="19" t="s">
        <v>231</v>
      </c>
      <c r="E372" s="25" t="s">
        <v>189</v>
      </c>
      <c r="F372" s="25"/>
      <c r="G372" s="20">
        <f aca="true" t="shared" si="54" ref="G372:I373">SUM(G373)</f>
        <v>0</v>
      </c>
      <c r="H372" s="20">
        <f t="shared" si="54"/>
        <v>0</v>
      </c>
      <c r="I372" s="20">
        <f t="shared" si="54"/>
        <v>0</v>
      </c>
    </row>
    <row r="373" spans="1:9" s="28" customFormat="1" ht="60" customHeight="1" hidden="1">
      <c r="A373" s="26"/>
      <c r="B373" s="18" t="s">
        <v>311</v>
      </c>
      <c r="C373" s="19" t="s">
        <v>244</v>
      </c>
      <c r="D373" s="19" t="s">
        <v>231</v>
      </c>
      <c r="E373" s="25" t="s">
        <v>188</v>
      </c>
      <c r="F373" s="25"/>
      <c r="G373" s="20">
        <f t="shared" si="54"/>
        <v>0</v>
      </c>
      <c r="H373" s="20">
        <f t="shared" si="54"/>
        <v>0</v>
      </c>
      <c r="I373" s="20">
        <f t="shared" si="54"/>
        <v>0</v>
      </c>
    </row>
    <row r="374" spans="1:9" s="28" customFormat="1" ht="29.25" customHeight="1" hidden="1">
      <c r="A374" s="26"/>
      <c r="B374" s="18" t="s">
        <v>290</v>
      </c>
      <c r="C374" s="19" t="s">
        <v>244</v>
      </c>
      <c r="D374" s="19" t="s">
        <v>231</v>
      </c>
      <c r="E374" s="25" t="s">
        <v>188</v>
      </c>
      <c r="F374" s="25" t="s">
        <v>291</v>
      </c>
      <c r="G374" s="20">
        <v>0</v>
      </c>
      <c r="H374" s="20">
        <v>0</v>
      </c>
      <c r="I374" s="20">
        <v>0</v>
      </c>
    </row>
    <row r="375" spans="1:9" s="28" customFormat="1" ht="122.25" customHeight="1" hidden="1">
      <c r="A375" s="26"/>
      <c r="B375" s="38" t="s">
        <v>100</v>
      </c>
      <c r="C375" s="19" t="s">
        <v>244</v>
      </c>
      <c r="D375" s="19" t="s">
        <v>231</v>
      </c>
      <c r="E375" s="25" t="s">
        <v>106</v>
      </c>
      <c r="F375" s="25"/>
      <c r="G375" s="20">
        <f>G376</f>
        <v>0</v>
      </c>
      <c r="H375" s="20">
        <f>H376</f>
        <v>0</v>
      </c>
      <c r="I375" s="20">
        <f>I376</f>
        <v>0</v>
      </c>
    </row>
    <row r="376" spans="1:9" s="28" customFormat="1" ht="29.25" customHeight="1" hidden="1">
      <c r="A376" s="26"/>
      <c r="B376" s="18" t="s">
        <v>290</v>
      </c>
      <c r="C376" s="19" t="s">
        <v>244</v>
      </c>
      <c r="D376" s="19" t="s">
        <v>231</v>
      </c>
      <c r="E376" s="25" t="s">
        <v>106</v>
      </c>
      <c r="F376" s="25" t="s">
        <v>291</v>
      </c>
      <c r="G376" s="20"/>
      <c r="H376" s="20"/>
      <c r="I376" s="20"/>
    </row>
    <row r="377" spans="1:9" s="28" customFormat="1" ht="69" customHeight="1" hidden="1">
      <c r="A377" s="26"/>
      <c r="B377" s="38" t="s">
        <v>492</v>
      </c>
      <c r="C377" s="19" t="s">
        <v>244</v>
      </c>
      <c r="D377" s="19" t="s">
        <v>231</v>
      </c>
      <c r="E377" s="25" t="s">
        <v>106</v>
      </c>
      <c r="F377" s="25"/>
      <c r="G377" s="20">
        <f>G378</f>
        <v>0</v>
      </c>
      <c r="H377" s="20">
        <f>H378</f>
        <v>0</v>
      </c>
      <c r="I377" s="20">
        <f>I378</f>
        <v>0</v>
      </c>
    </row>
    <row r="378" spans="1:9" s="28" customFormat="1" ht="29.25" customHeight="1" hidden="1">
      <c r="A378" s="26"/>
      <c r="B378" s="18" t="s">
        <v>290</v>
      </c>
      <c r="C378" s="19" t="s">
        <v>244</v>
      </c>
      <c r="D378" s="19" t="s">
        <v>231</v>
      </c>
      <c r="E378" s="25" t="s">
        <v>106</v>
      </c>
      <c r="F378" s="25" t="s">
        <v>291</v>
      </c>
      <c r="G378" s="20">
        <v>0</v>
      </c>
      <c r="H378" s="20">
        <v>0</v>
      </c>
      <c r="I378" s="20">
        <v>0</v>
      </c>
    </row>
    <row r="379" spans="1:9" s="28" customFormat="1" ht="36.75" customHeight="1">
      <c r="A379" s="26"/>
      <c r="B379" s="23" t="s">
        <v>176</v>
      </c>
      <c r="C379" s="19" t="s">
        <v>244</v>
      </c>
      <c r="D379" s="19" t="s">
        <v>231</v>
      </c>
      <c r="E379" s="25" t="s">
        <v>503</v>
      </c>
      <c r="F379" s="19"/>
      <c r="G379" s="20">
        <f aca="true" t="shared" si="55" ref="G379:I380">SUM(G380)</f>
        <v>8586.2</v>
      </c>
      <c r="H379" s="20">
        <f t="shared" si="55"/>
        <v>0</v>
      </c>
      <c r="I379" s="20">
        <f t="shared" si="55"/>
        <v>0</v>
      </c>
    </row>
    <row r="380" spans="1:9" s="28" customFormat="1" ht="57.75" customHeight="1">
      <c r="A380" s="26"/>
      <c r="B380" s="38" t="s">
        <v>98</v>
      </c>
      <c r="C380" s="19" t="s">
        <v>244</v>
      </c>
      <c r="D380" s="19" t="s">
        <v>231</v>
      </c>
      <c r="E380" s="25" t="s">
        <v>502</v>
      </c>
      <c r="F380" s="25"/>
      <c r="G380" s="20">
        <f t="shared" si="55"/>
        <v>8586.2</v>
      </c>
      <c r="H380" s="20">
        <f t="shared" si="55"/>
        <v>0</v>
      </c>
      <c r="I380" s="20">
        <f t="shared" si="55"/>
        <v>0</v>
      </c>
    </row>
    <row r="381" spans="1:9" s="28" customFormat="1" ht="22.5" customHeight="1">
      <c r="A381" s="26"/>
      <c r="B381" s="18" t="s">
        <v>290</v>
      </c>
      <c r="C381" s="19" t="s">
        <v>244</v>
      </c>
      <c r="D381" s="19" t="s">
        <v>231</v>
      </c>
      <c r="E381" s="25" t="s">
        <v>502</v>
      </c>
      <c r="F381" s="25" t="s">
        <v>291</v>
      </c>
      <c r="G381" s="20">
        <v>8586.2</v>
      </c>
      <c r="H381" s="20">
        <v>0</v>
      </c>
      <c r="I381" s="20">
        <v>0</v>
      </c>
    </row>
    <row r="382" spans="1:9" s="28" customFormat="1" ht="65.25" customHeight="1">
      <c r="A382" s="26"/>
      <c r="B382" s="27" t="s">
        <v>76</v>
      </c>
      <c r="C382" s="19" t="s">
        <v>244</v>
      </c>
      <c r="D382" s="19" t="s">
        <v>231</v>
      </c>
      <c r="E382" s="19" t="s">
        <v>79</v>
      </c>
      <c r="F382" s="19"/>
      <c r="G382" s="20">
        <f>SUM(G383+G386)</f>
        <v>163888.4</v>
      </c>
      <c r="H382" s="20">
        <f>SUM(H383+H386)</f>
        <v>0</v>
      </c>
      <c r="I382" s="20">
        <f>SUM(I383+I386)</f>
        <v>0</v>
      </c>
    </row>
    <row r="383" spans="1:9" s="28" customFormat="1" ht="90.75" customHeight="1" hidden="1">
      <c r="A383" s="26"/>
      <c r="B383" s="23" t="s">
        <v>77</v>
      </c>
      <c r="C383" s="19" t="s">
        <v>244</v>
      </c>
      <c r="D383" s="19" t="s">
        <v>231</v>
      </c>
      <c r="E383" s="19" t="s">
        <v>80</v>
      </c>
      <c r="F383" s="19"/>
      <c r="G383" s="20">
        <f>SUM(G384)</f>
        <v>0</v>
      </c>
      <c r="H383" s="20">
        <f>SUM(H384)</f>
        <v>0</v>
      </c>
      <c r="I383" s="20">
        <f>SUM(I384)</f>
        <v>0</v>
      </c>
    </row>
    <row r="384" spans="1:9" s="28" customFormat="1" ht="52.5" customHeight="1" hidden="1">
      <c r="A384" s="26"/>
      <c r="B384" s="27" t="s">
        <v>78</v>
      </c>
      <c r="C384" s="19" t="s">
        <v>244</v>
      </c>
      <c r="D384" s="19" t="s">
        <v>231</v>
      </c>
      <c r="E384" s="19" t="s">
        <v>81</v>
      </c>
      <c r="F384" s="19"/>
      <c r="G384" s="20">
        <f>SUM(G385)</f>
        <v>0</v>
      </c>
      <c r="H384" s="20">
        <v>0</v>
      </c>
      <c r="I384" s="20">
        <v>0</v>
      </c>
    </row>
    <row r="385" spans="1:9" s="28" customFormat="1" ht="27" customHeight="1" hidden="1">
      <c r="A385" s="26"/>
      <c r="B385" s="23" t="s">
        <v>218</v>
      </c>
      <c r="C385" s="19" t="s">
        <v>244</v>
      </c>
      <c r="D385" s="19" t="s">
        <v>231</v>
      </c>
      <c r="E385" s="19" t="s">
        <v>81</v>
      </c>
      <c r="F385" s="19" t="s">
        <v>289</v>
      </c>
      <c r="G385" s="20">
        <v>0</v>
      </c>
      <c r="H385" s="20">
        <v>0</v>
      </c>
      <c r="I385" s="20">
        <v>0</v>
      </c>
    </row>
    <row r="386" spans="1:9" s="28" customFormat="1" ht="36" customHeight="1">
      <c r="A386" s="26"/>
      <c r="B386" s="23" t="s">
        <v>176</v>
      </c>
      <c r="C386" s="19" t="s">
        <v>244</v>
      </c>
      <c r="D386" s="19" t="s">
        <v>231</v>
      </c>
      <c r="E386" s="25" t="s">
        <v>83</v>
      </c>
      <c r="F386" s="19"/>
      <c r="G386" s="20">
        <f aca="true" t="shared" si="56" ref="G386:I387">SUM(G387)</f>
        <v>163888.4</v>
      </c>
      <c r="H386" s="20">
        <f t="shared" si="56"/>
        <v>0</v>
      </c>
      <c r="I386" s="20">
        <f t="shared" si="56"/>
        <v>0</v>
      </c>
    </row>
    <row r="387" spans="1:9" s="28" customFormat="1" ht="27.75" customHeight="1">
      <c r="A387" s="26"/>
      <c r="B387" s="27" t="s">
        <v>97</v>
      </c>
      <c r="C387" s="19" t="s">
        <v>244</v>
      </c>
      <c r="D387" s="19" t="s">
        <v>231</v>
      </c>
      <c r="E387" s="19" t="s">
        <v>84</v>
      </c>
      <c r="F387" s="19"/>
      <c r="G387" s="20">
        <f t="shared" si="56"/>
        <v>163888.4</v>
      </c>
      <c r="H387" s="20">
        <f t="shared" si="56"/>
        <v>0</v>
      </c>
      <c r="I387" s="20">
        <f t="shared" si="56"/>
        <v>0</v>
      </c>
    </row>
    <row r="388" spans="1:9" s="28" customFormat="1" ht="19.5" customHeight="1">
      <c r="A388" s="26"/>
      <c r="B388" s="23" t="s">
        <v>218</v>
      </c>
      <c r="C388" s="19" t="s">
        <v>244</v>
      </c>
      <c r="D388" s="19" t="s">
        <v>231</v>
      </c>
      <c r="E388" s="19" t="s">
        <v>84</v>
      </c>
      <c r="F388" s="19" t="s">
        <v>289</v>
      </c>
      <c r="G388" s="20">
        <v>163888.4</v>
      </c>
      <c r="H388" s="20">
        <v>0</v>
      </c>
      <c r="I388" s="20">
        <v>0</v>
      </c>
    </row>
    <row r="389" spans="1:9" s="28" customFormat="1" ht="33" customHeight="1" hidden="1">
      <c r="A389" s="26"/>
      <c r="B389" s="23" t="s">
        <v>17</v>
      </c>
      <c r="C389" s="19" t="s">
        <v>244</v>
      </c>
      <c r="D389" s="19" t="s">
        <v>231</v>
      </c>
      <c r="E389" s="25" t="s">
        <v>336</v>
      </c>
      <c r="F389" s="25"/>
      <c r="G389" s="20">
        <f>SUM(G390)</f>
        <v>0</v>
      </c>
      <c r="H389" s="20">
        <f aca="true" t="shared" si="57" ref="H389:I391">SUM(H390)</f>
        <v>0</v>
      </c>
      <c r="I389" s="20">
        <f t="shared" si="57"/>
        <v>0</v>
      </c>
    </row>
    <row r="390" spans="1:9" s="28" customFormat="1" ht="51" customHeight="1" hidden="1">
      <c r="A390" s="26"/>
      <c r="B390" s="23" t="s">
        <v>14</v>
      </c>
      <c r="C390" s="19" t="s">
        <v>244</v>
      </c>
      <c r="D390" s="19" t="s">
        <v>231</v>
      </c>
      <c r="E390" s="25" t="s">
        <v>441</v>
      </c>
      <c r="F390" s="25"/>
      <c r="G390" s="20">
        <f>SUM(G391)</f>
        <v>0</v>
      </c>
      <c r="H390" s="20">
        <f t="shared" si="57"/>
        <v>0</v>
      </c>
      <c r="I390" s="20">
        <f t="shared" si="57"/>
        <v>0</v>
      </c>
    </row>
    <row r="391" spans="1:9" ht="84" customHeight="1" hidden="1">
      <c r="A391" s="26"/>
      <c r="B391" s="18" t="s">
        <v>15</v>
      </c>
      <c r="C391" s="19" t="s">
        <v>244</v>
      </c>
      <c r="D391" s="19" t="s">
        <v>231</v>
      </c>
      <c r="E391" s="25" t="s">
        <v>506</v>
      </c>
      <c r="F391" s="25"/>
      <c r="G391" s="20">
        <f>SUM(G392)</f>
        <v>0</v>
      </c>
      <c r="H391" s="20">
        <f t="shared" si="57"/>
        <v>0</v>
      </c>
      <c r="I391" s="20">
        <f t="shared" si="57"/>
        <v>0</v>
      </c>
    </row>
    <row r="392" spans="1:9" ht="24.75" customHeight="1" hidden="1">
      <c r="A392" s="26"/>
      <c r="B392" s="23" t="s">
        <v>218</v>
      </c>
      <c r="C392" s="19" t="s">
        <v>244</v>
      </c>
      <c r="D392" s="19" t="s">
        <v>231</v>
      </c>
      <c r="E392" s="25" t="s">
        <v>506</v>
      </c>
      <c r="F392" s="25" t="s">
        <v>289</v>
      </c>
      <c r="G392" s="20">
        <v>0</v>
      </c>
      <c r="H392" s="20">
        <v>0</v>
      </c>
      <c r="I392" s="20"/>
    </row>
    <row r="393" spans="1:9" ht="36" customHeight="1">
      <c r="A393" s="26"/>
      <c r="B393" s="23" t="s">
        <v>277</v>
      </c>
      <c r="C393" s="19" t="s">
        <v>244</v>
      </c>
      <c r="D393" s="19" t="s">
        <v>231</v>
      </c>
      <c r="E393" s="25" t="s">
        <v>158</v>
      </c>
      <c r="F393" s="25"/>
      <c r="G393" s="20">
        <f>SUM(G394)</f>
        <v>462.1</v>
      </c>
      <c r="H393" s="20">
        <f aca="true" t="shared" si="58" ref="H393:I395">SUM(H394)</f>
        <v>0</v>
      </c>
      <c r="I393" s="20">
        <f t="shared" si="58"/>
        <v>0</v>
      </c>
    </row>
    <row r="394" spans="1:9" ht="36" customHeight="1">
      <c r="A394" s="26"/>
      <c r="B394" s="23" t="s">
        <v>288</v>
      </c>
      <c r="C394" s="19" t="s">
        <v>244</v>
      </c>
      <c r="D394" s="19" t="s">
        <v>231</v>
      </c>
      <c r="E394" s="25" t="s">
        <v>159</v>
      </c>
      <c r="F394" s="25"/>
      <c r="G394" s="20">
        <f>SUM(G395)</f>
        <v>462.1</v>
      </c>
      <c r="H394" s="20">
        <f t="shared" si="58"/>
        <v>0</v>
      </c>
      <c r="I394" s="20">
        <f t="shared" si="58"/>
        <v>0</v>
      </c>
    </row>
    <row r="395" spans="1:9" ht="34.5" customHeight="1">
      <c r="A395" s="26"/>
      <c r="B395" s="23" t="s">
        <v>94</v>
      </c>
      <c r="C395" s="19" t="s">
        <v>244</v>
      </c>
      <c r="D395" s="19" t="s">
        <v>231</v>
      </c>
      <c r="E395" s="25" t="s">
        <v>93</v>
      </c>
      <c r="F395" s="25"/>
      <c r="G395" s="20">
        <f>SUM(G396)</f>
        <v>462.1</v>
      </c>
      <c r="H395" s="20">
        <f t="shared" si="58"/>
        <v>0</v>
      </c>
      <c r="I395" s="20">
        <f t="shared" si="58"/>
        <v>0</v>
      </c>
    </row>
    <row r="396" spans="1:9" ht="24.75" customHeight="1">
      <c r="A396" s="26"/>
      <c r="B396" s="23" t="s">
        <v>282</v>
      </c>
      <c r="C396" s="19" t="s">
        <v>244</v>
      </c>
      <c r="D396" s="19" t="s">
        <v>231</v>
      </c>
      <c r="E396" s="25" t="s">
        <v>93</v>
      </c>
      <c r="F396" s="25" t="s">
        <v>283</v>
      </c>
      <c r="G396" s="20">
        <v>462.1</v>
      </c>
      <c r="H396" s="20">
        <v>0</v>
      </c>
      <c r="I396" s="20">
        <v>0</v>
      </c>
    </row>
    <row r="397" spans="1:9" ht="24" customHeight="1">
      <c r="A397" s="26"/>
      <c r="B397" s="23" t="s">
        <v>256</v>
      </c>
      <c r="C397" s="19" t="s">
        <v>239</v>
      </c>
      <c r="D397" s="19" t="s">
        <v>232</v>
      </c>
      <c r="E397" s="19"/>
      <c r="F397" s="19"/>
      <c r="G397" s="20">
        <f>SUM(G398+G403)</f>
        <v>3836.2</v>
      </c>
      <c r="H397" s="20">
        <f>SUM(H398+H403)</f>
        <v>1480.2</v>
      </c>
      <c r="I397" s="20">
        <f>SUM(I398+I403)</f>
        <v>1556.4</v>
      </c>
    </row>
    <row r="398" spans="1:9" ht="19.5" customHeight="1">
      <c r="A398" s="26"/>
      <c r="B398" s="23" t="s">
        <v>204</v>
      </c>
      <c r="C398" s="19" t="s">
        <v>239</v>
      </c>
      <c r="D398" s="19" t="s">
        <v>231</v>
      </c>
      <c r="E398" s="19"/>
      <c r="F398" s="19"/>
      <c r="G398" s="20">
        <f>SUM(G399)</f>
        <v>800.5</v>
      </c>
      <c r="H398" s="20">
        <f aca="true" t="shared" si="59" ref="H398:I401">SUM(H399)</f>
        <v>848.5</v>
      </c>
      <c r="I398" s="20">
        <f t="shared" si="59"/>
        <v>899.4</v>
      </c>
    </row>
    <row r="399" spans="1:9" ht="37.5" customHeight="1">
      <c r="A399" s="26"/>
      <c r="B399" s="23" t="s">
        <v>277</v>
      </c>
      <c r="C399" s="19" t="s">
        <v>239</v>
      </c>
      <c r="D399" s="19" t="s">
        <v>231</v>
      </c>
      <c r="E399" s="19" t="s">
        <v>158</v>
      </c>
      <c r="F399" s="19"/>
      <c r="G399" s="20">
        <f>SUM(G400)</f>
        <v>800.5</v>
      </c>
      <c r="H399" s="20">
        <f t="shared" si="59"/>
        <v>848.5</v>
      </c>
      <c r="I399" s="20">
        <f t="shared" si="59"/>
        <v>899.4</v>
      </c>
    </row>
    <row r="400" spans="1:9" ht="48.75" customHeight="1">
      <c r="A400" s="26"/>
      <c r="B400" s="23" t="s">
        <v>288</v>
      </c>
      <c r="C400" s="25" t="s">
        <v>239</v>
      </c>
      <c r="D400" s="25" t="s">
        <v>231</v>
      </c>
      <c r="E400" s="25" t="s">
        <v>159</v>
      </c>
      <c r="F400" s="25"/>
      <c r="G400" s="20">
        <f>SUM(G401)</f>
        <v>800.5</v>
      </c>
      <c r="H400" s="20">
        <f t="shared" si="59"/>
        <v>848.5</v>
      </c>
      <c r="I400" s="20">
        <f t="shared" si="59"/>
        <v>899.4</v>
      </c>
    </row>
    <row r="401" spans="1:9" ht="19.5" customHeight="1">
      <c r="A401" s="26"/>
      <c r="B401" s="23" t="s">
        <v>294</v>
      </c>
      <c r="C401" s="19" t="s">
        <v>239</v>
      </c>
      <c r="D401" s="19" t="s">
        <v>231</v>
      </c>
      <c r="E401" s="19" t="s">
        <v>164</v>
      </c>
      <c r="F401" s="19"/>
      <c r="G401" s="20">
        <f>SUM(G402)</f>
        <v>800.5</v>
      </c>
      <c r="H401" s="20">
        <f t="shared" si="59"/>
        <v>848.5</v>
      </c>
      <c r="I401" s="20">
        <f t="shared" si="59"/>
        <v>899.4</v>
      </c>
    </row>
    <row r="402" spans="1:9" ht="30" customHeight="1">
      <c r="A402" s="26"/>
      <c r="B402" s="23" t="s">
        <v>292</v>
      </c>
      <c r="C402" s="19" t="s">
        <v>239</v>
      </c>
      <c r="D402" s="19" t="s">
        <v>231</v>
      </c>
      <c r="E402" s="19" t="s">
        <v>164</v>
      </c>
      <c r="F402" s="19" t="s">
        <v>293</v>
      </c>
      <c r="G402" s="20">
        <v>800.5</v>
      </c>
      <c r="H402" s="20">
        <v>848.5</v>
      </c>
      <c r="I402" s="20">
        <v>899.4</v>
      </c>
    </row>
    <row r="403" spans="1:9" ht="19.5" customHeight="1">
      <c r="A403" s="26"/>
      <c r="B403" s="23" t="s">
        <v>202</v>
      </c>
      <c r="C403" s="19" t="s">
        <v>239</v>
      </c>
      <c r="D403" s="19" t="s">
        <v>233</v>
      </c>
      <c r="E403" s="19"/>
      <c r="F403" s="19"/>
      <c r="G403" s="20">
        <f>SUM(G404+G408+G419)</f>
        <v>3035.7</v>
      </c>
      <c r="H403" s="20">
        <f>SUM(H404+H408+H419)</f>
        <v>631.7</v>
      </c>
      <c r="I403" s="20">
        <f>SUM(I404+I408+I419)</f>
        <v>657</v>
      </c>
    </row>
    <row r="404" spans="1:9" ht="47.25" customHeight="1" hidden="1">
      <c r="A404" s="26"/>
      <c r="B404" s="27" t="s">
        <v>341</v>
      </c>
      <c r="C404" s="19" t="s">
        <v>239</v>
      </c>
      <c r="D404" s="19" t="s">
        <v>233</v>
      </c>
      <c r="E404" s="19" t="s">
        <v>105</v>
      </c>
      <c r="F404" s="19"/>
      <c r="G404" s="20">
        <f aca="true" t="shared" si="60" ref="G404:I406">SUM(G405)</f>
        <v>0</v>
      </c>
      <c r="H404" s="20">
        <f t="shared" si="60"/>
        <v>0</v>
      </c>
      <c r="I404" s="20">
        <f t="shared" si="60"/>
        <v>0</v>
      </c>
    </row>
    <row r="405" spans="1:9" ht="49.5" customHeight="1" hidden="1">
      <c r="A405" s="26"/>
      <c r="B405" s="23" t="s">
        <v>176</v>
      </c>
      <c r="C405" s="25" t="s">
        <v>239</v>
      </c>
      <c r="D405" s="25" t="s">
        <v>233</v>
      </c>
      <c r="E405" s="25" t="s">
        <v>27</v>
      </c>
      <c r="F405" s="25"/>
      <c r="G405" s="20">
        <f t="shared" si="60"/>
        <v>0</v>
      </c>
      <c r="H405" s="20">
        <f t="shared" si="60"/>
        <v>0</v>
      </c>
      <c r="I405" s="20">
        <f t="shared" si="60"/>
        <v>0</v>
      </c>
    </row>
    <row r="406" spans="1:9" ht="64.5" customHeight="1" hidden="1">
      <c r="A406" s="26"/>
      <c r="B406" s="35" t="s">
        <v>342</v>
      </c>
      <c r="C406" s="25" t="s">
        <v>239</v>
      </c>
      <c r="D406" s="25" t="s">
        <v>233</v>
      </c>
      <c r="E406" s="25" t="s">
        <v>29</v>
      </c>
      <c r="F406" s="25"/>
      <c r="G406" s="20">
        <f t="shared" si="60"/>
        <v>0</v>
      </c>
      <c r="H406" s="20">
        <f t="shared" si="60"/>
        <v>0</v>
      </c>
      <c r="I406" s="20">
        <f t="shared" si="60"/>
        <v>0</v>
      </c>
    </row>
    <row r="407" spans="1:9" ht="38.25" customHeight="1" hidden="1">
      <c r="A407" s="26"/>
      <c r="B407" s="23" t="s">
        <v>295</v>
      </c>
      <c r="C407" s="25" t="s">
        <v>239</v>
      </c>
      <c r="D407" s="25" t="s">
        <v>233</v>
      </c>
      <c r="E407" s="25" t="s">
        <v>29</v>
      </c>
      <c r="F407" s="25" t="s">
        <v>296</v>
      </c>
      <c r="G407" s="20">
        <v>0</v>
      </c>
      <c r="H407" s="20">
        <v>0</v>
      </c>
      <c r="I407" s="20">
        <v>0</v>
      </c>
    </row>
    <row r="408" spans="1:9" ht="40.5" customHeight="1">
      <c r="A408" s="26"/>
      <c r="B408" s="27" t="s">
        <v>374</v>
      </c>
      <c r="C408" s="25" t="s">
        <v>239</v>
      </c>
      <c r="D408" s="25" t="s">
        <v>233</v>
      </c>
      <c r="E408" s="25" t="s">
        <v>108</v>
      </c>
      <c r="F408" s="25"/>
      <c r="G408" s="20">
        <f>SUM(G409+G415)</f>
        <v>2327.4</v>
      </c>
      <c r="H408" s="20">
        <f>SUM(H409+H415)</f>
        <v>0</v>
      </c>
      <c r="I408" s="20">
        <f>SUM(I409+I415)</f>
        <v>0</v>
      </c>
    </row>
    <row r="409" spans="1:9" ht="51" customHeight="1">
      <c r="A409" s="26"/>
      <c r="B409" s="27" t="s">
        <v>375</v>
      </c>
      <c r="C409" s="25" t="s">
        <v>239</v>
      </c>
      <c r="D409" s="25" t="s">
        <v>233</v>
      </c>
      <c r="E409" s="25" t="s">
        <v>109</v>
      </c>
      <c r="F409" s="25"/>
      <c r="G409" s="20">
        <f>SUM(G410+G412)</f>
        <v>2327.4</v>
      </c>
      <c r="H409" s="20">
        <f>SUM(H410+H412)</f>
        <v>0</v>
      </c>
      <c r="I409" s="20">
        <f>SUM(I410+I412)</f>
        <v>0</v>
      </c>
    </row>
    <row r="410" spans="1:9" ht="69" customHeight="1" hidden="1">
      <c r="A410" s="26"/>
      <c r="B410" s="27" t="s">
        <v>177</v>
      </c>
      <c r="C410" s="25" t="s">
        <v>239</v>
      </c>
      <c r="D410" s="25" t="s">
        <v>233</v>
      </c>
      <c r="E410" s="25" t="s">
        <v>110</v>
      </c>
      <c r="F410" s="25"/>
      <c r="G410" s="20">
        <f>SUM(G411)</f>
        <v>0</v>
      </c>
      <c r="H410" s="20">
        <f>SUM(H411)</f>
        <v>0</v>
      </c>
      <c r="I410" s="20">
        <f>SUM(I411)</f>
        <v>0</v>
      </c>
    </row>
    <row r="411" spans="1:9" ht="43.5" customHeight="1" hidden="1">
      <c r="A411" s="26"/>
      <c r="B411" s="23" t="s">
        <v>295</v>
      </c>
      <c r="C411" s="25" t="s">
        <v>239</v>
      </c>
      <c r="D411" s="25" t="s">
        <v>233</v>
      </c>
      <c r="E411" s="25" t="s">
        <v>110</v>
      </c>
      <c r="F411" s="25" t="s">
        <v>296</v>
      </c>
      <c r="G411" s="20">
        <v>0</v>
      </c>
      <c r="H411" s="20"/>
      <c r="I411" s="20"/>
    </row>
    <row r="412" spans="1:9" ht="48.75" customHeight="1">
      <c r="A412" s="26"/>
      <c r="B412" s="23" t="s">
        <v>176</v>
      </c>
      <c r="C412" s="25" t="s">
        <v>239</v>
      </c>
      <c r="D412" s="25" t="s">
        <v>233</v>
      </c>
      <c r="E412" s="25" t="s">
        <v>190</v>
      </c>
      <c r="F412" s="25"/>
      <c r="G412" s="20">
        <f aca="true" t="shared" si="61" ref="G412:I413">SUM(G413)</f>
        <v>2327.4</v>
      </c>
      <c r="H412" s="20">
        <f t="shared" si="61"/>
        <v>0</v>
      </c>
      <c r="I412" s="20">
        <f t="shared" si="61"/>
        <v>0</v>
      </c>
    </row>
    <row r="413" spans="1:9" ht="60" customHeight="1">
      <c r="A413" s="26"/>
      <c r="B413" s="23" t="s">
        <v>376</v>
      </c>
      <c r="C413" s="19" t="s">
        <v>239</v>
      </c>
      <c r="D413" s="19" t="s">
        <v>233</v>
      </c>
      <c r="E413" s="19" t="s">
        <v>191</v>
      </c>
      <c r="F413" s="19"/>
      <c r="G413" s="20">
        <f t="shared" si="61"/>
        <v>2327.4</v>
      </c>
      <c r="H413" s="20">
        <f t="shared" si="61"/>
        <v>0</v>
      </c>
      <c r="I413" s="20">
        <f t="shared" si="61"/>
        <v>0</v>
      </c>
    </row>
    <row r="414" spans="1:9" ht="40.5" customHeight="1">
      <c r="A414" s="26"/>
      <c r="B414" s="23" t="s">
        <v>295</v>
      </c>
      <c r="C414" s="19" t="s">
        <v>239</v>
      </c>
      <c r="D414" s="19" t="s">
        <v>233</v>
      </c>
      <c r="E414" s="19" t="s">
        <v>191</v>
      </c>
      <c r="F414" s="19" t="s">
        <v>296</v>
      </c>
      <c r="G414" s="20">
        <v>2327.4</v>
      </c>
      <c r="H414" s="20">
        <v>0</v>
      </c>
      <c r="I414" s="20">
        <v>0</v>
      </c>
    </row>
    <row r="415" spans="1:9" ht="50.25" customHeight="1" hidden="1">
      <c r="A415" s="26"/>
      <c r="B415" s="23" t="s">
        <v>505</v>
      </c>
      <c r="C415" s="19" t="s">
        <v>239</v>
      </c>
      <c r="D415" s="19" t="s">
        <v>233</v>
      </c>
      <c r="E415" s="19" t="s">
        <v>119</v>
      </c>
      <c r="F415" s="19"/>
      <c r="G415" s="20">
        <f>SUM(G416)</f>
        <v>0</v>
      </c>
      <c r="H415" s="20">
        <f aca="true" t="shared" si="62" ref="H415:I417">SUM(H416)</f>
        <v>0</v>
      </c>
      <c r="I415" s="20">
        <f t="shared" si="62"/>
        <v>0</v>
      </c>
    </row>
    <row r="416" spans="1:9" ht="52.5" customHeight="1" hidden="1">
      <c r="A416" s="26"/>
      <c r="B416" s="23" t="s">
        <v>176</v>
      </c>
      <c r="C416" s="19" t="s">
        <v>239</v>
      </c>
      <c r="D416" s="19" t="s">
        <v>233</v>
      </c>
      <c r="E416" s="19" t="s">
        <v>192</v>
      </c>
      <c r="F416" s="19"/>
      <c r="G416" s="20">
        <f>SUM(G417)</f>
        <v>0</v>
      </c>
      <c r="H416" s="20">
        <f t="shared" si="62"/>
        <v>0</v>
      </c>
      <c r="I416" s="20">
        <f t="shared" si="62"/>
        <v>0</v>
      </c>
    </row>
    <row r="417" spans="1:9" ht="80.25" customHeight="1" hidden="1">
      <c r="A417" s="26"/>
      <c r="B417" s="23" t="s">
        <v>504</v>
      </c>
      <c r="C417" s="19" t="s">
        <v>239</v>
      </c>
      <c r="D417" s="19" t="s">
        <v>233</v>
      </c>
      <c r="E417" s="19" t="s">
        <v>193</v>
      </c>
      <c r="F417" s="19"/>
      <c r="G417" s="20">
        <f>SUM(G418)</f>
        <v>0</v>
      </c>
      <c r="H417" s="20">
        <f t="shared" si="62"/>
        <v>0</v>
      </c>
      <c r="I417" s="20">
        <f t="shared" si="62"/>
        <v>0</v>
      </c>
    </row>
    <row r="418" spans="1:9" ht="39" customHeight="1" hidden="1">
      <c r="A418" s="26"/>
      <c r="B418" s="23" t="s">
        <v>295</v>
      </c>
      <c r="C418" s="19" t="s">
        <v>239</v>
      </c>
      <c r="D418" s="19" t="s">
        <v>233</v>
      </c>
      <c r="E418" s="19" t="s">
        <v>193</v>
      </c>
      <c r="F418" s="19" t="s">
        <v>296</v>
      </c>
      <c r="G418" s="20">
        <v>0</v>
      </c>
      <c r="H418" s="20">
        <v>0</v>
      </c>
      <c r="I418" s="20">
        <v>0</v>
      </c>
    </row>
    <row r="419" spans="1:9" ht="24" customHeight="1">
      <c r="A419" s="26"/>
      <c r="B419" s="27" t="s">
        <v>297</v>
      </c>
      <c r="C419" s="19" t="s">
        <v>239</v>
      </c>
      <c r="D419" s="19" t="s">
        <v>233</v>
      </c>
      <c r="E419" s="19" t="s">
        <v>104</v>
      </c>
      <c r="F419" s="19"/>
      <c r="G419" s="20">
        <f>SUM(G420+G422+G424)</f>
        <v>708.3</v>
      </c>
      <c r="H419" s="20">
        <f>SUM(H420+H422+H424)</f>
        <v>631.7</v>
      </c>
      <c r="I419" s="20">
        <f>SUM(I420+I422+I424)</f>
        <v>657</v>
      </c>
    </row>
    <row r="420" spans="1:9" ht="36" customHeight="1">
      <c r="A420" s="26"/>
      <c r="B420" s="27" t="s">
        <v>481</v>
      </c>
      <c r="C420" s="19" t="s">
        <v>239</v>
      </c>
      <c r="D420" s="19" t="s">
        <v>233</v>
      </c>
      <c r="E420" s="19" t="s">
        <v>170</v>
      </c>
      <c r="F420" s="19"/>
      <c r="G420" s="20">
        <f>SUM(G421)</f>
        <v>362.8</v>
      </c>
      <c r="H420" s="20">
        <f>SUM(H421)</f>
        <v>267.5</v>
      </c>
      <c r="I420" s="20">
        <f>SUM(I421)</f>
        <v>278.2</v>
      </c>
    </row>
    <row r="421" spans="1:9" ht="39" customHeight="1">
      <c r="A421" s="26"/>
      <c r="B421" s="23" t="s">
        <v>280</v>
      </c>
      <c r="C421" s="19" t="s">
        <v>239</v>
      </c>
      <c r="D421" s="19" t="s">
        <v>233</v>
      </c>
      <c r="E421" s="19" t="s">
        <v>170</v>
      </c>
      <c r="F421" s="19" t="s">
        <v>281</v>
      </c>
      <c r="G421" s="20">
        <v>362.8</v>
      </c>
      <c r="H421" s="20">
        <v>267.5</v>
      </c>
      <c r="I421" s="20">
        <v>278.2</v>
      </c>
    </row>
    <row r="422" spans="1:9" ht="60.75" customHeight="1">
      <c r="A422" s="26"/>
      <c r="B422" s="27" t="s">
        <v>482</v>
      </c>
      <c r="C422" s="19" t="s">
        <v>239</v>
      </c>
      <c r="D422" s="19" t="s">
        <v>233</v>
      </c>
      <c r="E422" s="19" t="s">
        <v>171</v>
      </c>
      <c r="F422" s="19"/>
      <c r="G422" s="20">
        <f>SUM(G423)</f>
        <v>216.6</v>
      </c>
      <c r="H422" s="20">
        <f>SUM(H423)</f>
        <v>214.3</v>
      </c>
      <c r="I422" s="20">
        <f>SUM(I423)</f>
        <v>222.9</v>
      </c>
    </row>
    <row r="423" spans="1:9" ht="39" customHeight="1">
      <c r="A423" s="26"/>
      <c r="B423" s="23" t="s">
        <v>280</v>
      </c>
      <c r="C423" s="19" t="s">
        <v>239</v>
      </c>
      <c r="D423" s="19" t="s">
        <v>233</v>
      </c>
      <c r="E423" s="19" t="s">
        <v>171</v>
      </c>
      <c r="F423" s="19" t="s">
        <v>281</v>
      </c>
      <c r="G423" s="20">
        <v>216.6</v>
      </c>
      <c r="H423" s="20">
        <v>214.3</v>
      </c>
      <c r="I423" s="20">
        <v>222.9</v>
      </c>
    </row>
    <row r="424" spans="1:9" ht="48.75" customHeight="1">
      <c r="A424" s="26"/>
      <c r="B424" s="27" t="s">
        <v>305</v>
      </c>
      <c r="C424" s="19" t="s">
        <v>239</v>
      </c>
      <c r="D424" s="19" t="s">
        <v>233</v>
      </c>
      <c r="E424" s="19" t="s">
        <v>172</v>
      </c>
      <c r="F424" s="19"/>
      <c r="G424" s="20">
        <f>SUM(G425)</f>
        <v>128.9</v>
      </c>
      <c r="H424" s="20">
        <f>SUM(H425)</f>
        <v>149.9</v>
      </c>
      <c r="I424" s="20">
        <f>SUM(I425)</f>
        <v>155.9</v>
      </c>
    </row>
    <row r="425" spans="1:9" ht="39" customHeight="1">
      <c r="A425" s="26"/>
      <c r="B425" s="23" t="s">
        <v>280</v>
      </c>
      <c r="C425" s="19" t="s">
        <v>239</v>
      </c>
      <c r="D425" s="19" t="s">
        <v>233</v>
      </c>
      <c r="E425" s="19" t="s">
        <v>172</v>
      </c>
      <c r="F425" s="19" t="s">
        <v>281</v>
      </c>
      <c r="G425" s="20">
        <v>128.9</v>
      </c>
      <c r="H425" s="20">
        <v>149.9</v>
      </c>
      <c r="I425" s="20">
        <v>155.9</v>
      </c>
    </row>
    <row r="426" spans="1:9" ht="19.5" customHeight="1" hidden="1">
      <c r="A426" s="26"/>
      <c r="B426" s="23" t="s">
        <v>214</v>
      </c>
      <c r="C426" s="19" t="s">
        <v>239</v>
      </c>
      <c r="D426" s="19" t="s">
        <v>233</v>
      </c>
      <c r="E426" s="19"/>
      <c r="F426" s="25"/>
      <c r="G426" s="20">
        <f aca="true" t="shared" si="63" ref="G426:I427">SUM(G427)</f>
        <v>0</v>
      </c>
      <c r="H426" s="20">
        <f t="shared" si="63"/>
        <v>0</v>
      </c>
      <c r="I426" s="20">
        <f t="shared" si="63"/>
        <v>0</v>
      </c>
    </row>
    <row r="427" spans="1:9" ht="27.75" customHeight="1" hidden="1">
      <c r="A427" s="26"/>
      <c r="B427" s="23" t="s">
        <v>254</v>
      </c>
      <c r="C427" s="19" t="s">
        <v>239</v>
      </c>
      <c r="D427" s="19" t="s">
        <v>233</v>
      </c>
      <c r="E427" s="19"/>
      <c r="F427" s="25"/>
      <c r="G427" s="20">
        <f t="shared" si="63"/>
        <v>0</v>
      </c>
      <c r="H427" s="20">
        <f t="shared" si="63"/>
        <v>0</v>
      </c>
      <c r="I427" s="20">
        <f t="shared" si="63"/>
        <v>0</v>
      </c>
    </row>
    <row r="428" spans="1:9" ht="19.5" customHeight="1" hidden="1">
      <c r="A428" s="26"/>
      <c r="B428" s="33" t="s">
        <v>268</v>
      </c>
      <c r="C428" s="19" t="s">
        <v>239</v>
      </c>
      <c r="D428" s="19" t="s">
        <v>233</v>
      </c>
      <c r="E428" s="19"/>
      <c r="F428" s="25" t="s">
        <v>269</v>
      </c>
      <c r="G428" s="20">
        <v>0</v>
      </c>
      <c r="H428" s="20">
        <v>0</v>
      </c>
      <c r="I428" s="20">
        <v>0</v>
      </c>
    </row>
    <row r="429" spans="1:9" ht="19.5" customHeight="1">
      <c r="A429" s="26"/>
      <c r="B429" s="23" t="s">
        <v>205</v>
      </c>
      <c r="C429" s="19" t="s">
        <v>235</v>
      </c>
      <c r="D429" s="19" t="s">
        <v>232</v>
      </c>
      <c r="E429" s="19"/>
      <c r="F429" s="19"/>
      <c r="G429" s="20">
        <f>SUM(G430)</f>
        <v>15045.3</v>
      </c>
      <c r="H429" s="20">
        <f>SUM(H430)</f>
        <v>10588.7</v>
      </c>
      <c r="I429" s="20">
        <f>SUM(I430)</f>
        <v>11145.699999999999</v>
      </c>
    </row>
    <row r="430" spans="1:9" ht="19.5" customHeight="1">
      <c r="A430" s="26"/>
      <c r="B430" s="23" t="s">
        <v>270</v>
      </c>
      <c r="C430" s="19" t="s">
        <v>235</v>
      </c>
      <c r="D430" s="19" t="s">
        <v>231</v>
      </c>
      <c r="E430" s="19"/>
      <c r="F430" s="19"/>
      <c r="G430" s="20">
        <f>SUM(G431+G437)</f>
        <v>15045.3</v>
      </c>
      <c r="H430" s="20">
        <f>SUM(H431+H437)</f>
        <v>10588.7</v>
      </c>
      <c r="I430" s="20">
        <f>SUM(I431+I437)</f>
        <v>11145.699999999999</v>
      </c>
    </row>
    <row r="431" spans="1:9" ht="40.5" customHeight="1">
      <c r="A431" s="26"/>
      <c r="B431" s="27" t="s">
        <v>4</v>
      </c>
      <c r="C431" s="19" t="s">
        <v>235</v>
      </c>
      <c r="D431" s="19" t="s">
        <v>231</v>
      </c>
      <c r="E431" s="19" t="s">
        <v>116</v>
      </c>
      <c r="F431" s="19"/>
      <c r="G431" s="20">
        <f>SUM(G432)</f>
        <v>12387.3</v>
      </c>
      <c r="H431" s="20">
        <f>SUM(H432)</f>
        <v>10068.7</v>
      </c>
      <c r="I431" s="20">
        <f>SUM(I432)</f>
        <v>10604.9</v>
      </c>
    </row>
    <row r="432" spans="1:9" ht="59.25" customHeight="1">
      <c r="A432" s="26"/>
      <c r="B432" s="27" t="s">
        <v>10</v>
      </c>
      <c r="C432" s="19" t="s">
        <v>235</v>
      </c>
      <c r="D432" s="19" t="s">
        <v>231</v>
      </c>
      <c r="E432" s="19" t="s">
        <v>102</v>
      </c>
      <c r="F432" s="19"/>
      <c r="G432" s="20">
        <f>SUM(G433+G435)</f>
        <v>12387.3</v>
      </c>
      <c r="H432" s="20">
        <f>SUM(H433+H435)</f>
        <v>10068.7</v>
      </c>
      <c r="I432" s="20">
        <f>SUM(I433+I435)</f>
        <v>10604.9</v>
      </c>
    </row>
    <row r="433" spans="1:9" ht="78" customHeight="1">
      <c r="A433" s="26"/>
      <c r="B433" s="18" t="s">
        <v>11</v>
      </c>
      <c r="C433" s="19" t="s">
        <v>235</v>
      </c>
      <c r="D433" s="19" t="s">
        <v>231</v>
      </c>
      <c r="E433" s="25" t="s">
        <v>117</v>
      </c>
      <c r="F433" s="25"/>
      <c r="G433" s="20">
        <f>SUM(G434)</f>
        <v>12387.3</v>
      </c>
      <c r="H433" s="20">
        <f>SUM(H434)</f>
        <v>10068.7</v>
      </c>
      <c r="I433" s="20">
        <f>SUM(I434)</f>
        <v>10604.9</v>
      </c>
    </row>
    <row r="434" spans="1:9" ht="24.75" customHeight="1">
      <c r="A434" s="26"/>
      <c r="B434" s="18" t="s">
        <v>290</v>
      </c>
      <c r="C434" s="19" t="s">
        <v>235</v>
      </c>
      <c r="D434" s="19" t="s">
        <v>231</v>
      </c>
      <c r="E434" s="25" t="s">
        <v>117</v>
      </c>
      <c r="F434" s="25" t="s">
        <v>291</v>
      </c>
      <c r="G434" s="20">
        <v>12387.3</v>
      </c>
      <c r="H434" s="20">
        <v>10068.7</v>
      </c>
      <c r="I434" s="20">
        <v>10604.9</v>
      </c>
    </row>
    <row r="435" spans="1:9" s="28" customFormat="1" ht="84.75" customHeight="1" hidden="1">
      <c r="A435" s="26"/>
      <c r="B435" s="18" t="s">
        <v>483</v>
      </c>
      <c r="C435" s="19" t="s">
        <v>235</v>
      </c>
      <c r="D435" s="19" t="s">
        <v>231</v>
      </c>
      <c r="E435" s="25" t="s">
        <v>122</v>
      </c>
      <c r="F435" s="25"/>
      <c r="G435" s="20">
        <f>SUM(G436)</f>
        <v>0</v>
      </c>
      <c r="H435" s="20">
        <f>SUM(H436)</f>
        <v>0</v>
      </c>
      <c r="I435" s="20">
        <f>SUM(I436)</f>
        <v>0</v>
      </c>
    </row>
    <row r="436" spans="1:9" s="28" customFormat="1" ht="17.25" customHeight="1" hidden="1">
      <c r="A436" s="26"/>
      <c r="B436" s="18" t="s">
        <v>290</v>
      </c>
      <c r="C436" s="19" t="s">
        <v>235</v>
      </c>
      <c r="D436" s="19" t="s">
        <v>231</v>
      </c>
      <c r="E436" s="25" t="s">
        <v>122</v>
      </c>
      <c r="F436" s="25" t="s">
        <v>291</v>
      </c>
      <c r="G436" s="20">
        <v>0</v>
      </c>
      <c r="H436" s="20">
        <v>0</v>
      </c>
      <c r="I436" s="20">
        <v>0</v>
      </c>
    </row>
    <row r="437" spans="1:9" s="28" customFormat="1" ht="33" customHeight="1">
      <c r="A437" s="26"/>
      <c r="B437" s="23" t="s">
        <v>17</v>
      </c>
      <c r="C437" s="19" t="s">
        <v>235</v>
      </c>
      <c r="D437" s="19" t="s">
        <v>231</v>
      </c>
      <c r="E437" s="25" t="s">
        <v>336</v>
      </c>
      <c r="F437" s="25"/>
      <c r="G437" s="20">
        <f>SUM(G438)</f>
        <v>2658</v>
      </c>
      <c r="H437" s="20">
        <f aca="true" t="shared" si="64" ref="H437:I439">SUM(H438)</f>
        <v>520</v>
      </c>
      <c r="I437" s="20">
        <f t="shared" si="64"/>
        <v>540.8</v>
      </c>
    </row>
    <row r="438" spans="1:9" s="28" customFormat="1" ht="57" customHeight="1">
      <c r="A438" s="26"/>
      <c r="B438" s="23" t="s">
        <v>14</v>
      </c>
      <c r="C438" s="19" t="s">
        <v>235</v>
      </c>
      <c r="D438" s="19" t="s">
        <v>231</v>
      </c>
      <c r="E438" s="25" t="s">
        <v>441</v>
      </c>
      <c r="F438" s="25"/>
      <c r="G438" s="20">
        <f>SUM(G439)</f>
        <v>2658</v>
      </c>
      <c r="H438" s="20">
        <f t="shared" si="64"/>
        <v>520</v>
      </c>
      <c r="I438" s="20">
        <f t="shared" si="64"/>
        <v>540.8</v>
      </c>
    </row>
    <row r="439" spans="1:9" ht="87.75" customHeight="1">
      <c r="A439" s="26"/>
      <c r="B439" s="18" t="s">
        <v>15</v>
      </c>
      <c r="C439" s="19" t="s">
        <v>235</v>
      </c>
      <c r="D439" s="19" t="s">
        <v>231</v>
      </c>
      <c r="E439" s="25" t="s">
        <v>506</v>
      </c>
      <c r="F439" s="25"/>
      <c r="G439" s="20">
        <f>SUM(G440)</f>
        <v>2658</v>
      </c>
      <c r="H439" s="20">
        <f t="shared" si="64"/>
        <v>520</v>
      </c>
      <c r="I439" s="20">
        <f t="shared" si="64"/>
        <v>540.8</v>
      </c>
    </row>
    <row r="440" spans="1:9" ht="24.75" customHeight="1">
      <c r="A440" s="26"/>
      <c r="B440" s="23" t="s">
        <v>218</v>
      </c>
      <c r="C440" s="19" t="s">
        <v>235</v>
      </c>
      <c r="D440" s="19" t="s">
        <v>231</v>
      </c>
      <c r="E440" s="25" t="s">
        <v>506</v>
      </c>
      <c r="F440" s="25" t="s">
        <v>289</v>
      </c>
      <c r="G440" s="20">
        <v>2658</v>
      </c>
      <c r="H440" s="20">
        <v>520</v>
      </c>
      <c r="I440" s="20">
        <v>540.8</v>
      </c>
    </row>
    <row r="441" spans="1:9" ht="19.5" customHeight="1">
      <c r="A441" s="26"/>
      <c r="B441" s="23" t="s">
        <v>227</v>
      </c>
      <c r="C441" s="19" t="s">
        <v>241</v>
      </c>
      <c r="D441" s="19" t="s">
        <v>232</v>
      </c>
      <c r="E441" s="19"/>
      <c r="F441" s="19"/>
      <c r="G441" s="20">
        <f>SUM(G442)</f>
        <v>1859.6</v>
      </c>
      <c r="H441" s="20">
        <f>SUM(H442)</f>
        <v>1935.5</v>
      </c>
      <c r="I441" s="20">
        <f>SUM(I442)</f>
        <v>2029.3</v>
      </c>
    </row>
    <row r="442" spans="1:9" ht="19.5" customHeight="1">
      <c r="A442" s="26"/>
      <c r="B442" s="39" t="s">
        <v>221</v>
      </c>
      <c r="C442" s="19" t="s">
        <v>241</v>
      </c>
      <c r="D442" s="19" t="s">
        <v>236</v>
      </c>
      <c r="E442" s="19"/>
      <c r="F442" s="19"/>
      <c r="G442" s="20">
        <f>SUM(G443+G447+G452)</f>
        <v>1859.6</v>
      </c>
      <c r="H442" s="20">
        <f>SUM(H443+H447+H452)</f>
        <v>1935.5</v>
      </c>
      <c r="I442" s="20">
        <f>SUM(I443+I447+I452)</f>
        <v>2029.3</v>
      </c>
    </row>
    <row r="443" spans="1:9" ht="45" customHeight="1">
      <c r="A443" s="26"/>
      <c r="B443" s="23" t="s">
        <v>477</v>
      </c>
      <c r="C443" s="19" t="s">
        <v>241</v>
      </c>
      <c r="D443" s="19" t="s">
        <v>236</v>
      </c>
      <c r="E443" s="19" t="s">
        <v>331</v>
      </c>
      <c r="F443" s="19"/>
      <c r="G443" s="20">
        <f>SUM(G444)</f>
        <v>924.8</v>
      </c>
      <c r="H443" s="20">
        <f aca="true" t="shared" si="65" ref="H443:I445">SUM(H444)</f>
        <v>961.8</v>
      </c>
      <c r="I443" s="20">
        <f t="shared" si="65"/>
        <v>1000.3</v>
      </c>
    </row>
    <row r="444" spans="1:9" ht="61.5" customHeight="1">
      <c r="A444" s="26"/>
      <c r="B444" s="23" t="s">
        <v>473</v>
      </c>
      <c r="C444" s="19" t="s">
        <v>241</v>
      </c>
      <c r="D444" s="19" t="s">
        <v>236</v>
      </c>
      <c r="E444" s="19" t="s">
        <v>446</v>
      </c>
      <c r="F444" s="19"/>
      <c r="G444" s="20">
        <f>SUM(G445)</f>
        <v>924.8</v>
      </c>
      <c r="H444" s="20">
        <f t="shared" si="65"/>
        <v>961.8</v>
      </c>
      <c r="I444" s="20">
        <f t="shared" si="65"/>
        <v>1000.3</v>
      </c>
    </row>
    <row r="445" spans="1:9" ht="72" customHeight="1">
      <c r="A445" s="26"/>
      <c r="B445" s="23" t="s">
        <v>474</v>
      </c>
      <c r="C445" s="19" t="s">
        <v>241</v>
      </c>
      <c r="D445" s="19" t="s">
        <v>236</v>
      </c>
      <c r="E445" s="19" t="s">
        <v>447</v>
      </c>
      <c r="F445" s="19"/>
      <c r="G445" s="20">
        <f>SUM(G446)</f>
        <v>924.8</v>
      </c>
      <c r="H445" s="20">
        <f t="shared" si="65"/>
        <v>961.8</v>
      </c>
      <c r="I445" s="20">
        <f t="shared" si="65"/>
        <v>1000.3</v>
      </c>
    </row>
    <row r="446" spans="1:9" ht="39.75" customHeight="1">
      <c r="A446" s="26"/>
      <c r="B446" s="23" t="s">
        <v>280</v>
      </c>
      <c r="C446" s="19" t="s">
        <v>241</v>
      </c>
      <c r="D446" s="19" t="s">
        <v>236</v>
      </c>
      <c r="E446" s="19" t="s">
        <v>447</v>
      </c>
      <c r="F446" s="19" t="s">
        <v>281</v>
      </c>
      <c r="G446" s="20">
        <v>924.8</v>
      </c>
      <c r="H446" s="20">
        <v>961.8</v>
      </c>
      <c r="I446" s="20">
        <v>1000.3</v>
      </c>
    </row>
    <row r="447" spans="1:9" ht="39.75" customHeight="1">
      <c r="A447" s="26"/>
      <c r="B447" s="29" t="s">
        <v>466</v>
      </c>
      <c r="C447" s="19" t="s">
        <v>241</v>
      </c>
      <c r="D447" s="19" t="s">
        <v>236</v>
      </c>
      <c r="E447" s="19" t="s">
        <v>462</v>
      </c>
      <c r="F447" s="19"/>
      <c r="G447" s="20">
        <f aca="true" t="shared" si="66" ref="G447:I448">SUM(G448)</f>
        <v>934.8</v>
      </c>
      <c r="H447" s="20">
        <f t="shared" si="66"/>
        <v>973.6999999999999</v>
      </c>
      <c r="I447" s="20">
        <f t="shared" si="66"/>
        <v>1029</v>
      </c>
    </row>
    <row r="448" spans="1:9" ht="39.75" customHeight="1">
      <c r="A448" s="26"/>
      <c r="B448" s="29" t="s">
        <v>465</v>
      </c>
      <c r="C448" s="19" t="s">
        <v>241</v>
      </c>
      <c r="D448" s="19" t="s">
        <v>236</v>
      </c>
      <c r="E448" s="19" t="s">
        <v>463</v>
      </c>
      <c r="F448" s="19"/>
      <c r="G448" s="20">
        <f t="shared" si="66"/>
        <v>934.8</v>
      </c>
      <c r="H448" s="20">
        <f t="shared" si="66"/>
        <v>973.6999999999999</v>
      </c>
      <c r="I448" s="20">
        <f t="shared" si="66"/>
        <v>1029</v>
      </c>
    </row>
    <row r="449" spans="1:9" ht="52.5" customHeight="1">
      <c r="A449" s="26"/>
      <c r="B449" s="29" t="s">
        <v>358</v>
      </c>
      <c r="C449" s="19" t="s">
        <v>241</v>
      </c>
      <c r="D449" s="19" t="s">
        <v>236</v>
      </c>
      <c r="E449" s="19" t="s">
        <v>464</v>
      </c>
      <c r="F449" s="19"/>
      <c r="G449" s="20">
        <f>SUM(G450,G451)</f>
        <v>934.8</v>
      </c>
      <c r="H449" s="20">
        <f>SUM(H450,H451)</f>
        <v>973.6999999999999</v>
      </c>
      <c r="I449" s="20">
        <f>SUM(I450,I451)</f>
        <v>1029</v>
      </c>
    </row>
    <row r="450" spans="1:9" ht="26.25" customHeight="1">
      <c r="A450" s="26"/>
      <c r="B450" s="29" t="s">
        <v>359</v>
      </c>
      <c r="C450" s="19" t="s">
        <v>241</v>
      </c>
      <c r="D450" s="19" t="s">
        <v>236</v>
      </c>
      <c r="E450" s="19" t="s">
        <v>464</v>
      </c>
      <c r="F450" s="19" t="s">
        <v>360</v>
      </c>
      <c r="G450" s="20">
        <v>774.3</v>
      </c>
      <c r="H450" s="20">
        <v>820.8</v>
      </c>
      <c r="I450" s="20">
        <v>870</v>
      </c>
    </row>
    <row r="451" spans="1:9" ht="30" customHeight="1" thickBot="1">
      <c r="A451" s="40"/>
      <c r="B451" s="23" t="s">
        <v>280</v>
      </c>
      <c r="C451" s="19" t="s">
        <v>241</v>
      </c>
      <c r="D451" s="19" t="s">
        <v>236</v>
      </c>
      <c r="E451" s="19" t="s">
        <v>464</v>
      </c>
      <c r="F451" s="19" t="s">
        <v>281</v>
      </c>
      <c r="G451" s="20">
        <v>160.5</v>
      </c>
      <c r="H451" s="20">
        <v>152.9</v>
      </c>
      <c r="I451" s="20">
        <v>159</v>
      </c>
    </row>
    <row r="452" spans="1:9" ht="32.25" customHeight="1" hidden="1">
      <c r="A452" s="26"/>
      <c r="B452" s="23" t="s">
        <v>277</v>
      </c>
      <c r="C452" s="19" t="s">
        <v>241</v>
      </c>
      <c r="D452" s="19" t="s">
        <v>236</v>
      </c>
      <c r="E452" s="19" t="s">
        <v>158</v>
      </c>
      <c r="F452" s="19"/>
      <c r="G452" s="20">
        <f>SUM(G453)</f>
        <v>0</v>
      </c>
      <c r="H452" s="20">
        <f aca="true" t="shared" si="67" ref="H452:I454">SUM(H453)</f>
        <v>0</v>
      </c>
      <c r="I452" s="20">
        <f t="shared" si="67"/>
        <v>0</v>
      </c>
    </row>
    <row r="453" spans="1:9" ht="48" customHeight="1" hidden="1">
      <c r="A453" s="26"/>
      <c r="B453" s="23" t="s">
        <v>288</v>
      </c>
      <c r="C453" s="19" t="s">
        <v>241</v>
      </c>
      <c r="D453" s="19" t="s">
        <v>236</v>
      </c>
      <c r="E453" s="19" t="s">
        <v>159</v>
      </c>
      <c r="F453" s="19"/>
      <c r="G453" s="20">
        <f>SUM(G454)</f>
        <v>0</v>
      </c>
      <c r="H453" s="20">
        <f t="shared" si="67"/>
        <v>0</v>
      </c>
      <c r="I453" s="20">
        <f t="shared" si="67"/>
        <v>0</v>
      </c>
    </row>
    <row r="454" spans="1:9" ht="32.25" customHeight="1" hidden="1">
      <c r="A454" s="26"/>
      <c r="B454" s="27" t="s">
        <v>284</v>
      </c>
      <c r="C454" s="19" t="s">
        <v>241</v>
      </c>
      <c r="D454" s="19" t="s">
        <v>236</v>
      </c>
      <c r="E454" s="19" t="s">
        <v>163</v>
      </c>
      <c r="F454" s="41"/>
      <c r="G454" s="20">
        <f>SUM(G455)</f>
        <v>0</v>
      </c>
      <c r="H454" s="20">
        <f t="shared" si="67"/>
        <v>0</v>
      </c>
      <c r="I454" s="20">
        <f t="shared" si="67"/>
        <v>0</v>
      </c>
    </row>
    <row r="455" spans="1:9" ht="30" customHeight="1" hidden="1" thickBot="1">
      <c r="A455" s="40"/>
      <c r="B455" s="23" t="s">
        <v>280</v>
      </c>
      <c r="C455" s="19" t="s">
        <v>241</v>
      </c>
      <c r="D455" s="19" t="s">
        <v>236</v>
      </c>
      <c r="E455" s="19" t="s">
        <v>163</v>
      </c>
      <c r="F455" s="19" t="s">
        <v>281</v>
      </c>
      <c r="G455" s="20">
        <v>0</v>
      </c>
      <c r="H455" s="20">
        <v>0</v>
      </c>
      <c r="I455" s="20">
        <v>0</v>
      </c>
    </row>
    <row r="456" spans="1:9" ht="29.25" customHeight="1">
      <c r="A456" s="28"/>
      <c r="B456" s="23" t="s">
        <v>260</v>
      </c>
      <c r="C456" s="19" t="s">
        <v>237</v>
      </c>
      <c r="D456" s="19" t="s">
        <v>232</v>
      </c>
      <c r="E456" s="19"/>
      <c r="F456" s="19"/>
      <c r="G456" s="20">
        <f>SUM(G457)</f>
        <v>20</v>
      </c>
      <c r="H456" s="20">
        <f aca="true" t="shared" si="68" ref="H456:I460">SUM(H457)</f>
        <v>20</v>
      </c>
      <c r="I456" s="20">
        <f t="shared" si="68"/>
        <v>20</v>
      </c>
    </row>
    <row r="457" spans="1:9" ht="30.75" customHeight="1">
      <c r="A457" s="28"/>
      <c r="B457" s="23" t="s">
        <v>271</v>
      </c>
      <c r="C457" s="19" t="s">
        <v>237</v>
      </c>
      <c r="D457" s="19" t="s">
        <v>231</v>
      </c>
      <c r="E457" s="19"/>
      <c r="F457" s="19"/>
      <c r="G457" s="20">
        <f>SUM(G458)</f>
        <v>20</v>
      </c>
      <c r="H457" s="20">
        <f t="shared" si="68"/>
        <v>20</v>
      </c>
      <c r="I457" s="20">
        <f t="shared" si="68"/>
        <v>20</v>
      </c>
    </row>
    <row r="458" spans="2:9" s="28" customFormat="1" ht="36.75" customHeight="1">
      <c r="B458" s="23" t="s">
        <v>277</v>
      </c>
      <c r="C458" s="19" t="s">
        <v>237</v>
      </c>
      <c r="D458" s="19" t="s">
        <v>231</v>
      </c>
      <c r="E458" s="19" t="s">
        <v>158</v>
      </c>
      <c r="F458" s="19"/>
      <c r="G458" s="20">
        <f>SUM(G459)</f>
        <v>20</v>
      </c>
      <c r="H458" s="20">
        <f t="shared" si="68"/>
        <v>20</v>
      </c>
      <c r="I458" s="20">
        <f t="shared" si="68"/>
        <v>20</v>
      </c>
    </row>
    <row r="459" spans="1:9" ht="50.25" customHeight="1">
      <c r="A459" s="28"/>
      <c r="B459" s="23" t="s">
        <v>288</v>
      </c>
      <c r="C459" s="19" t="s">
        <v>237</v>
      </c>
      <c r="D459" s="19" t="s">
        <v>231</v>
      </c>
      <c r="E459" s="19" t="s">
        <v>159</v>
      </c>
      <c r="F459" s="19"/>
      <c r="G459" s="20">
        <f>SUM(G460)</f>
        <v>20</v>
      </c>
      <c r="H459" s="20">
        <f t="shared" si="68"/>
        <v>20</v>
      </c>
      <c r="I459" s="20">
        <f t="shared" si="68"/>
        <v>20</v>
      </c>
    </row>
    <row r="460" spans="1:9" ht="39.75" customHeight="1">
      <c r="A460" s="28"/>
      <c r="B460" s="27" t="s">
        <v>284</v>
      </c>
      <c r="C460" s="19" t="s">
        <v>237</v>
      </c>
      <c r="D460" s="19" t="s">
        <v>231</v>
      </c>
      <c r="E460" s="19" t="s">
        <v>163</v>
      </c>
      <c r="F460" s="19"/>
      <c r="G460" s="20">
        <f>SUM(G461)</f>
        <v>20</v>
      </c>
      <c r="H460" s="20">
        <f t="shared" si="68"/>
        <v>20</v>
      </c>
      <c r="I460" s="20">
        <f t="shared" si="68"/>
        <v>20</v>
      </c>
    </row>
    <row r="461" spans="1:9" ht="20.25" customHeight="1">
      <c r="A461" s="28"/>
      <c r="B461" s="23" t="s">
        <v>261</v>
      </c>
      <c r="C461" s="19" t="s">
        <v>237</v>
      </c>
      <c r="D461" s="19" t="s">
        <v>231</v>
      </c>
      <c r="E461" s="19" t="s">
        <v>163</v>
      </c>
      <c r="F461" s="19" t="s">
        <v>262</v>
      </c>
      <c r="G461" s="20">
        <v>20</v>
      </c>
      <c r="H461" s="20">
        <v>20</v>
      </c>
      <c r="I461" s="20">
        <v>20</v>
      </c>
    </row>
    <row r="462" spans="1:6" ht="19.5" customHeight="1">
      <c r="A462" s="28"/>
      <c r="B462" s="42"/>
      <c r="C462" s="43"/>
      <c r="D462" s="43"/>
      <c r="E462" s="43"/>
      <c r="F462" s="43"/>
    </row>
    <row r="463" spans="1:6" ht="19.5" customHeight="1">
      <c r="A463" s="28"/>
      <c r="B463" s="42"/>
      <c r="C463" s="43"/>
      <c r="D463" s="43"/>
      <c r="E463" s="43"/>
      <c r="F463" s="43"/>
    </row>
    <row r="464" spans="1:6" ht="19.5" customHeight="1">
      <c r="A464" s="28"/>
      <c r="B464" s="42"/>
      <c r="C464" s="43"/>
      <c r="D464" s="43"/>
      <c r="E464" s="43"/>
      <c r="F464" s="43"/>
    </row>
    <row r="465" spans="2:6" s="28" customFormat="1" ht="19.5" customHeight="1">
      <c r="B465" s="44"/>
      <c r="C465" s="45"/>
      <c r="D465" s="45"/>
      <c r="E465" s="45"/>
      <c r="F465" s="45"/>
    </row>
    <row r="466" spans="1:6" ht="19.5" customHeight="1">
      <c r="A466" s="28"/>
      <c r="B466" s="42"/>
      <c r="C466" s="45"/>
      <c r="D466" s="45"/>
      <c r="E466" s="45"/>
      <c r="F466" s="45"/>
    </row>
    <row r="467" spans="1:6" ht="19.5" customHeight="1">
      <c r="A467" s="28"/>
      <c r="B467" s="44"/>
      <c r="C467" s="45"/>
      <c r="D467" s="45"/>
      <c r="E467" s="45"/>
      <c r="F467" s="45"/>
    </row>
    <row r="468" spans="1:6" ht="19.5" customHeight="1">
      <c r="A468" s="28"/>
      <c r="B468" s="44"/>
      <c r="C468" s="45"/>
      <c r="D468" s="45"/>
      <c r="E468" s="45"/>
      <c r="F468" s="45"/>
    </row>
    <row r="469" spans="1:6" ht="19.5" customHeight="1">
      <c r="A469" s="28"/>
      <c r="B469" s="44"/>
      <c r="C469" s="45"/>
      <c r="D469" s="45"/>
      <c r="E469" s="45"/>
      <c r="F469" s="45"/>
    </row>
    <row r="470" spans="1:6" ht="19.5" customHeight="1">
      <c r="A470" s="28"/>
      <c r="B470" s="44"/>
      <c r="C470" s="45"/>
      <c r="D470" s="45"/>
      <c r="E470" s="45"/>
      <c r="F470" s="45"/>
    </row>
    <row r="471" spans="1:6" ht="19.5" customHeight="1">
      <c r="A471" s="28"/>
      <c r="B471" s="44"/>
      <c r="C471" s="45"/>
      <c r="D471" s="45"/>
      <c r="E471" s="45"/>
      <c r="F471" s="45"/>
    </row>
    <row r="472" spans="1:213" ht="19.5" customHeight="1">
      <c r="A472" s="28"/>
      <c r="B472" s="42"/>
      <c r="C472" s="43"/>
      <c r="D472" s="43"/>
      <c r="E472" s="43"/>
      <c r="F472" s="43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</row>
    <row r="473" spans="1:213" ht="19.5" customHeight="1">
      <c r="A473" s="28"/>
      <c r="B473" s="42"/>
      <c r="C473" s="43"/>
      <c r="D473" s="43"/>
      <c r="E473" s="43"/>
      <c r="F473" s="43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</row>
    <row r="474" spans="1:213" ht="19.5" customHeight="1">
      <c r="A474" s="28"/>
      <c r="B474" s="42"/>
      <c r="C474" s="43"/>
      <c r="D474" s="43"/>
      <c r="E474" s="43"/>
      <c r="F474" s="43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</row>
    <row r="475" spans="1:213" ht="19.5" customHeight="1">
      <c r="A475" s="28"/>
      <c r="B475" s="42"/>
      <c r="C475" s="43"/>
      <c r="D475" s="43"/>
      <c r="E475" s="43"/>
      <c r="F475" s="43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</row>
    <row r="476" spans="1:213" ht="19.5" customHeight="1">
      <c r="A476" s="28"/>
      <c r="B476" s="42"/>
      <c r="C476" s="43"/>
      <c r="D476" s="43"/>
      <c r="E476" s="43"/>
      <c r="F476" s="43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</row>
    <row r="477" spans="1:213" ht="19.5" customHeight="1">
      <c r="A477" s="28"/>
      <c r="B477" s="42"/>
      <c r="C477" s="43"/>
      <c r="D477" s="43"/>
      <c r="E477" s="43"/>
      <c r="F477" s="43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8"/>
      <c r="EW477" s="28"/>
      <c r="EX477" s="28"/>
      <c r="EY477" s="28"/>
      <c r="EZ477" s="28"/>
      <c r="FA477" s="28"/>
      <c r="FB477" s="28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8"/>
      <c r="GE477" s="28"/>
      <c r="GF477" s="28"/>
      <c r="GG477" s="28"/>
      <c r="GH477" s="28"/>
      <c r="GI477" s="28"/>
      <c r="GJ477" s="28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8"/>
      <c r="GV477" s="28"/>
      <c r="GW477" s="28"/>
      <c r="GX477" s="28"/>
      <c r="GY477" s="28"/>
      <c r="GZ477" s="28"/>
      <c r="HA477" s="28"/>
      <c r="HB477" s="28"/>
      <c r="HC477" s="28"/>
      <c r="HD477" s="28"/>
      <c r="HE477" s="28"/>
    </row>
    <row r="478" spans="1:213" ht="19.5" customHeight="1">
      <c r="A478" s="28"/>
      <c r="B478" s="44"/>
      <c r="C478" s="45"/>
      <c r="D478" s="45"/>
      <c r="E478" s="45"/>
      <c r="F478" s="45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</row>
    <row r="479" spans="2:6" s="28" customFormat="1" ht="19.5" customHeight="1">
      <c r="B479" s="44"/>
      <c r="C479" s="45"/>
      <c r="D479" s="45"/>
      <c r="E479" s="45"/>
      <c r="F479" s="45"/>
    </row>
    <row r="480" spans="2:6" s="28" customFormat="1" ht="19.5" customHeight="1">
      <c r="B480" s="44"/>
      <c r="C480" s="45"/>
      <c r="D480" s="45"/>
      <c r="E480" s="45"/>
      <c r="F480" s="45"/>
    </row>
    <row r="481" spans="2:6" s="28" customFormat="1" ht="19.5" customHeight="1">
      <c r="B481" s="44"/>
      <c r="C481" s="45"/>
      <c r="D481" s="45"/>
      <c r="E481" s="45"/>
      <c r="F481" s="45"/>
    </row>
    <row r="482" spans="2:6" s="28" customFormat="1" ht="19.5" customHeight="1">
      <c r="B482" s="44"/>
      <c r="C482" s="45"/>
      <c r="D482" s="45"/>
      <c r="E482" s="45"/>
      <c r="F482" s="45"/>
    </row>
    <row r="483" spans="2:6" s="28" customFormat="1" ht="19.5" customHeight="1">
      <c r="B483" s="44"/>
      <c r="C483" s="45"/>
      <c r="D483" s="45"/>
      <c r="E483" s="45"/>
      <c r="F483" s="45"/>
    </row>
    <row r="484" spans="2:6" s="28" customFormat="1" ht="19.5" customHeight="1">
      <c r="B484" s="44"/>
      <c r="C484" s="45"/>
      <c r="D484" s="45"/>
      <c r="E484" s="45"/>
      <c r="F484" s="45"/>
    </row>
    <row r="485" spans="2:6" s="28" customFormat="1" ht="19.5" customHeight="1">
      <c r="B485" s="44"/>
      <c r="C485" s="45"/>
      <c r="D485" s="45"/>
      <c r="E485" s="45"/>
      <c r="F485" s="45"/>
    </row>
    <row r="486" spans="2:6" s="28" customFormat="1" ht="19.5" customHeight="1">
      <c r="B486" s="44"/>
      <c r="C486" s="45"/>
      <c r="D486" s="45"/>
      <c r="E486" s="45"/>
      <c r="F486" s="45"/>
    </row>
    <row r="487" spans="2:6" s="28" customFormat="1" ht="19.5" customHeight="1">
      <c r="B487" s="44"/>
      <c r="C487" s="45"/>
      <c r="D487" s="45"/>
      <c r="E487" s="45"/>
      <c r="F487" s="45"/>
    </row>
    <row r="488" spans="2:6" s="28" customFormat="1" ht="19.5" customHeight="1">
      <c r="B488" s="44"/>
      <c r="C488" s="45"/>
      <c r="D488" s="45"/>
      <c r="E488" s="45"/>
      <c r="F488" s="45"/>
    </row>
    <row r="489" spans="2:6" s="28" customFormat="1" ht="19.5" customHeight="1">
      <c r="B489" s="44"/>
      <c r="C489" s="45"/>
      <c r="D489" s="45"/>
      <c r="E489" s="45"/>
      <c r="F489" s="45"/>
    </row>
    <row r="490" spans="2:6" s="28" customFormat="1" ht="19.5" customHeight="1">
      <c r="B490" s="44"/>
      <c r="C490" s="45"/>
      <c r="D490" s="45"/>
      <c r="E490" s="45"/>
      <c r="F490" s="45"/>
    </row>
    <row r="491" spans="2:6" s="28" customFormat="1" ht="19.5" customHeight="1">
      <c r="B491" s="44"/>
      <c r="C491" s="45"/>
      <c r="D491" s="45"/>
      <c r="E491" s="45"/>
      <c r="F491" s="45"/>
    </row>
    <row r="492" spans="2:6" s="28" customFormat="1" ht="19.5" customHeight="1">
      <c r="B492" s="44"/>
      <c r="C492" s="45"/>
      <c r="D492" s="45"/>
      <c r="E492" s="45"/>
      <c r="F492" s="45"/>
    </row>
    <row r="493" spans="2:6" s="28" customFormat="1" ht="19.5" customHeight="1">
      <c r="B493" s="44"/>
      <c r="C493" s="45"/>
      <c r="D493" s="45"/>
      <c r="E493" s="45"/>
      <c r="F493" s="45"/>
    </row>
    <row r="494" spans="2:6" s="28" customFormat="1" ht="19.5" customHeight="1">
      <c r="B494" s="44"/>
      <c r="C494" s="45"/>
      <c r="D494" s="45"/>
      <c r="E494" s="45"/>
      <c r="F494" s="45"/>
    </row>
    <row r="495" spans="1:213" ht="19.5" customHeight="1">
      <c r="A495" s="28"/>
      <c r="B495" s="44"/>
      <c r="C495" s="45"/>
      <c r="D495" s="45"/>
      <c r="E495" s="45"/>
      <c r="F495" s="45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  <c r="ER495" s="28"/>
      <c r="ES495" s="28"/>
      <c r="ET495" s="28"/>
      <c r="EU495" s="28"/>
      <c r="EV495" s="28"/>
      <c r="EW495" s="28"/>
      <c r="EX495" s="28"/>
      <c r="EY495" s="28"/>
      <c r="EZ495" s="28"/>
      <c r="FA495" s="28"/>
      <c r="FB495" s="28"/>
      <c r="FC495" s="28"/>
      <c r="FD495" s="28"/>
      <c r="FE495" s="28"/>
      <c r="FF495" s="28"/>
      <c r="FG495" s="28"/>
      <c r="FH495" s="28"/>
      <c r="FI495" s="28"/>
      <c r="FJ495" s="28"/>
      <c r="FK495" s="28"/>
      <c r="FL495" s="28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  <c r="GD495" s="28"/>
      <c r="GE495" s="28"/>
      <c r="GF495" s="28"/>
      <c r="GG495" s="28"/>
      <c r="GH495" s="28"/>
      <c r="GI495" s="28"/>
      <c r="GJ495" s="28"/>
      <c r="GK495" s="28"/>
      <c r="GL495" s="28"/>
      <c r="GM495" s="28"/>
      <c r="GN495" s="28"/>
      <c r="GO495" s="28"/>
      <c r="GP495" s="28"/>
      <c r="GQ495" s="28"/>
      <c r="GR495" s="28"/>
      <c r="GS495" s="28"/>
      <c r="GT495" s="28"/>
      <c r="GU495" s="28"/>
      <c r="GV495" s="28"/>
      <c r="GW495" s="28"/>
      <c r="GX495" s="28"/>
      <c r="GY495" s="28"/>
      <c r="GZ495" s="28"/>
      <c r="HA495" s="28"/>
      <c r="HB495" s="28"/>
      <c r="HC495" s="28"/>
      <c r="HD495" s="28"/>
      <c r="HE495" s="28"/>
    </row>
    <row r="496" spans="1:213" ht="19.5" customHeight="1">
      <c r="A496" s="28"/>
      <c r="B496" s="44"/>
      <c r="C496" s="45"/>
      <c r="D496" s="45"/>
      <c r="E496" s="45"/>
      <c r="F496" s="45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  <c r="GD496" s="28"/>
      <c r="GE496" s="28"/>
      <c r="GF496" s="28"/>
      <c r="GG496" s="28"/>
      <c r="GH496" s="28"/>
      <c r="GI496" s="28"/>
      <c r="GJ496" s="28"/>
      <c r="GK496" s="28"/>
      <c r="GL496" s="28"/>
      <c r="GM496" s="28"/>
      <c r="GN496" s="28"/>
      <c r="GO496" s="28"/>
      <c r="GP496" s="28"/>
      <c r="GQ496" s="28"/>
      <c r="GR496" s="28"/>
      <c r="GS496" s="28"/>
      <c r="GT496" s="28"/>
      <c r="GU496" s="28"/>
      <c r="GV496" s="28"/>
      <c r="GW496" s="28"/>
      <c r="GX496" s="28"/>
      <c r="GY496" s="28"/>
      <c r="GZ496" s="28"/>
      <c r="HA496" s="28"/>
      <c r="HB496" s="28"/>
      <c r="HC496" s="28"/>
      <c r="HD496" s="28"/>
      <c r="HE496" s="28"/>
    </row>
    <row r="497" spans="1:213" ht="19.5" customHeight="1">
      <c r="A497" s="28"/>
      <c r="B497" s="44"/>
      <c r="C497" s="45"/>
      <c r="D497" s="45"/>
      <c r="E497" s="45"/>
      <c r="F497" s="45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</row>
    <row r="498" spans="1:213" ht="19.5" customHeight="1">
      <c r="A498" s="28"/>
      <c r="B498" s="44"/>
      <c r="C498" s="45"/>
      <c r="D498" s="45"/>
      <c r="E498" s="45"/>
      <c r="F498" s="45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</row>
    <row r="499" spans="1:213" ht="19.5" customHeight="1">
      <c r="A499" s="28"/>
      <c r="B499" s="44"/>
      <c r="C499" s="45"/>
      <c r="D499" s="45"/>
      <c r="E499" s="45"/>
      <c r="F499" s="45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</row>
    <row r="500" spans="1:213" ht="19.5" customHeight="1">
      <c r="A500" s="28"/>
      <c r="B500" s="44"/>
      <c r="C500" s="45"/>
      <c r="D500" s="45"/>
      <c r="E500" s="45"/>
      <c r="F500" s="45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</row>
    <row r="501" spans="1:213" ht="19.5" customHeight="1">
      <c r="A501" s="28"/>
      <c r="B501" s="44"/>
      <c r="C501" s="45"/>
      <c r="D501" s="45"/>
      <c r="E501" s="45"/>
      <c r="F501" s="45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</row>
    <row r="502" spans="1:213" ht="19.5" customHeight="1">
      <c r="A502" s="28"/>
      <c r="B502" s="44"/>
      <c r="C502" s="45"/>
      <c r="D502" s="45"/>
      <c r="E502" s="45"/>
      <c r="F502" s="45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8"/>
      <c r="EW502" s="28"/>
      <c r="EX502" s="28"/>
      <c r="EY502" s="28"/>
      <c r="EZ502" s="28"/>
      <c r="FA502" s="28"/>
      <c r="FB502" s="28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8"/>
      <c r="GE502" s="28"/>
      <c r="GF502" s="28"/>
      <c r="GG502" s="28"/>
      <c r="GH502" s="28"/>
      <c r="GI502" s="28"/>
      <c r="GJ502" s="28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8"/>
      <c r="GV502" s="28"/>
      <c r="GW502" s="28"/>
      <c r="GX502" s="28"/>
      <c r="GY502" s="28"/>
      <c r="GZ502" s="28"/>
      <c r="HA502" s="28"/>
      <c r="HB502" s="28"/>
      <c r="HC502" s="28"/>
      <c r="HD502" s="28"/>
      <c r="HE502" s="28"/>
    </row>
    <row r="503" spans="1:213" ht="19.5" customHeight="1">
      <c r="A503" s="28"/>
      <c r="B503" s="44"/>
      <c r="C503" s="45"/>
      <c r="D503" s="45"/>
      <c r="E503" s="45"/>
      <c r="F503" s="45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</row>
    <row r="504" spans="1:6" ht="19.5" customHeight="1">
      <c r="A504" s="28"/>
      <c r="B504" s="44"/>
      <c r="C504" s="45"/>
      <c r="D504" s="45"/>
      <c r="E504" s="45"/>
      <c r="F504" s="45"/>
    </row>
    <row r="505" spans="1:6" ht="19.5" customHeight="1">
      <c r="A505" s="28"/>
      <c r="B505" s="44"/>
      <c r="C505" s="45"/>
      <c r="D505" s="45"/>
      <c r="E505" s="45"/>
      <c r="F505" s="45"/>
    </row>
    <row r="506" spans="1:6" ht="19.5" customHeight="1">
      <c r="A506" s="28"/>
      <c r="B506" s="44"/>
      <c r="C506" s="45"/>
      <c r="D506" s="45"/>
      <c r="E506" s="45"/>
      <c r="F506" s="45"/>
    </row>
    <row r="507" spans="1:6" ht="19.5" customHeight="1">
      <c r="A507" s="28"/>
      <c r="B507" s="44"/>
      <c r="C507" s="45"/>
      <c r="D507" s="45"/>
      <c r="E507" s="45"/>
      <c r="F507" s="45"/>
    </row>
    <row r="508" spans="1:6" ht="19.5" customHeight="1">
      <c r="A508" s="28"/>
      <c r="B508" s="44"/>
      <c r="C508" s="45"/>
      <c r="D508" s="45"/>
      <c r="E508" s="45"/>
      <c r="F508" s="45"/>
    </row>
    <row r="509" spans="1:6" ht="19.5" customHeight="1">
      <c r="A509" s="28"/>
      <c r="B509" s="44"/>
      <c r="C509" s="45"/>
      <c r="D509" s="45"/>
      <c r="E509" s="45"/>
      <c r="F509" s="45"/>
    </row>
    <row r="510" spans="1:6" ht="19.5" customHeight="1">
      <c r="A510" s="28"/>
      <c r="B510" s="44"/>
      <c r="C510" s="45"/>
      <c r="D510" s="45"/>
      <c r="E510" s="45"/>
      <c r="F510" s="45"/>
    </row>
    <row r="511" spans="1:6" ht="19.5" customHeight="1">
      <c r="A511" s="28"/>
      <c r="B511" s="44"/>
      <c r="C511" s="45"/>
      <c r="D511" s="45"/>
      <c r="E511" s="45"/>
      <c r="F511" s="45"/>
    </row>
    <row r="512" spans="1:6" ht="19.5" customHeight="1">
      <c r="A512" s="28"/>
      <c r="B512" s="44"/>
      <c r="C512" s="45"/>
      <c r="D512" s="45"/>
      <c r="E512" s="45"/>
      <c r="F512" s="45"/>
    </row>
    <row r="513" spans="1:6" ht="19.5" customHeight="1">
      <c r="A513" s="28"/>
      <c r="B513" s="44"/>
      <c r="C513" s="45"/>
      <c r="D513" s="45"/>
      <c r="E513" s="45"/>
      <c r="F513" s="45"/>
    </row>
    <row r="514" spans="1:6" ht="19.5" customHeight="1">
      <c r="A514" s="28"/>
      <c r="B514" s="44"/>
      <c r="C514" s="45"/>
      <c r="D514" s="45"/>
      <c r="E514" s="45"/>
      <c r="F514" s="45"/>
    </row>
    <row r="515" spans="1:6" ht="19.5" customHeight="1">
      <c r="A515" s="28"/>
      <c r="B515" s="44"/>
      <c r="C515" s="45"/>
      <c r="D515" s="45"/>
      <c r="E515" s="45"/>
      <c r="F515" s="45"/>
    </row>
    <row r="516" spans="1:6" ht="19.5" customHeight="1">
      <c r="A516" s="28"/>
      <c r="B516" s="44"/>
      <c r="C516" s="45"/>
      <c r="D516" s="45"/>
      <c r="E516" s="45"/>
      <c r="F516" s="45"/>
    </row>
    <row r="517" spans="1:6" ht="19.5" customHeight="1">
      <c r="A517" s="28"/>
      <c r="B517" s="44"/>
      <c r="C517" s="45"/>
      <c r="D517" s="45"/>
      <c r="E517" s="45"/>
      <c r="F517" s="45"/>
    </row>
    <row r="518" spans="1:6" ht="19.5" customHeight="1">
      <c r="A518" s="28"/>
      <c r="B518" s="44"/>
      <c r="C518" s="45"/>
      <c r="D518" s="45"/>
      <c r="E518" s="45"/>
      <c r="F518" s="45"/>
    </row>
    <row r="519" spans="1:6" ht="19.5" customHeight="1">
      <c r="A519" s="28"/>
      <c r="B519" s="44"/>
      <c r="C519" s="45"/>
      <c r="D519" s="45"/>
      <c r="E519" s="45"/>
      <c r="F519" s="45"/>
    </row>
    <row r="520" spans="1:6" ht="19.5" customHeight="1">
      <c r="A520" s="28"/>
      <c r="B520" s="44"/>
      <c r="C520" s="45"/>
      <c r="D520" s="45"/>
      <c r="E520" s="45"/>
      <c r="F520" s="45"/>
    </row>
    <row r="521" spans="1:6" ht="19.5" customHeight="1">
      <c r="A521" s="28"/>
      <c r="B521" s="44"/>
      <c r="C521" s="45"/>
      <c r="D521" s="45"/>
      <c r="E521" s="45"/>
      <c r="F521" s="45"/>
    </row>
    <row r="522" spans="1:6" ht="19.5" customHeight="1">
      <c r="A522" s="28"/>
      <c r="B522" s="44"/>
      <c r="C522" s="45"/>
      <c r="D522" s="45"/>
      <c r="E522" s="45"/>
      <c r="F522" s="45"/>
    </row>
    <row r="523" spans="1:6" ht="19.5" customHeight="1">
      <c r="A523" s="28"/>
      <c r="B523" s="44"/>
      <c r="C523" s="45"/>
      <c r="D523" s="45"/>
      <c r="E523" s="45"/>
      <c r="F523" s="45"/>
    </row>
    <row r="524" spans="1:6" ht="19.5" customHeight="1">
      <c r="A524" s="28"/>
      <c r="B524" s="44"/>
      <c r="C524" s="45"/>
      <c r="D524" s="45"/>
      <c r="E524" s="45"/>
      <c r="F524" s="45"/>
    </row>
    <row r="525" spans="1:6" ht="19.5" customHeight="1">
      <c r="A525" s="28"/>
      <c r="B525" s="44"/>
      <c r="C525" s="45"/>
      <c r="D525" s="45"/>
      <c r="E525" s="45"/>
      <c r="F525" s="45"/>
    </row>
    <row r="526" spans="1:6" ht="19.5" customHeight="1">
      <c r="A526" s="28"/>
      <c r="B526" s="44"/>
      <c r="C526" s="45"/>
      <c r="D526" s="45"/>
      <c r="E526" s="45"/>
      <c r="F526" s="45"/>
    </row>
    <row r="527" spans="1:6" ht="19.5" customHeight="1">
      <c r="A527" s="28"/>
      <c r="B527" s="44"/>
      <c r="C527" s="45"/>
      <c r="D527" s="45"/>
      <c r="E527" s="45"/>
      <c r="F527" s="45"/>
    </row>
    <row r="528" spans="1:6" ht="19.5" customHeight="1">
      <c r="A528" s="28"/>
      <c r="B528" s="44"/>
      <c r="C528" s="45"/>
      <c r="D528" s="45"/>
      <c r="E528" s="45"/>
      <c r="F528" s="45"/>
    </row>
    <row r="529" spans="1:6" ht="19.5" customHeight="1">
      <c r="A529" s="28"/>
      <c r="B529" s="44"/>
      <c r="C529" s="45"/>
      <c r="D529" s="45"/>
      <c r="E529" s="45"/>
      <c r="F529" s="45"/>
    </row>
    <row r="530" spans="1:6" ht="19.5" customHeight="1">
      <c r="A530" s="28"/>
      <c r="B530" s="44"/>
      <c r="C530" s="45"/>
      <c r="D530" s="45"/>
      <c r="E530" s="45"/>
      <c r="F530" s="45"/>
    </row>
    <row r="531" spans="1:6" ht="19.5" customHeight="1">
      <c r="A531" s="28"/>
      <c r="B531" s="44"/>
      <c r="C531" s="45"/>
      <c r="D531" s="45"/>
      <c r="E531" s="45"/>
      <c r="F531" s="45"/>
    </row>
    <row r="532" spans="1:6" ht="19.5" customHeight="1">
      <c r="A532" s="28"/>
      <c r="B532" s="44"/>
      <c r="C532" s="45"/>
      <c r="D532" s="45"/>
      <c r="E532" s="45"/>
      <c r="F532" s="45"/>
    </row>
    <row r="533" spans="1:6" ht="19.5" customHeight="1">
      <c r="A533" s="28"/>
      <c r="B533" s="44"/>
      <c r="C533" s="45"/>
      <c r="D533" s="45"/>
      <c r="E533" s="45"/>
      <c r="F533" s="45"/>
    </row>
    <row r="534" spans="1:6" ht="19.5" customHeight="1">
      <c r="A534" s="28"/>
      <c r="B534" s="44"/>
      <c r="C534" s="45"/>
      <c r="D534" s="45"/>
      <c r="E534" s="45"/>
      <c r="F534" s="45"/>
    </row>
    <row r="535" spans="1:6" ht="19.5" customHeight="1">
      <c r="A535" s="28"/>
      <c r="B535" s="44"/>
      <c r="C535" s="45"/>
      <c r="D535" s="45"/>
      <c r="E535" s="45"/>
      <c r="F535" s="45"/>
    </row>
    <row r="536" spans="1:6" ht="19.5" customHeight="1">
      <c r="A536" s="28"/>
      <c r="B536" s="44"/>
      <c r="C536" s="45"/>
      <c r="D536" s="45"/>
      <c r="E536" s="45"/>
      <c r="F536" s="45"/>
    </row>
    <row r="537" spans="1:6" ht="19.5" customHeight="1">
      <c r="A537" s="28"/>
      <c r="B537" s="44"/>
      <c r="C537" s="45"/>
      <c r="D537" s="45"/>
      <c r="E537" s="45"/>
      <c r="F537" s="45"/>
    </row>
    <row r="538" spans="1:6" ht="19.5" customHeight="1">
      <c r="A538" s="28"/>
      <c r="B538" s="44"/>
      <c r="C538" s="45"/>
      <c r="D538" s="45"/>
      <c r="E538" s="45"/>
      <c r="F538" s="45"/>
    </row>
    <row r="539" spans="1:6" ht="19.5" customHeight="1">
      <c r="A539" s="28"/>
      <c r="B539" s="44"/>
      <c r="C539" s="45"/>
      <c r="D539" s="45"/>
      <c r="E539" s="45"/>
      <c r="F539" s="45"/>
    </row>
    <row r="540" spans="1:6" ht="19.5" customHeight="1">
      <c r="A540" s="28"/>
      <c r="B540" s="44"/>
      <c r="C540" s="45"/>
      <c r="D540" s="45"/>
      <c r="E540" s="45"/>
      <c r="F540" s="45"/>
    </row>
    <row r="541" spans="1:6" ht="19.5" customHeight="1">
      <c r="A541" s="28"/>
      <c r="B541" s="44"/>
      <c r="C541" s="45"/>
      <c r="D541" s="45"/>
      <c r="E541" s="45"/>
      <c r="F541" s="45"/>
    </row>
    <row r="542" spans="1:6" ht="19.5" customHeight="1">
      <c r="A542" s="28"/>
      <c r="B542" s="44"/>
      <c r="C542" s="45"/>
      <c r="D542" s="45"/>
      <c r="E542" s="45"/>
      <c r="F542" s="45"/>
    </row>
    <row r="543" spans="1:6" ht="19.5" customHeight="1">
      <c r="A543" s="28"/>
      <c r="B543" s="44"/>
      <c r="C543" s="45"/>
      <c r="D543" s="45"/>
      <c r="E543" s="45"/>
      <c r="F543" s="45"/>
    </row>
    <row r="544" spans="1:6" ht="19.5" customHeight="1">
      <c r="A544" s="28"/>
      <c r="B544" s="44"/>
      <c r="C544" s="45"/>
      <c r="D544" s="45"/>
      <c r="E544" s="45"/>
      <c r="F544" s="45"/>
    </row>
    <row r="545" spans="1:6" ht="19.5" customHeight="1">
      <c r="A545" s="28"/>
      <c r="B545" s="44"/>
      <c r="C545" s="45"/>
      <c r="D545" s="45"/>
      <c r="E545" s="45"/>
      <c r="F545" s="45"/>
    </row>
    <row r="546" spans="1:6" ht="19.5" customHeight="1">
      <c r="A546" s="28"/>
      <c r="B546" s="44"/>
      <c r="C546" s="45"/>
      <c r="D546" s="45"/>
      <c r="E546" s="45"/>
      <c r="F546" s="45"/>
    </row>
    <row r="547" spans="1:6" ht="19.5" customHeight="1">
      <c r="A547" s="28"/>
      <c r="B547" s="44"/>
      <c r="C547" s="45"/>
      <c r="D547" s="45"/>
      <c r="E547" s="45"/>
      <c r="F547" s="45"/>
    </row>
    <row r="548" spans="1:6" ht="19.5" customHeight="1">
      <c r="A548" s="28"/>
      <c r="B548" s="44"/>
      <c r="C548" s="45"/>
      <c r="D548" s="45"/>
      <c r="E548" s="45"/>
      <c r="F548" s="45"/>
    </row>
    <row r="549" spans="1:6" ht="19.5" customHeight="1">
      <c r="A549" s="28"/>
      <c r="B549" s="44"/>
      <c r="C549" s="45"/>
      <c r="D549" s="45"/>
      <c r="E549" s="45"/>
      <c r="F549" s="45"/>
    </row>
    <row r="550" spans="1:6" ht="19.5" customHeight="1">
      <c r="A550" s="28"/>
      <c r="B550" s="44"/>
      <c r="C550" s="45"/>
      <c r="D550" s="45"/>
      <c r="E550" s="45"/>
      <c r="F550" s="45"/>
    </row>
    <row r="551" spans="1:6" ht="19.5" customHeight="1">
      <c r="A551" s="28"/>
      <c r="B551" s="44"/>
      <c r="C551" s="45"/>
      <c r="D551" s="45"/>
      <c r="E551" s="45"/>
      <c r="F551" s="45"/>
    </row>
    <row r="552" spans="1:6" ht="19.5" customHeight="1">
      <c r="A552" s="28"/>
      <c r="B552" s="44"/>
      <c r="C552" s="45"/>
      <c r="D552" s="45"/>
      <c r="E552" s="45"/>
      <c r="F552" s="45"/>
    </row>
    <row r="553" spans="1:6" ht="19.5" customHeight="1">
      <c r="A553" s="28"/>
      <c r="B553" s="44"/>
      <c r="C553" s="45"/>
      <c r="D553" s="45"/>
      <c r="E553" s="45"/>
      <c r="F553" s="45"/>
    </row>
    <row r="554" spans="1:6" ht="19.5" customHeight="1">
      <c r="A554" s="28"/>
      <c r="B554" s="44"/>
      <c r="C554" s="45"/>
      <c r="D554" s="45"/>
      <c r="E554" s="45"/>
      <c r="F554" s="45"/>
    </row>
    <row r="555" spans="1:6" ht="19.5" customHeight="1">
      <c r="A555" s="28"/>
      <c r="B555" s="44"/>
      <c r="C555" s="45"/>
      <c r="D555" s="45"/>
      <c r="E555" s="45"/>
      <c r="F555" s="45"/>
    </row>
    <row r="556" spans="1:6" ht="19.5" customHeight="1">
      <c r="A556" s="28"/>
      <c r="B556" s="44"/>
      <c r="C556" s="45"/>
      <c r="D556" s="45"/>
      <c r="E556" s="45"/>
      <c r="F556" s="45"/>
    </row>
    <row r="557" spans="1:6" ht="19.5" customHeight="1">
      <c r="A557" s="28"/>
      <c r="B557" s="44"/>
      <c r="C557" s="45"/>
      <c r="D557" s="45"/>
      <c r="E557" s="45"/>
      <c r="F557" s="45"/>
    </row>
    <row r="558" spans="1:6" ht="19.5" customHeight="1">
      <c r="A558" s="28"/>
      <c r="B558" s="44"/>
      <c r="C558" s="45"/>
      <c r="D558" s="45"/>
      <c r="E558" s="45"/>
      <c r="F558" s="45"/>
    </row>
    <row r="559" spans="1:6" ht="19.5" customHeight="1">
      <c r="A559" s="28"/>
      <c r="B559" s="44"/>
      <c r="C559" s="45"/>
      <c r="D559" s="45"/>
      <c r="E559" s="45"/>
      <c r="F559" s="45"/>
    </row>
    <row r="560" spans="1:6" ht="19.5" customHeight="1">
      <c r="A560" s="28"/>
      <c r="B560" s="44"/>
      <c r="C560" s="45"/>
      <c r="D560" s="45"/>
      <c r="E560" s="45"/>
      <c r="F560" s="45"/>
    </row>
    <row r="561" spans="1:6" ht="19.5" customHeight="1">
      <c r="A561" s="28"/>
      <c r="B561" s="44"/>
      <c r="C561" s="45"/>
      <c r="D561" s="45"/>
      <c r="E561" s="45"/>
      <c r="F561" s="45"/>
    </row>
    <row r="562" spans="1:6" ht="19.5" customHeight="1">
      <c r="A562" s="28"/>
      <c r="B562" s="44"/>
      <c r="C562" s="45"/>
      <c r="D562" s="45"/>
      <c r="E562" s="45"/>
      <c r="F562" s="45"/>
    </row>
    <row r="563" spans="1:6" ht="19.5" customHeight="1">
      <c r="A563" s="28"/>
      <c r="B563" s="44"/>
      <c r="C563" s="45"/>
      <c r="D563" s="45"/>
      <c r="E563" s="45"/>
      <c r="F563" s="45"/>
    </row>
    <row r="564" spans="1:6" ht="19.5" customHeight="1">
      <c r="A564" s="28"/>
      <c r="B564" s="44"/>
      <c r="C564" s="45"/>
      <c r="D564" s="45"/>
      <c r="E564" s="45"/>
      <c r="F564" s="45"/>
    </row>
    <row r="565" spans="1:6" ht="19.5" customHeight="1">
      <c r="A565" s="28"/>
      <c r="B565" s="44"/>
      <c r="C565" s="45"/>
      <c r="D565" s="45"/>
      <c r="E565" s="45"/>
      <c r="F565" s="45"/>
    </row>
    <row r="566" spans="1:6" ht="19.5" customHeight="1">
      <c r="A566" s="28"/>
      <c r="B566" s="44"/>
      <c r="C566" s="45"/>
      <c r="D566" s="45"/>
      <c r="E566" s="45"/>
      <c r="F566" s="45"/>
    </row>
    <row r="567" spans="1:6" ht="19.5" customHeight="1">
      <c r="A567" s="28"/>
      <c r="B567" s="44"/>
      <c r="C567" s="45"/>
      <c r="D567" s="45"/>
      <c r="E567" s="45"/>
      <c r="F567" s="45"/>
    </row>
    <row r="568" spans="1:6" ht="19.5" customHeight="1">
      <c r="A568" s="28"/>
      <c r="B568" s="44"/>
      <c r="C568" s="45"/>
      <c r="D568" s="45"/>
      <c r="E568" s="45"/>
      <c r="F568" s="45"/>
    </row>
    <row r="569" spans="1:6" ht="19.5" customHeight="1">
      <c r="A569" s="28"/>
      <c r="B569" s="44"/>
      <c r="C569" s="45"/>
      <c r="D569" s="45"/>
      <c r="E569" s="45"/>
      <c r="F569" s="45"/>
    </row>
    <row r="570" spans="1:6" ht="19.5" customHeight="1">
      <c r="A570" s="28"/>
      <c r="B570" s="44"/>
      <c r="C570" s="45"/>
      <c r="D570" s="45"/>
      <c r="E570" s="45"/>
      <c r="F570" s="45"/>
    </row>
    <row r="571" spans="1:6" ht="19.5" customHeight="1">
      <c r="A571" s="28"/>
      <c r="B571" s="44"/>
      <c r="C571" s="45"/>
      <c r="D571" s="45"/>
      <c r="E571" s="45"/>
      <c r="F571" s="45"/>
    </row>
    <row r="572" spans="1:6" ht="19.5" customHeight="1">
      <c r="A572" s="28"/>
      <c r="B572" s="44"/>
      <c r="C572" s="45"/>
      <c r="D572" s="45"/>
      <c r="E572" s="45"/>
      <c r="F572" s="45"/>
    </row>
    <row r="573" spans="1:6" ht="19.5" customHeight="1">
      <c r="A573" s="28"/>
      <c r="B573" s="44"/>
      <c r="C573" s="45"/>
      <c r="D573" s="45"/>
      <c r="E573" s="45"/>
      <c r="F573" s="45"/>
    </row>
    <row r="574" spans="1:6" ht="19.5" customHeight="1">
      <c r="A574" s="28"/>
      <c r="B574" s="44"/>
      <c r="C574" s="45"/>
      <c r="D574" s="45"/>
      <c r="E574" s="45"/>
      <c r="F574" s="45"/>
    </row>
    <row r="575" spans="1:6" ht="19.5" customHeight="1">
      <c r="A575" s="28"/>
      <c r="B575" s="44"/>
      <c r="C575" s="45"/>
      <c r="D575" s="45"/>
      <c r="E575" s="45"/>
      <c r="F575" s="45"/>
    </row>
    <row r="576" spans="1:6" ht="19.5" customHeight="1">
      <c r="A576" s="28"/>
      <c r="B576" s="44"/>
      <c r="C576" s="45"/>
      <c r="D576" s="45"/>
      <c r="E576" s="45"/>
      <c r="F576" s="45"/>
    </row>
    <row r="577" spans="1:6" ht="19.5" customHeight="1">
      <c r="A577" s="28"/>
      <c r="B577" s="44"/>
      <c r="C577" s="45"/>
      <c r="D577" s="45"/>
      <c r="E577" s="45"/>
      <c r="F577" s="45"/>
    </row>
    <row r="578" spans="1:6" ht="19.5" customHeight="1">
      <c r="A578" s="28"/>
      <c r="B578" s="44"/>
      <c r="C578" s="45"/>
      <c r="D578" s="45"/>
      <c r="E578" s="45"/>
      <c r="F578" s="45"/>
    </row>
    <row r="579" spans="1:6" ht="19.5" customHeight="1">
      <c r="A579" s="28"/>
      <c r="B579" s="44"/>
      <c r="C579" s="45"/>
      <c r="D579" s="45"/>
      <c r="E579" s="45"/>
      <c r="F579" s="45"/>
    </row>
    <row r="580" spans="1:6" ht="19.5" customHeight="1">
      <c r="A580" s="28"/>
      <c r="B580" s="44"/>
      <c r="C580" s="45"/>
      <c r="D580" s="45"/>
      <c r="E580" s="45"/>
      <c r="F580" s="45"/>
    </row>
    <row r="581" spans="1:6" ht="19.5" customHeight="1">
      <c r="A581" s="28"/>
      <c r="B581" s="44"/>
      <c r="C581" s="45"/>
      <c r="D581" s="45"/>
      <c r="E581" s="45"/>
      <c r="F581" s="45"/>
    </row>
    <row r="582" spans="1:6" ht="19.5" customHeight="1">
      <c r="A582" s="28"/>
      <c r="B582" s="44"/>
      <c r="C582" s="45"/>
      <c r="D582" s="45"/>
      <c r="E582" s="45"/>
      <c r="F582" s="45"/>
    </row>
    <row r="583" spans="1:6" ht="19.5" customHeight="1">
      <c r="A583" s="28"/>
      <c r="B583" s="44"/>
      <c r="C583" s="45"/>
      <c r="D583" s="45"/>
      <c r="E583" s="45"/>
      <c r="F583" s="45"/>
    </row>
    <row r="584" spans="1:6" ht="19.5" customHeight="1">
      <c r="A584" s="28"/>
      <c r="B584" s="44"/>
      <c r="C584" s="45"/>
      <c r="D584" s="45"/>
      <c r="E584" s="45"/>
      <c r="F584" s="45"/>
    </row>
    <row r="585" spans="1:6" ht="19.5" customHeight="1">
      <c r="A585" s="28"/>
      <c r="B585" s="44"/>
      <c r="C585" s="45"/>
      <c r="D585" s="45"/>
      <c r="E585" s="45"/>
      <c r="F585" s="45"/>
    </row>
  </sheetData>
  <sheetProtection/>
  <mergeCells count="13">
    <mergeCell ref="E11:E12"/>
    <mergeCell ref="F11:F12"/>
    <mergeCell ref="B8:I8"/>
    <mergeCell ref="H1:I1"/>
    <mergeCell ref="E3:I3"/>
    <mergeCell ref="E4:I4"/>
    <mergeCell ref="E5:I5"/>
    <mergeCell ref="E6:I6"/>
    <mergeCell ref="G11:I11"/>
    <mergeCell ref="B7:I7"/>
    <mergeCell ref="B11:B12"/>
    <mergeCell ref="C11:C12"/>
    <mergeCell ref="D11:D12"/>
  </mergeCells>
  <printOptions/>
  <pageMargins left="0.7874015748031497" right="0" top="1.14173228346456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586"/>
  <sheetViews>
    <sheetView zoomScalePageLayoutView="0" workbookViewId="0" topLeftCell="B187">
      <selection activeCell="B187" sqref="A1:IV16384"/>
    </sheetView>
  </sheetViews>
  <sheetFormatPr defaultColWidth="8.7109375" defaultRowHeight="19.5" customHeight="1"/>
  <cols>
    <col min="1" max="1" width="4.8515625" style="12" hidden="1" customWidth="1"/>
    <col min="2" max="2" width="60.8515625" style="13" customWidth="1"/>
    <col min="3" max="3" width="5.28125" style="54" customWidth="1"/>
    <col min="4" max="4" width="5.140625" style="14" customWidth="1"/>
    <col min="5" max="5" width="5.421875" style="14" customWidth="1"/>
    <col min="6" max="6" width="12.28125" style="14" customWidth="1"/>
    <col min="7" max="7" width="5.57421875" style="14" customWidth="1"/>
    <col min="8" max="10" width="9.7109375" style="12" customWidth="1"/>
    <col min="11" max="16384" width="8.7109375" style="12" customWidth="1"/>
  </cols>
  <sheetData>
    <row r="1" spans="2:9" s="1" customFormat="1" ht="19.5" customHeight="1">
      <c r="B1" s="46"/>
      <c r="C1" s="47"/>
      <c r="D1" s="48"/>
      <c r="E1" s="48"/>
      <c r="F1" s="81"/>
      <c r="G1" s="82"/>
      <c r="H1" s="83"/>
      <c r="I1" s="7" t="s">
        <v>61</v>
      </c>
    </row>
    <row r="2" spans="2:10" s="1" customFormat="1" ht="19.5" customHeight="1">
      <c r="B2" s="5" t="s">
        <v>211</v>
      </c>
      <c r="C2" s="49"/>
      <c r="D2" s="50"/>
      <c r="E2" s="50"/>
      <c r="F2" s="74" t="s">
        <v>273</v>
      </c>
      <c r="G2" s="74"/>
      <c r="H2" s="74"/>
      <c r="I2" s="74"/>
      <c r="J2" s="74"/>
    </row>
    <row r="3" spans="2:10" s="1" customFormat="1" ht="17.25" customHeight="1">
      <c r="B3" s="5"/>
      <c r="C3" s="49"/>
      <c r="D3" s="50"/>
      <c r="E3" s="50"/>
      <c r="F3" s="74" t="s">
        <v>245</v>
      </c>
      <c r="G3" s="74"/>
      <c r="H3" s="74"/>
      <c r="I3" s="74"/>
      <c r="J3" s="74"/>
    </row>
    <row r="4" spans="2:10" s="1" customFormat="1" ht="17.25" customHeight="1">
      <c r="B4" s="5"/>
      <c r="C4" s="47"/>
      <c r="D4" s="50"/>
      <c r="E4" s="50"/>
      <c r="F4" s="74" t="s">
        <v>484</v>
      </c>
      <c r="G4" s="74"/>
      <c r="H4" s="74"/>
      <c r="I4" s="74"/>
      <c r="J4" s="74"/>
    </row>
    <row r="5" spans="2:10" s="1" customFormat="1" ht="17.25" customHeight="1">
      <c r="B5" s="5"/>
      <c r="C5" s="51"/>
      <c r="D5" s="50"/>
      <c r="E5" s="50"/>
      <c r="F5" s="74" t="s">
        <v>99</v>
      </c>
      <c r="G5" s="74"/>
      <c r="H5" s="74"/>
      <c r="I5" s="74"/>
      <c r="J5" s="74"/>
    </row>
    <row r="6" spans="2:10" s="1" customFormat="1" ht="19.5" customHeight="1">
      <c r="B6" s="5"/>
      <c r="C6" s="47"/>
      <c r="D6" s="9"/>
      <c r="E6" s="10"/>
      <c r="F6" s="52"/>
      <c r="G6" s="46"/>
      <c r="H6" s="53"/>
      <c r="I6" s="53"/>
      <c r="J6" s="53"/>
    </row>
    <row r="7" spans="2:10" s="1" customFormat="1" ht="19.5" customHeight="1">
      <c r="B7" s="84" t="s">
        <v>217</v>
      </c>
      <c r="C7" s="84"/>
      <c r="D7" s="83"/>
      <c r="E7" s="83"/>
      <c r="F7" s="83"/>
      <c r="G7" s="83"/>
      <c r="H7" s="83"/>
      <c r="I7" s="79"/>
      <c r="J7" s="79"/>
    </row>
    <row r="8" spans="2:10" s="1" customFormat="1" ht="33" customHeight="1">
      <c r="B8" s="69" t="s">
        <v>515</v>
      </c>
      <c r="C8" s="69"/>
      <c r="D8" s="80"/>
      <c r="E8" s="80"/>
      <c r="F8" s="80"/>
      <c r="G8" s="80"/>
      <c r="H8" s="80"/>
      <c r="I8" s="79"/>
      <c r="J8" s="79"/>
    </row>
    <row r="9" spans="2:10" s="1" customFormat="1" ht="7.5" customHeight="1">
      <c r="B9" s="11"/>
      <c r="C9" s="11"/>
      <c r="D9" s="2"/>
      <c r="E9" s="2"/>
      <c r="F9" s="2"/>
      <c r="G9" s="2"/>
      <c r="H9" s="2"/>
      <c r="I9" s="2"/>
      <c r="J9" s="2"/>
    </row>
    <row r="10" ht="9" customHeight="1" thickBot="1"/>
    <row r="11" spans="1:10" ht="27" customHeight="1" thickBot="1">
      <c r="A11" s="15" t="s">
        <v>216</v>
      </c>
      <c r="B11" s="64" t="s">
        <v>201</v>
      </c>
      <c r="C11" s="64" t="s">
        <v>299</v>
      </c>
      <c r="D11" s="66" t="s">
        <v>300</v>
      </c>
      <c r="E11" s="66" t="s">
        <v>286</v>
      </c>
      <c r="F11" s="66" t="s">
        <v>301</v>
      </c>
      <c r="G11" s="66" t="s">
        <v>287</v>
      </c>
      <c r="H11" s="75" t="s">
        <v>514</v>
      </c>
      <c r="I11" s="76"/>
      <c r="J11" s="77"/>
    </row>
    <row r="12" spans="1:10" ht="27" customHeight="1" thickBot="1">
      <c r="A12" s="15"/>
      <c r="B12" s="65"/>
      <c r="C12" s="65"/>
      <c r="D12" s="67"/>
      <c r="E12" s="67"/>
      <c r="F12" s="67"/>
      <c r="G12" s="67"/>
      <c r="H12" s="16" t="s">
        <v>509</v>
      </c>
      <c r="I12" s="16" t="s">
        <v>510</v>
      </c>
      <c r="J12" s="16" t="s">
        <v>511</v>
      </c>
    </row>
    <row r="13" spans="1:10" ht="19.5" customHeight="1" thickBot="1">
      <c r="A13" s="17">
        <v>1</v>
      </c>
      <c r="B13" s="18" t="s">
        <v>215</v>
      </c>
      <c r="C13" s="55"/>
      <c r="D13" s="19"/>
      <c r="E13" s="19"/>
      <c r="F13" s="19"/>
      <c r="G13" s="19"/>
      <c r="H13" s="20">
        <f>SUM(H14)</f>
        <v>385524.3</v>
      </c>
      <c r="I13" s="20">
        <f>SUM(I14)</f>
        <v>125988.3</v>
      </c>
      <c r="J13" s="20">
        <f>SUM(J14)</f>
        <v>131442.19999999998</v>
      </c>
    </row>
    <row r="14" spans="1:10" ht="28.5" customHeight="1">
      <c r="A14" s="26"/>
      <c r="B14" s="27" t="s">
        <v>485</v>
      </c>
      <c r="C14" s="55">
        <v>901</v>
      </c>
      <c r="D14" s="19"/>
      <c r="E14" s="19"/>
      <c r="F14" s="19"/>
      <c r="G14" s="19"/>
      <c r="H14" s="20">
        <f>SUM(H15+H106+H113+H142+H198+H341+H353+H398+H430+H442+H457)</f>
        <v>385524.3</v>
      </c>
      <c r="I14" s="20">
        <f>SUM(I15+I106+I113+I142+I198+I341+I353+I398+I430+I442+I457)</f>
        <v>125988.3</v>
      </c>
      <c r="J14" s="20">
        <f>SUM(J15+J106+J113+J142+J198+J341+J353+J398+J430+J442+J457)</f>
        <v>131442.19999999998</v>
      </c>
    </row>
    <row r="15" spans="1:10" ht="19.5" customHeight="1">
      <c r="A15" s="21"/>
      <c r="B15" s="22" t="s">
        <v>247</v>
      </c>
      <c r="C15" s="56" t="s">
        <v>229</v>
      </c>
      <c r="D15" s="19" t="s">
        <v>231</v>
      </c>
      <c r="E15" s="19" t="s">
        <v>232</v>
      </c>
      <c r="F15" s="19"/>
      <c r="G15" s="19"/>
      <c r="H15" s="20">
        <f>SUM(H16+H28+H55+H60+H65)</f>
        <v>26550.799999999996</v>
      </c>
      <c r="I15" s="20">
        <f>SUM(I16+I28+I55+I60+I65)</f>
        <v>27576</v>
      </c>
      <c r="J15" s="20">
        <f>SUM(J16+J28+J55+J60+J65)</f>
        <v>29011</v>
      </c>
    </row>
    <row r="16" spans="1:10" ht="60" customHeight="1">
      <c r="A16" s="21"/>
      <c r="B16" s="23" t="s">
        <v>307</v>
      </c>
      <c r="C16" s="57">
        <v>901</v>
      </c>
      <c r="D16" s="19" t="s">
        <v>231</v>
      </c>
      <c r="E16" s="19" t="s">
        <v>233</v>
      </c>
      <c r="F16" s="19"/>
      <c r="G16" s="19"/>
      <c r="H16" s="20">
        <f aca="true" t="shared" si="0" ref="H16:J17">SUM(H17)</f>
        <v>1029.1</v>
      </c>
      <c r="I16" s="20">
        <f t="shared" si="0"/>
        <v>1304.6</v>
      </c>
      <c r="J16" s="20">
        <f t="shared" si="0"/>
        <v>1346.1000000000001</v>
      </c>
    </row>
    <row r="17" spans="1:10" ht="35.25" customHeight="1">
      <c r="A17" s="21"/>
      <c r="B17" s="23" t="s">
        <v>277</v>
      </c>
      <c r="C17" s="57">
        <v>901</v>
      </c>
      <c r="D17" s="19" t="s">
        <v>231</v>
      </c>
      <c r="E17" s="19" t="s">
        <v>233</v>
      </c>
      <c r="F17" s="19" t="s">
        <v>158</v>
      </c>
      <c r="G17" s="19"/>
      <c r="H17" s="20">
        <f t="shared" si="0"/>
        <v>1029.1</v>
      </c>
      <c r="I17" s="20">
        <f t="shared" si="0"/>
        <v>1304.6</v>
      </c>
      <c r="J17" s="20">
        <f t="shared" si="0"/>
        <v>1346.1000000000001</v>
      </c>
    </row>
    <row r="18" spans="1:10" ht="46.5" customHeight="1">
      <c r="A18" s="21"/>
      <c r="B18" s="23" t="s">
        <v>288</v>
      </c>
      <c r="C18" s="57">
        <v>901</v>
      </c>
      <c r="D18" s="19" t="s">
        <v>231</v>
      </c>
      <c r="E18" s="19" t="s">
        <v>233</v>
      </c>
      <c r="F18" s="19" t="s">
        <v>159</v>
      </c>
      <c r="G18" s="19"/>
      <c r="H18" s="20">
        <f>SUM(H19+H25+H23)</f>
        <v>1029.1</v>
      </c>
      <c r="I18" s="20">
        <f>SUM(I19+I25+I23)</f>
        <v>1304.6</v>
      </c>
      <c r="J18" s="20">
        <f>SUM(J19+J25+J23)</f>
        <v>1346.1000000000001</v>
      </c>
    </row>
    <row r="19" spans="1:10" ht="39.75" customHeight="1">
      <c r="A19" s="21"/>
      <c r="B19" s="23" t="s">
        <v>249</v>
      </c>
      <c r="C19" s="57">
        <v>901</v>
      </c>
      <c r="D19" s="19" t="s">
        <v>231</v>
      </c>
      <c r="E19" s="19" t="s">
        <v>233</v>
      </c>
      <c r="F19" s="19" t="s">
        <v>161</v>
      </c>
      <c r="G19" s="19"/>
      <c r="H19" s="20">
        <f>SUM(H20:H22)</f>
        <v>1003.5</v>
      </c>
      <c r="I19" s="20">
        <f>SUM(I20:I22)</f>
        <v>1039</v>
      </c>
      <c r="J19" s="20">
        <f>SUM(J20:J22)</f>
        <v>1080.5000000000002</v>
      </c>
    </row>
    <row r="20" spans="1:10" ht="38.25" customHeight="1">
      <c r="A20" s="21"/>
      <c r="B20" s="23" t="s">
        <v>278</v>
      </c>
      <c r="C20" s="57">
        <v>901</v>
      </c>
      <c r="D20" s="19" t="s">
        <v>231</v>
      </c>
      <c r="E20" s="19" t="s">
        <v>233</v>
      </c>
      <c r="F20" s="19" t="s">
        <v>161</v>
      </c>
      <c r="G20" s="19" t="s">
        <v>279</v>
      </c>
      <c r="H20" s="20">
        <f>SUM('распр.б.а. 9'!G19)</f>
        <v>16</v>
      </c>
      <c r="I20" s="20">
        <f>SUM('распр.б.а. 9'!H19)</f>
        <v>16.6</v>
      </c>
      <c r="J20" s="20">
        <f>SUM('распр.б.а. 9'!I19)</f>
        <v>17.2</v>
      </c>
    </row>
    <row r="21" spans="1:10" ht="37.5" customHeight="1">
      <c r="A21" s="21"/>
      <c r="B21" s="23" t="s">
        <v>280</v>
      </c>
      <c r="C21" s="57">
        <v>901</v>
      </c>
      <c r="D21" s="19" t="s">
        <v>231</v>
      </c>
      <c r="E21" s="19" t="s">
        <v>233</v>
      </c>
      <c r="F21" s="19" t="s">
        <v>161</v>
      </c>
      <c r="G21" s="19" t="s">
        <v>281</v>
      </c>
      <c r="H21" s="20">
        <f>SUM('распр.б.а. 9'!G20)</f>
        <v>970</v>
      </c>
      <c r="I21" s="20">
        <f>SUM('распр.б.а. 9'!H20)</f>
        <v>1003.3</v>
      </c>
      <c r="J21" s="20">
        <f>SUM('распр.б.а. 9'!I20)</f>
        <v>1043.4</v>
      </c>
    </row>
    <row r="22" spans="1:10" ht="18" customHeight="1">
      <c r="A22" s="21"/>
      <c r="B22" s="23" t="s">
        <v>282</v>
      </c>
      <c r="C22" s="57">
        <v>901</v>
      </c>
      <c r="D22" s="19" t="s">
        <v>231</v>
      </c>
      <c r="E22" s="19" t="s">
        <v>233</v>
      </c>
      <c r="F22" s="19" t="s">
        <v>161</v>
      </c>
      <c r="G22" s="19" t="s">
        <v>283</v>
      </c>
      <c r="H22" s="20">
        <f>SUM('распр.б.а. 9'!G21)</f>
        <v>17.5</v>
      </c>
      <c r="I22" s="20">
        <f>SUM('распр.б.а. 9'!H21)</f>
        <v>19.1</v>
      </c>
      <c r="J22" s="20">
        <f>SUM('распр.б.а. 9'!I21)</f>
        <v>19.9</v>
      </c>
    </row>
    <row r="23" spans="1:10" ht="36" customHeight="1">
      <c r="A23" s="21"/>
      <c r="B23" s="24" t="s">
        <v>306</v>
      </c>
      <c r="C23" s="57">
        <v>901</v>
      </c>
      <c r="D23" s="19" t="s">
        <v>231</v>
      </c>
      <c r="E23" s="19" t="s">
        <v>233</v>
      </c>
      <c r="F23" s="19" t="s">
        <v>162</v>
      </c>
      <c r="G23" s="19"/>
      <c r="H23" s="20">
        <f>SUM(H24)</f>
        <v>0</v>
      </c>
      <c r="I23" s="20">
        <f>SUM(I24)</f>
        <v>240</v>
      </c>
      <c r="J23" s="20">
        <f>SUM(J24)</f>
        <v>240</v>
      </c>
    </row>
    <row r="24" spans="1:10" ht="32.25" customHeight="1">
      <c r="A24" s="21"/>
      <c r="B24" s="23" t="s">
        <v>280</v>
      </c>
      <c r="C24" s="57">
        <v>901</v>
      </c>
      <c r="D24" s="19" t="s">
        <v>231</v>
      </c>
      <c r="E24" s="19" t="s">
        <v>233</v>
      </c>
      <c r="F24" s="19" t="s">
        <v>162</v>
      </c>
      <c r="G24" s="19" t="s">
        <v>281</v>
      </c>
      <c r="H24" s="20">
        <f>SUM('распр.б.а. 9'!G23)</f>
        <v>0</v>
      </c>
      <c r="I24" s="20">
        <f>SUM('распр.б.а. 9'!H23)</f>
        <v>240</v>
      </c>
      <c r="J24" s="20">
        <f>SUM('распр.б.а. 9'!I23)</f>
        <v>240</v>
      </c>
    </row>
    <row r="25" spans="1:10" ht="114" customHeight="1">
      <c r="A25" s="21"/>
      <c r="B25" s="18" t="s">
        <v>210</v>
      </c>
      <c r="C25" s="57">
        <v>901</v>
      </c>
      <c r="D25" s="19" t="s">
        <v>231</v>
      </c>
      <c r="E25" s="19" t="s">
        <v>233</v>
      </c>
      <c r="F25" s="25" t="s">
        <v>165</v>
      </c>
      <c r="G25" s="25"/>
      <c r="H25" s="20">
        <f aca="true" t="shared" si="1" ref="H25:J26">SUM(H26)</f>
        <v>25.6</v>
      </c>
      <c r="I25" s="20">
        <f t="shared" si="1"/>
        <v>25.6</v>
      </c>
      <c r="J25" s="20">
        <f t="shared" si="1"/>
        <v>25.6</v>
      </c>
    </row>
    <row r="26" spans="1:10" ht="44.25" customHeight="1">
      <c r="A26" s="21"/>
      <c r="B26" s="18" t="s">
        <v>272</v>
      </c>
      <c r="C26" s="57">
        <v>901</v>
      </c>
      <c r="D26" s="19" t="s">
        <v>231</v>
      </c>
      <c r="E26" s="19" t="s">
        <v>233</v>
      </c>
      <c r="F26" s="25" t="s">
        <v>167</v>
      </c>
      <c r="G26" s="25"/>
      <c r="H26" s="20">
        <f t="shared" si="1"/>
        <v>25.6</v>
      </c>
      <c r="I26" s="20">
        <f t="shared" si="1"/>
        <v>25.6</v>
      </c>
      <c r="J26" s="20">
        <f t="shared" si="1"/>
        <v>25.6</v>
      </c>
    </row>
    <row r="27" spans="1:10" ht="19.5" customHeight="1">
      <c r="A27" s="21"/>
      <c r="B27" s="18" t="s">
        <v>209</v>
      </c>
      <c r="C27" s="57">
        <v>901</v>
      </c>
      <c r="D27" s="19" t="s">
        <v>231</v>
      </c>
      <c r="E27" s="19" t="s">
        <v>233</v>
      </c>
      <c r="F27" s="25" t="s">
        <v>167</v>
      </c>
      <c r="G27" s="25" t="s">
        <v>228</v>
      </c>
      <c r="H27" s="20">
        <f>SUM('распр.б.а. 9'!G26)</f>
        <v>25.6</v>
      </c>
      <c r="I27" s="20">
        <f>SUM('распр.б.а. 9'!H26)</f>
        <v>25.6</v>
      </c>
      <c r="J27" s="20">
        <f>SUM('распр.б.а. 9'!I26)</f>
        <v>25.6</v>
      </c>
    </row>
    <row r="28" spans="1:10" ht="19.5" customHeight="1">
      <c r="A28" s="26"/>
      <c r="B28" s="23" t="s">
        <v>248</v>
      </c>
      <c r="C28" s="57">
        <v>901</v>
      </c>
      <c r="D28" s="19" t="s">
        <v>231</v>
      </c>
      <c r="E28" s="19" t="s">
        <v>234</v>
      </c>
      <c r="F28" s="19"/>
      <c r="G28" s="19"/>
      <c r="H28" s="20">
        <f>SUM(H29+H33+H36+H40+H44)</f>
        <v>18094.699999999997</v>
      </c>
      <c r="I28" s="20">
        <f>SUM(I29+I33+I36+I40+I44)</f>
        <v>18560.800000000003</v>
      </c>
      <c r="J28" s="20">
        <f>SUM(J29+J33+J36+J40+J44)</f>
        <v>19574.2</v>
      </c>
    </row>
    <row r="29" spans="1:10" s="28" customFormat="1" ht="26.25" customHeight="1">
      <c r="A29" s="26"/>
      <c r="B29" s="27" t="s">
        <v>335</v>
      </c>
      <c r="C29" s="57">
        <v>901</v>
      </c>
      <c r="D29" s="19" t="s">
        <v>231</v>
      </c>
      <c r="E29" s="19" t="s">
        <v>234</v>
      </c>
      <c r="F29" s="19" t="s">
        <v>133</v>
      </c>
      <c r="G29" s="19"/>
      <c r="H29" s="20">
        <f>SUM(H30)</f>
        <v>609.5</v>
      </c>
      <c r="I29" s="20">
        <f aca="true" t="shared" si="2" ref="I29:J31">SUM(I30)</f>
        <v>507</v>
      </c>
      <c r="J29" s="20">
        <f t="shared" si="2"/>
        <v>527.3</v>
      </c>
    </row>
    <row r="30" spans="1:10" s="28" customFormat="1" ht="56.25" customHeight="1">
      <c r="A30" s="26"/>
      <c r="B30" s="27" t="s">
        <v>387</v>
      </c>
      <c r="C30" s="57">
        <v>901</v>
      </c>
      <c r="D30" s="19" t="s">
        <v>231</v>
      </c>
      <c r="E30" s="19" t="s">
        <v>234</v>
      </c>
      <c r="F30" s="19" t="s">
        <v>389</v>
      </c>
      <c r="G30" s="19"/>
      <c r="H30" s="20">
        <f>SUM(H31)</f>
        <v>609.5</v>
      </c>
      <c r="I30" s="20">
        <f t="shared" si="2"/>
        <v>507</v>
      </c>
      <c r="J30" s="20">
        <f t="shared" si="2"/>
        <v>527.3</v>
      </c>
    </row>
    <row r="31" spans="1:10" s="28" customFormat="1" ht="77.25" customHeight="1">
      <c r="A31" s="26"/>
      <c r="B31" s="27" t="s">
        <v>388</v>
      </c>
      <c r="C31" s="57">
        <v>901</v>
      </c>
      <c r="D31" s="19" t="s">
        <v>231</v>
      </c>
      <c r="E31" s="19" t="s">
        <v>234</v>
      </c>
      <c r="F31" s="19" t="s">
        <v>333</v>
      </c>
      <c r="G31" s="19"/>
      <c r="H31" s="20">
        <f>SUM(H32)</f>
        <v>609.5</v>
      </c>
      <c r="I31" s="20">
        <f t="shared" si="2"/>
        <v>507</v>
      </c>
      <c r="J31" s="20">
        <f t="shared" si="2"/>
        <v>527.3</v>
      </c>
    </row>
    <row r="32" spans="1:10" s="28" customFormat="1" ht="30.75" customHeight="1">
      <c r="A32" s="26"/>
      <c r="B32" s="23" t="s">
        <v>280</v>
      </c>
      <c r="C32" s="57">
        <v>901</v>
      </c>
      <c r="D32" s="19" t="s">
        <v>231</v>
      </c>
      <c r="E32" s="19" t="s">
        <v>234</v>
      </c>
      <c r="F32" s="19" t="s">
        <v>333</v>
      </c>
      <c r="G32" s="19" t="s">
        <v>281</v>
      </c>
      <c r="H32" s="20">
        <f>SUM('распр.б.а. 9'!G31)</f>
        <v>609.5</v>
      </c>
      <c r="I32" s="20">
        <f>SUM('распр.б.а. 9'!H31)</f>
        <v>507</v>
      </c>
      <c r="J32" s="20">
        <f>SUM('распр.б.а. 9'!I31)</f>
        <v>527.3</v>
      </c>
    </row>
    <row r="33" spans="1:10" s="28" customFormat="1" ht="42.75" customHeight="1">
      <c r="A33" s="26"/>
      <c r="B33" s="23" t="s">
        <v>398</v>
      </c>
      <c r="C33" s="57">
        <v>901</v>
      </c>
      <c r="D33" s="19" t="s">
        <v>231</v>
      </c>
      <c r="E33" s="19" t="s">
        <v>234</v>
      </c>
      <c r="F33" s="19" t="s">
        <v>157</v>
      </c>
      <c r="G33" s="19"/>
      <c r="H33" s="20">
        <f aca="true" t="shared" si="3" ref="H33:J34">SUM(H34)</f>
        <v>1488</v>
      </c>
      <c r="I33" s="20">
        <f t="shared" si="3"/>
        <v>1508</v>
      </c>
      <c r="J33" s="20">
        <f t="shared" si="3"/>
        <v>1568.3</v>
      </c>
    </row>
    <row r="34" spans="1:10" s="28" customFormat="1" ht="81.75" customHeight="1">
      <c r="A34" s="26"/>
      <c r="B34" s="23" t="s">
        <v>399</v>
      </c>
      <c r="C34" s="57">
        <v>901</v>
      </c>
      <c r="D34" s="19" t="s">
        <v>231</v>
      </c>
      <c r="E34" s="19" t="s">
        <v>234</v>
      </c>
      <c r="F34" s="19" t="s">
        <v>57</v>
      </c>
      <c r="G34" s="19"/>
      <c r="H34" s="20">
        <f t="shared" si="3"/>
        <v>1488</v>
      </c>
      <c r="I34" s="20">
        <f t="shared" si="3"/>
        <v>1508</v>
      </c>
      <c r="J34" s="20">
        <f t="shared" si="3"/>
        <v>1568.3</v>
      </c>
    </row>
    <row r="35" spans="1:10" s="28" customFormat="1" ht="33" customHeight="1">
      <c r="A35" s="26"/>
      <c r="B35" s="23" t="s">
        <v>280</v>
      </c>
      <c r="C35" s="57">
        <v>901</v>
      </c>
      <c r="D35" s="19" t="s">
        <v>231</v>
      </c>
      <c r="E35" s="19" t="s">
        <v>234</v>
      </c>
      <c r="F35" s="19" t="s">
        <v>57</v>
      </c>
      <c r="G35" s="19" t="s">
        <v>281</v>
      </c>
      <c r="H35" s="20">
        <f>SUM('распр.б.а. 9'!G34)</f>
        <v>1488</v>
      </c>
      <c r="I35" s="20">
        <f>SUM('распр.б.а. 9'!H34)</f>
        <v>1508</v>
      </c>
      <c r="J35" s="20">
        <f>SUM('распр.б.а. 9'!I34)</f>
        <v>1568.3</v>
      </c>
    </row>
    <row r="36" spans="1:10" s="28" customFormat="1" ht="36" customHeight="1" hidden="1">
      <c r="A36" s="26"/>
      <c r="B36" s="23" t="s">
        <v>411</v>
      </c>
      <c r="C36" s="57">
        <v>901</v>
      </c>
      <c r="D36" s="19" t="s">
        <v>231</v>
      </c>
      <c r="E36" s="19" t="s">
        <v>234</v>
      </c>
      <c r="F36" s="19" t="s">
        <v>414</v>
      </c>
      <c r="G36" s="19"/>
      <c r="H36" s="20">
        <f>SUM(H37)</f>
        <v>0</v>
      </c>
      <c r="I36" s="20">
        <f aca="true" t="shared" si="4" ref="I36:J38">SUM(I37)</f>
        <v>0</v>
      </c>
      <c r="J36" s="20">
        <f t="shared" si="4"/>
        <v>0</v>
      </c>
    </row>
    <row r="37" spans="1:10" s="28" customFormat="1" ht="77.25" customHeight="1" hidden="1">
      <c r="A37" s="26"/>
      <c r="B37" s="23" t="s">
        <v>412</v>
      </c>
      <c r="C37" s="57">
        <v>901</v>
      </c>
      <c r="D37" s="19" t="s">
        <v>231</v>
      </c>
      <c r="E37" s="19" t="s">
        <v>234</v>
      </c>
      <c r="F37" s="19" t="s">
        <v>415</v>
      </c>
      <c r="G37" s="19"/>
      <c r="H37" s="20">
        <f>SUM(H38)</f>
        <v>0</v>
      </c>
      <c r="I37" s="20">
        <f t="shared" si="4"/>
        <v>0</v>
      </c>
      <c r="J37" s="20">
        <f t="shared" si="4"/>
        <v>0</v>
      </c>
    </row>
    <row r="38" spans="1:10" s="28" customFormat="1" ht="106.5" customHeight="1" hidden="1">
      <c r="A38" s="26"/>
      <c r="B38" s="23" t="s">
        <v>413</v>
      </c>
      <c r="C38" s="57">
        <v>901</v>
      </c>
      <c r="D38" s="19" t="s">
        <v>231</v>
      </c>
      <c r="E38" s="19" t="s">
        <v>234</v>
      </c>
      <c r="F38" s="19" t="s">
        <v>416</v>
      </c>
      <c r="G38" s="19"/>
      <c r="H38" s="20">
        <f>SUM(H39)</f>
        <v>0</v>
      </c>
      <c r="I38" s="20">
        <f t="shared" si="4"/>
        <v>0</v>
      </c>
      <c r="J38" s="20">
        <f t="shared" si="4"/>
        <v>0</v>
      </c>
    </row>
    <row r="39" spans="1:10" s="28" customFormat="1" ht="37.5" customHeight="1" hidden="1">
      <c r="A39" s="26"/>
      <c r="B39" s="23" t="s">
        <v>280</v>
      </c>
      <c r="C39" s="57">
        <v>901</v>
      </c>
      <c r="D39" s="19" t="s">
        <v>231</v>
      </c>
      <c r="E39" s="19" t="s">
        <v>234</v>
      </c>
      <c r="F39" s="19" t="s">
        <v>416</v>
      </c>
      <c r="G39" s="19" t="s">
        <v>281</v>
      </c>
      <c r="H39" s="20"/>
      <c r="I39" s="20"/>
      <c r="J39" s="20"/>
    </row>
    <row r="40" spans="1:10" s="28" customFormat="1" ht="30.75" customHeight="1">
      <c r="A40" s="26"/>
      <c r="B40" s="23" t="s">
        <v>70</v>
      </c>
      <c r="C40" s="57">
        <v>901</v>
      </c>
      <c r="D40" s="19" t="s">
        <v>231</v>
      </c>
      <c r="E40" s="19" t="s">
        <v>234</v>
      </c>
      <c r="F40" s="19" t="s">
        <v>68</v>
      </c>
      <c r="G40" s="19"/>
      <c r="H40" s="20">
        <f>SUM(H41)</f>
        <v>150</v>
      </c>
      <c r="I40" s="20">
        <f aca="true" t="shared" si="5" ref="I40:J42">SUM(I41)</f>
        <v>260</v>
      </c>
      <c r="J40" s="20">
        <f t="shared" si="5"/>
        <v>270.4</v>
      </c>
    </row>
    <row r="41" spans="1:10" s="28" customFormat="1" ht="36.75" customHeight="1">
      <c r="A41" s="26"/>
      <c r="B41" s="23" t="s">
        <v>72</v>
      </c>
      <c r="C41" s="57">
        <v>901</v>
      </c>
      <c r="D41" s="19" t="s">
        <v>231</v>
      </c>
      <c r="E41" s="19" t="s">
        <v>234</v>
      </c>
      <c r="F41" s="19" t="s">
        <v>69</v>
      </c>
      <c r="G41" s="19"/>
      <c r="H41" s="20">
        <f>SUM(H42)</f>
        <v>150</v>
      </c>
      <c r="I41" s="20">
        <f t="shared" si="5"/>
        <v>260</v>
      </c>
      <c r="J41" s="20">
        <f t="shared" si="5"/>
        <v>270.4</v>
      </c>
    </row>
    <row r="42" spans="1:10" s="28" customFormat="1" ht="64.5" customHeight="1">
      <c r="A42" s="26"/>
      <c r="B42" s="23" t="s">
        <v>73</v>
      </c>
      <c r="C42" s="57">
        <v>901</v>
      </c>
      <c r="D42" s="19" t="s">
        <v>231</v>
      </c>
      <c r="E42" s="19" t="s">
        <v>234</v>
      </c>
      <c r="F42" s="19" t="s">
        <v>71</v>
      </c>
      <c r="G42" s="19"/>
      <c r="H42" s="20">
        <f>SUM(H43)</f>
        <v>150</v>
      </c>
      <c r="I42" s="20">
        <f t="shared" si="5"/>
        <v>260</v>
      </c>
      <c r="J42" s="20">
        <f t="shared" si="5"/>
        <v>270.4</v>
      </c>
    </row>
    <row r="43" spans="1:10" s="28" customFormat="1" ht="42" customHeight="1">
      <c r="A43" s="26"/>
      <c r="B43" s="23" t="s">
        <v>280</v>
      </c>
      <c r="C43" s="57">
        <v>901</v>
      </c>
      <c r="D43" s="19" t="s">
        <v>231</v>
      </c>
      <c r="E43" s="19" t="s">
        <v>234</v>
      </c>
      <c r="F43" s="19" t="s">
        <v>71</v>
      </c>
      <c r="G43" s="19" t="s">
        <v>281</v>
      </c>
      <c r="H43" s="20">
        <f>SUM('распр.б.а. 9'!G42)</f>
        <v>150</v>
      </c>
      <c r="I43" s="20">
        <f>SUM('распр.б.а. 9'!H42)</f>
        <v>260</v>
      </c>
      <c r="J43" s="20">
        <f>SUM('распр.б.а. 9'!I42)</f>
        <v>270.4</v>
      </c>
    </row>
    <row r="44" spans="1:10" ht="37.5" customHeight="1">
      <c r="A44" s="26"/>
      <c r="B44" s="23" t="s">
        <v>277</v>
      </c>
      <c r="C44" s="57">
        <v>901</v>
      </c>
      <c r="D44" s="19" t="s">
        <v>231</v>
      </c>
      <c r="E44" s="19" t="s">
        <v>234</v>
      </c>
      <c r="F44" s="19" t="s">
        <v>158</v>
      </c>
      <c r="G44" s="19"/>
      <c r="H44" s="20">
        <f>SUM(H45)</f>
        <v>15847.199999999999</v>
      </c>
      <c r="I44" s="20">
        <f>SUM(I45)</f>
        <v>16285.800000000001</v>
      </c>
      <c r="J44" s="20">
        <f>SUM(J45)</f>
        <v>17208.2</v>
      </c>
    </row>
    <row r="45" spans="1:10" s="28" customFormat="1" ht="47.25" customHeight="1">
      <c r="A45" s="26"/>
      <c r="B45" s="23" t="s">
        <v>288</v>
      </c>
      <c r="C45" s="57">
        <v>901</v>
      </c>
      <c r="D45" s="19" t="s">
        <v>231</v>
      </c>
      <c r="E45" s="19" t="s">
        <v>234</v>
      </c>
      <c r="F45" s="19" t="s">
        <v>159</v>
      </c>
      <c r="G45" s="19"/>
      <c r="H45" s="20">
        <f>SUM(H46+H48+H52)</f>
        <v>15847.199999999999</v>
      </c>
      <c r="I45" s="20">
        <f>SUM(I46+I48+I52)</f>
        <v>16285.800000000001</v>
      </c>
      <c r="J45" s="20">
        <f>SUM(J46+J48+J52)</f>
        <v>17208.2</v>
      </c>
    </row>
    <row r="46" spans="1:10" s="28" customFormat="1" ht="35.25" customHeight="1">
      <c r="A46" s="26"/>
      <c r="B46" s="23" t="s">
        <v>251</v>
      </c>
      <c r="C46" s="57">
        <v>901</v>
      </c>
      <c r="D46" s="19" t="s">
        <v>231</v>
      </c>
      <c r="E46" s="19" t="s">
        <v>234</v>
      </c>
      <c r="F46" s="19" t="s">
        <v>160</v>
      </c>
      <c r="G46" s="19"/>
      <c r="H46" s="20">
        <f>SUM(H47)</f>
        <v>1436.9</v>
      </c>
      <c r="I46" s="20">
        <f>SUM(I47)</f>
        <v>1523.1</v>
      </c>
      <c r="J46" s="20">
        <f>SUM(J47)</f>
        <v>1614.5</v>
      </c>
    </row>
    <row r="47" spans="1:10" s="28" customFormat="1" ht="36.75" customHeight="1">
      <c r="A47" s="26"/>
      <c r="B47" s="23" t="s">
        <v>278</v>
      </c>
      <c r="C47" s="57">
        <v>901</v>
      </c>
      <c r="D47" s="19" t="s">
        <v>231</v>
      </c>
      <c r="E47" s="19" t="s">
        <v>234</v>
      </c>
      <c r="F47" s="19" t="s">
        <v>160</v>
      </c>
      <c r="G47" s="19" t="s">
        <v>279</v>
      </c>
      <c r="H47" s="20">
        <f>SUM('распр.б.а. 9'!G46)</f>
        <v>1436.9</v>
      </c>
      <c r="I47" s="20">
        <f>SUM('распр.б.а. 9'!H46)</f>
        <v>1523.1</v>
      </c>
      <c r="J47" s="20">
        <f>SUM('распр.б.а. 9'!I46)</f>
        <v>1614.5</v>
      </c>
    </row>
    <row r="48" spans="1:10" s="28" customFormat="1" ht="30" customHeight="1">
      <c r="A48" s="26"/>
      <c r="B48" s="23" t="s">
        <v>249</v>
      </c>
      <c r="C48" s="57">
        <v>901</v>
      </c>
      <c r="D48" s="19" t="s">
        <v>231</v>
      </c>
      <c r="E48" s="19" t="s">
        <v>234</v>
      </c>
      <c r="F48" s="19" t="s">
        <v>161</v>
      </c>
      <c r="G48" s="19"/>
      <c r="H48" s="20">
        <f>SUM(H49:H51)</f>
        <v>14260.3</v>
      </c>
      <c r="I48" s="20">
        <f>SUM(I49:I51)</f>
        <v>14612.7</v>
      </c>
      <c r="J48" s="20">
        <f>SUM(J49:J51)</f>
        <v>15443.7</v>
      </c>
    </row>
    <row r="49" spans="1:10" s="28" customFormat="1" ht="29.25" customHeight="1">
      <c r="A49" s="26"/>
      <c r="B49" s="23" t="s">
        <v>278</v>
      </c>
      <c r="C49" s="57">
        <v>901</v>
      </c>
      <c r="D49" s="19" t="s">
        <v>231</v>
      </c>
      <c r="E49" s="19" t="s">
        <v>234</v>
      </c>
      <c r="F49" s="19" t="s">
        <v>161</v>
      </c>
      <c r="G49" s="19" t="s">
        <v>279</v>
      </c>
      <c r="H49" s="20">
        <f>SUM('распр.б.а. 9'!G48)</f>
        <v>11663.8</v>
      </c>
      <c r="I49" s="20">
        <f>SUM('распр.б.а. 9'!H48)</f>
        <v>12360.4</v>
      </c>
      <c r="J49" s="20">
        <f>SUM('распр.б.а. 9'!I48)</f>
        <v>13102.1</v>
      </c>
    </row>
    <row r="50" spans="1:10" s="28" customFormat="1" ht="36" customHeight="1">
      <c r="A50" s="26"/>
      <c r="B50" s="23" t="s">
        <v>280</v>
      </c>
      <c r="C50" s="57">
        <v>901</v>
      </c>
      <c r="D50" s="19" t="s">
        <v>231</v>
      </c>
      <c r="E50" s="19" t="s">
        <v>234</v>
      </c>
      <c r="F50" s="19" t="s">
        <v>161</v>
      </c>
      <c r="G50" s="19" t="s">
        <v>281</v>
      </c>
      <c r="H50" s="20">
        <f>SUM('распр.б.а. 9'!G49)</f>
        <v>2593.5</v>
      </c>
      <c r="I50" s="20">
        <f>SUM('распр.б.а. 9'!H49)</f>
        <v>2232.3</v>
      </c>
      <c r="J50" s="20">
        <f>SUM('распр.б.а. 9'!I49)</f>
        <v>2321.6</v>
      </c>
    </row>
    <row r="51" spans="1:10" s="28" customFormat="1" ht="26.25" customHeight="1">
      <c r="A51" s="26"/>
      <c r="B51" s="23" t="s">
        <v>282</v>
      </c>
      <c r="C51" s="57">
        <v>901</v>
      </c>
      <c r="D51" s="19" t="s">
        <v>231</v>
      </c>
      <c r="E51" s="19" t="s">
        <v>234</v>
      </c>
      <c r="F51" s="19" t="s">
        <v>161</v>
      </c>
      <c r="G51" s="19" t="s">
        <v>283</v>
      </c>
      <c r="H51" s="20">
        <f>SUM('распр.б.а. 9'!G50)</f>
        <v>3</v>
      </c>
      <c r="I51" s="20">
        <f>SUM('распр.б.а. 9'!H50)</f>
        <v>20</v>
      </c>
      <c r="J51" s="20">
        <f>SUM('распр.б.а. 9'!I50)</f>
        <v>20</v>
      </c>
    </row>
    <row r="52" spans="1:10" s="28" customFormat="1" ht="110.25" customHeight="1">
      <c r="A52" s="26"/>
      <c r="B52" s="18" t="s">
        <v>210</v>
      </c>
      <c r="C52" s="57">
        <v>901</v>
      </c>
      <c r="D52" s="19" t="s">
        <v>231</v>
      </c>
      <c r="E52" s="19" t="s">
        <v>234</v>
      </c>
      <c r="F52" s="19" t="s">
        <v>165</v>
      </c>
      <c r="G52" s="25"/>
      <c r="H52" s="20">
        <f aca="true" t="shared" si="6" ref="H52:J53">SUM(H53)</f>
        <v>150</v>
      </c>
      <c r="I52" s="20">
        <f t="shared" si="6"/>
        <v>150</v>
      </c>
      <c r="J52" s="20">
        <f t="shared" si="6"/>
        <v>150</v>
      </c>
    </row>
    <row r="53" spans="1:10" s="28" customFormat="1" ht="40.5" customHeight="1">
      <c r="A53" s="26"/>
      <c r="B53" s="18" t="s">
        <v>246</v>
      </c>
      <c r="C53" s="57">
        <v>901</v>
      </c>
      <c r="D53" s="25" t="s">
        <v>231</v>
      </c>
      <c r="E53" s="25" t="s">
        <v>234</v>
      </c>
      <c r="F53" s="25" t="s">
        <v>166</v>
      </c>
      <c r="G53" s="25"/>
      <c r="H53" s="20">
        <f t="shared" si="6"/>
        <v>150</v>
      </c>
      <c r="I53" s="20">
        <f t="shared" si="6"/>
        <v>150</v>
      </c>
      <c r="J53" s="20">
        <f t="shared" si="6"/>
        <v>150</v>
      </c>
    </row>
    <row r="54" spans="1:10" s="28" customFormat="1" ht="19.5" customHeight="1">
      <c r="A54" s="26"/>
      <c r="B54" s="18" t="s">
        <v>209</v>
      </c>
      <c r="C54" s="57">
        <v>901</v>
      </c>
      <c r="D54" s="19" t="s">
        <v>231</v>
      </c>
      <c r="E54" s="19" t="s">
        <v>234</v>
      </c>
      <c r="F54" s="25" t="s">
        <v>166</v>
      </c>
      <c r="G54" s="19" t="s">
        <v>228</v>
      </c>
      <c r="H54" s="20">
        <f>SUM('распр.б.а. 9'!G53)</f>
        <v>150</v>
      </c>
      <c r="I54" s="20">
        <f>SUM('распр.б.а. 9'!H53)</f>
        <v>150</v>
      </c>
      <c r="J54" s="20">
        <f>SUM('распр.б.а. 9'!I53)</f>
        <v>150</v>
      </c>
    </row>
    <row r="55" spans="1:10" s="28" customFormat="1" ht="28.5" customHeight="1" hidden="1">
      <c r="A55" s="26"/>
      <c r="B55" s="23" t="s">
        <v>264</v>
      </c>
      <c r="C55" s="57">
        <v>901</v>
      </c>
      <c r="D55" s="19" t="s">
        <v>231</v>
      </c>
      <c r="E55" s="19" t="s">
        <v>243</v>
      </c>
      <c r="F55" s="19"/>
      <c r="G55" s="19"/>
      <c r="H55" s="20">
        <f>SUM(H56)</f>
        <v>0</v>
      </c>
      <c r="I55" s="20">
        <f aca="true" t="shared" si="7" ref="I55:J58">SUM(I56)</f>
        <v>0</v>
      </c>
      <c r="J55" s="20">
        <f t="shared" si="7"/>
        <v>0</v>
      </c>
    </row>
    <row r="56" spans="1:10" s="28" customFormat="1" ht="33.75" customHeight="1" hidden="1">
      <c r="A56" s="26"/>
      <c r="B56" s="23" t="s">
        <v>277</v>
      </c>
      <c r="C56" s="57">
        <v>901</v>
      </c>
      <c r="D56" s="19" t="s">
        <v>231</v>
      </c>
      <c r="E56" s="19" t="s">
        <v>243</v>
      </c>
      <c r="F56" s="19" t="s">
        <v>158</v>
      </c>
      <c r="G56" s="19"/>
      <c r="H56" s="20">
        <f>SUM(H57)</f>
        <v>0</v>
      </c>
      <c r="I56" s="20">
        <f t="shared" si="7"/>
        <v>0</v>
      </c>
      <c r="J56" s="20">
        <f t="shared" si="7"/>
        <v>0</v>
      </c>
    </row>
    <row r="57" spans="1:10" s="28" customFormat="1" ht="47.25" customHeight="1" hidden="1">
      <c r="A57" s="26"/>
      <c r="B57" s="23" t="s">
        <v>288</v>
      </c>
      <c r="C57" s="57">
        <v>901</v>
      </c>
      <c r="D57" s="19" t="s">
        <v>231</v>
      </c>
      <c r="E57" s="19" t="s">
        <v>243</v>
      </c>
      <c r="F57" s="19" t="s">
        <v>159</v>
      </c>
      <c r="G57" s="19"/>
      <c r="H57" s="20">
        <f>SUM(H58)</f>
        <v>0</v>
      </c>
      <c r="I57" s="20">
        <f t="shared" si="7"/>
        <v>0</v>
      </c>
      <c r="J57" s="20">
        <f t="shared" si="7"/>
        <v>0</v>
      </c>
    </row>
    <row r="58" spans="1:10" s="28" customFormat="1" ht="34.5" customHeight="1" hidden="1">
      <c r="A58" s="26"/>
      <c r="B58" s="23" t="s">
        <v>284</v>
      </c>
      <c r="C58" s="57">
        <v>901</v>
      </c>
      <c r="D58" s="19" t="s">
        <v>231</v>
      </c>
      <c r="E58" s="19" t="s">
        <v>243</v>
      </c>
      <c r="F58" s="19" t="s">
        <v>163</v>
      </c>
      <c r="G58" s="19"/>
      <c r="H58" s="20">
        <f>SUM(H59)</f>
        <v>0</v>
      </c>
      <c r="I58" s="20">
        <f t="shared" si="7"/>
        <v>0</v>
      </c>
      <c r="J58" s="20">
        <f t="shared" si="7"/>
        <v>0</v>
      </c>
    </row>
    <row r="59" spans="1:10" s="28" customFormat="1" ht="27.75" customHeight="1" hidden="1">
      <c r="A59" s="26"/>
      <c r="B59" s="23" t="s">
        <v>250</v>
      </c>
      <c r="C59" s="57">
        <v>901</v>
      </c>
      <c r="D59" s="19" t="s">
        <v>231</v>
      </c>
      <c r="E59" s="19" t="s">
        <v>243</v>
      </c>
      <c r="F59" s="19" t="s">
        <v>163</v>
      </c>
      <c r="G59" s="19" t="s">
        <v>281</v>
      </c>
      <c r="H59" s="20"/>
      <c r="I59" s="20"/>
      <c r="J59" s="20"/>
    </row>
    <row r="60" spans="1:10" s="28" customFormat="1" ht="19.5" customHeight="1">
      <c r="A60" s="26"/>
      <c r="B60" s="23" t="s">
        <v>257</v>
      </c>
      <c r="C60" s="57">
        <v>901</v>
      </c>
      <c r="D60" s="19" t="s">
        <v>231</v>
      </c>
      <c r="E60" s="19" t="s">
        <v>235</v>
      </c>
      <c r="F60" s="19"/>
      <c r="G60" s="19"/>
      <c r="H60" s="20">
        <f>SUM(H61)</f>
        <v>100</v>
      </c>
      <c r="I60" s="20">
        <f aca="true" t="shared" si="8" ref="I60:J63">SUM(I61)</f>
        <v>100</v>
      </c>
      <c r="J60" s="20">
        <f t="shared" si="8"/>
        <v>100</v>
      </c>
    </row>
    <row r="61" spans="1:10" s="28" customFormat="1" ht="36" customHeight="1">
      <c r="A61" s="26"/>
      <c r="B61" s="23" t="s">
        <v>277</v>
      </c>
      <c r="C61" s="57">
        <v>901</v>
      </c>
      <c r="D61" s="19" t="s">
        <v>231</v>
      </c>
      <c r="E61" s="19" t="s">
        <v>235</v>
      </c>
      <c r="F61" s="19" t="s">
        <v>158</v>
      </c>
      <c r="G61" s="19"/>
      <c r="H61" s="20">
        <f>SUM(H62)</f>
        <v>100</v>
      </c>
      <c r="I61" s="20">
        <f t="shared" si="8"/>
        <v>100</v>
      </c>
      <c r="J61" s="20">
        <f t="shared" si="8"/>
        <v>100</v>
      </c>
    </row>
    <row r="62" spans="1:10" s="28" customFormat="1" ht="50.25" customHeight="1">
      <c r="A62" s="26"/>
      <c r="B62" s="23" t="s">
        <v>288</v>
      </c>
      <c r="C62" s="57">
        <v>901</v>
      </c>
      <c r="D62" s="19" t="s">
        <v>231</v>
      </c>
      <c r="E62" s="19" t="s">
        <v>235</v>
      </c>
      <c r="F62" s="19" t="s">
        <v>159</v>
      </c>
      <c r="G62" s="19"/>
      <c r="H62" s="20">
        <f>SUM(H63)</f>
        <v>100</v>
      </c>
      <c r="I62" s="20">
        <f t="shared" si="8"/>
        <v>100</v>
      </c>
      <c r="J62" s="20">
        <f t="shared" si="8"/>
        <v>100</v>
      </c>
    </row>
    <row r="63" spans="1:10" s="28" customFormat="1" ht="36" customHeight="1">
      <c r="A63" s="26"/>
      <c r="B63" s="23" t="s">
        <v>284</v>
      </c>
      <c r="C63" s="57">
        <v>901</v>
      </c>
      <c r="D63" s="19" t="s">
        <v>231</v>
      </c>
      <c r="E63" s="19" t="s">
        <v>235</v>
      </c>
      <c r="F63" s="19" t="s">
        <v>163</v>
      </c>
      <c r="G63" s="19"/>
      <c r="H63" s="20">
        <f>SUM(H64)</f>
        <v>100</v>
      </c>
      <c r="I63" s="20">
        <f t="shared" si="8"/>
        <v>100</v>
      </c>
      <c r="J63" s="20">
        <f t="shared" si="8"/>
        <v>100</v>
      </c>
    </row>
    <row r="64" spans="1:10" s="28" customFormat="1" ht="19.5" customHeight="1">
      <c r="A64" s="26"/>
      <c r="B64" s="23" t="s">
        <v>258</v>
      </c>
      <c r="C64" s="57">
        <v>901</v>
      </c>
      <c r="D64" s="19" t="s">
        <v>231</v>
      </c>
      <c r="E64" s="19" t="s">
        <v>235</v>
      </c>
      <c r="F64" s="19" t="s">
        <v>163</v>
      </c>
      <c r="G64" s="19" t="s">
        <v>259</v>
      </c>
      <c r="H64" s="20">
        <f>SUM('распр.б.а. 9'!G63)</f>
        <v>100</v>
      </c>
      <c r="I64" s="20">
        <f>SUM('распр.б.а. 9'!H63)</f>
        <v>100</v>
      </c>
      <c r="J64" s="20">
        <f>SUM('распр.б.а. 9'!I63)</f>
        <v>100</v>
      </c>
    </row>
    <row r="65" spans="1:10" s="28" customFormat="1" ht="19.5" customHeight="1">
      <c r="A65" s="26"/>
      <c r="B65" s="23" t="s">
        <v>253</v>
      </c>
      <c r="C65" s="57">
        <v>901</v>
      </c>
      <c r="D65" s="19" t="s">
        <v>231</v>
      </c>
      <c r="E65" s="19" t="s">
        <v>237</v>
      </c>
      <c r="F65" s="19"/>
      <c r="G65" s="19"/>
      <c r="H65" s="20">
        <f>SUM(H66+H73+H77+H81+H85+H89+H93+H99)</f>
        <v>7327</v>
      </c>
      <c r="I65" s="20">
        <f>SUM(I66+I73+I77+I81+I85+I89+I93+I99)</f>
        <v>7610.599999999999</v>
      </c>
      <c r="J65" s="20">
        <f>SUM(J66+J73+J77+J81+J85+J89+J93+J99)</f>
        <v>7990.7</v>
      </c>
    </row>
    <row r="66" spans="1:10" s="28" customFormat="1" ht="27" customHeight="1">
      <c r="A66" s="26"/>
      <c r="B66" s="27" t="s">
        <v>335</v>
      </c>
      <c r="C66" s="57">
        <v>901</v>
      </c>
      <c r="D66" s="19" t="s">
        <v>231</v>
      </c>
      <c r="E66" s="19" t="s">
        <v>237</v>
      </c>
      <c r="F66" s="19" t="s">
        <v>133</v>
      </c>
      <c r="G66" s="19"/>
      <c r="H66" s="20">
        <f>SUM(H67+H70)</f>
        <v>30</v>
      </c>
      <c r="I66" s="20">
        <f>SUM(I67+I70)</f>
        <v>52</v>
      </c>
      <c r="J66" s="20">
        <f>SUM(J67+J70)</f>
        <v>54</v>
      </c>
    </row>
    <row r="67" spans="1:10" s="28" customFormat="1" ht="52.5" customHeight="1" hidden="1">
      <c r="A67" s="26"/>
      <c r="B67" s="27" t="s">
        <v>387</v>
      </c>
      <c r="C67" s="57">
        <v>901</v>
      </c>
      <c r="D67" s="19" t="s">
        <v>231</v>
      </c>
      <c r="E67" s="19" t="s">
        <v>237</v>
      </c>
      <c r="F67" s="19" t="s">
        <v>389</v>
      </c>
      <c r="G67" s="19"/>
      <c r="H67" s="20">
        <f aca="true" t="shared" si="9" ref="H67:J68">SUM(H68)</f>
        <v>0</v>
      </c>
      <c r="I67" s="20">
        <f t="shared" si="9"/>
        <v>0</v>
      </c>
      <c r="J67" s="20">
        <f t="shared" si="9"/>
        <v>0</v>
      </c>
    </row>
    <row r="68" spans="1:10" s="28" customFormat="1" ht="72" customHeight="1" hidden="1">
      <c r="A68" s="26"/>
      <c r="B68" s="27" t="s">
        <v>388</v>
      </c>
      <c r="C68" s="57">
        <v>901</v>
      </c>
      <c r="D68" s="19" t="s">
        <v>231</v>
      </c>
      <c r="E68" s="19" t="s">
        <v>237</v>
      </c>
      <c r="F68" s="19" t="s">
        <v>333</v>
      </c>
      <c r="G68" s="19"/>
      <c r="H68" s="20">
        <f t="shared" si="9"/>
        <v>0</v>
      </c>
      <c r="I68" s="20">
        <f t="shared" si="9"/>
        <v>0</v>
      </c>
      <c r="J68" s="20">
        <f t="shared" si="9"/>
        <v>0</v>
      </c>
    </row>
    <row r="69" spans="1:10" s="28" customFormat="1" ht="39" customHeight="1" hidden="1">
      <c r="A69" s="26"/>
      <c r="B69" s="23" t="s">
        <v>280</v>
      </c>
      <c r="C69" s="57">
        <v>901</v>
      </c>
      <c r="D69" s="19" t="s">
        <v>231</v>
      </c>
      <c r="E69" s="19" t="s">
        <v>237</v>
      </c>
      <c r="F69" s="19" t="s">
        <v>333</v>
      </c>
      <c r="G69" s="19" t="s">
        <v>281</v>
      </c>
      <c r="H69" s="20">
        <f>SUM('распр.б.а. 9'!G68)</f>
        <v>0</v>
      </c>
      <c r="I69" s="20">
        <f>SUM('распр.б.а. 9'!H68)</f>
        <v>0</v>
      </c>
      <c r="J69" s="20">
        <f>SUM('распр.б.а. 9'!I68)</f>
        <v>0</v>
      </c>
    </row>
    <row r="70" spans="1:10" s="28" customFormat="1" ht="53.25" customHeight="1">
      <c r="A70" s="26"/>
      <c r="B70" s="23" t="s">
        <v>497</v>
      </c>
      <c r="C70" s="57">
        <v>901</v>
      </c>
      <c r="D70" s="19" t="s">
        <v>231</v>
      </c>
      <c r="E70" s="19" t="s">
        <v>237</v>
      </c>
      <c r="F70" s="19" t="s">
        <v>499</v>
      </c>
      <c r="G70" s="19"/>
      <c r="H70" s="20">
        <f aca="true" t="shared" si="10" ref="H70:J71">SUM(H71)</f>
        <v>30</v>
      </c>
      <c r="I70" s="20">
        <f t="shared" si="10"/>
        <v>52</v>
      </c>
      <c r="J70" s="20">
        <f t="shared" si="10"/>
        <v>54</v>
      </c>
    </row>
    <row r="71" spans="1:10" s="28" customFormat="1" ht="50.25" customHeight="1">
      <c r="A71" s="26"/>
      <c r="B71" s="23" t="s">
        <v>498</v>
      </c>
      <c r="C71" s="57">
        <v>901</v>
      </c>
      <c r="D71" s="19" t="s">
        <v>231</v>
      </c>
      <c r="E71" s="19" t="s">
        <v>237</v>
      </c>
      <c r="F71" s="19" t="s">
        <v>500</v>
      </c>
      <c r="G71" s="19"/>
      <c r="H71" s="20">
        <f t="shared" si="10"/>
        <v>30</v>
      </c>
      <c r="I71" s="20">
        <f t="shared" si="10"/>
        <v>52</v>
      </c>
      <c r="J71" s="20">
        <f t="shared" si="10"/>
        <v>54</v>
      </c>
    </row>
    <row r="72" spans="1:10" s="28" customFormat="1" ht="39.75" customHeight="1">
      <c r="A72" s="26"/>
      <c r="B72" s="23" t="s">
        <v>280</v>
      </c>
      <c r="C72" s="57">
        <v>901</v>
      </c>
      <c r="D72" s="19" t="s">
        <v>231</v>
      </c>
      <c r="E72" s="19" t="s">
        <v>237</v>
      </c>
      <c r="F72" s="19" t="s">
        <v>500</v>
      </c>
      <c r="G72" s="19" t="s">
        <v>281</v>
      </c>
      <c r="H72" s="20">
        <f>SUM('распр.б.а. 9'!G71)</f>
        <v>30</v>
      </c>
      <c r="I72" s="20">
        <f>SUM('распр.б.а. 9'!H71)</f>
        <v>52</v>
      </c>
      <c r="J72" s="20">
        <f>SUM('распр.б.а. 9'!I71)</f>
        <v>54</v>
      </c>
    </row>
    <row r="73" spans="1:10" s="28" customFormat="1" ht="39" customHeight="1" hidden="1">
      <c r="A73" s="26"/>
      <c r="B73" s="23" t="s">
        <v>411</v>
      </c>
      <c r="C73" s="57">
        <v>901</v>
      </c>
      <c r="D73" s="19" t="s">
        <v>231</v>
      </c>
      <c r="E73" s="19" t="s">
        <v>237</v>
      </c>
      <c r="F73" s="19" t="s">
        <v>414</v>
      </c>
      <c r="G73" s="19"/>
      <c r="H73" s="20">
        <f>SUM(H74)</f>
        <v>0</v>
      </c>
      <c r="I73" s="20">
        <f aca="true" t="shared" si="11" ref="I73:J75">SUM(I74)</f>
        <v>0</v>
      </c>
      <c r="J73" s="20">
        <f t="shared" si="11"/>
        <v>0</v>
      </c>
    </row>
    <row r="74" spans="1:10" s="28" customFormat="1" ht="69" customHeight="1" hidden="1">
      <c r="A74" s="26"/>
      <c r="B74" s="23" t="s">
        <v>412</v>
      </c>
      <c r="C74" s="57">
        <v>901</v>
      </c>
      <c r="D74" s="19" t="s">
        <v>231</v>
      </c>
      <c r="E74" s="19" t="s">
        <v>237</v>
      </c>
      <c r="F74" s="19" t="s">
        <v>415</v>
      </c>
      <c r="G74" s="19"/>
      <c r="H74" s="20">
        <f>SUM(H75)</f>
        <v>0</v>
      </c>
      <c r="I74" s="20">
        <f t="shared" si="11"/>
        <v>0</v>
      </c>
      <c r="J74" s="20">
        <f t="shared" si="11"/>
        <v>0</v>
      </c>
    </row>
    <row r="75" spans="1:10" s="28" customFormat="1" ht="115.5" customHeight="1" hidden="1">
      <c r="A75" s="26"/>
      <c r="B75" s="23" t="s">
        <v>413</v>
      </c>
      <c r="C75" s="57">
        <v>901</v>
      </c>
      <c r="D75" s="19" t="s">
        <v>231</v>
      </c>
      <c r="E75" s="19" t="s">
        <v>237</v>
      </c>
      <c r="F75" s="19" t="s">
        <v>416</v>
      </c>
      <c r="G75" s="19"/>
      <c r="H75" s="20">
        <f>SUM(H76)</f>
        <v>0</v>
      </c>
      <c r="I75" s="20">
        <f t="shared" si="11"/>
        <v>0</v>
      </c>
      <c r="J75" s="20">
        <f t="shared" si="11"/>
        <v>0</v>
      </c>
    </row>
    <row r="76" spans="1:10" s="28" customFormat="1" ht="37.5" customHeight="1" hidden="1">
      <c r="A76" s="26"/>
      <c r="B76" s="23" t="s">
        <v>280</v>
      </c>
      <c r="C76" s="57">
        <v>901</v>
      </c>
      <c r="D76" s="19" t="s">
        <v>231</v>
      </c>
      <c r="E76" s="19" t="s">
        <v>237</v>
      </c>
      <c r="F76" s="19" t="s">
        <v>416</v>
      </c>
      <c r="G76" s="19" t="s">
        <v>281</v>
      </c>
      <c r="H76" s="20">
        <f>SUM('распр.б.а. 9'!G75)</f>
        <v>0</v>
      </c>
      <c r="I76" s="20">
        <f>SUM('распр.б.а. 9'!H75)</f>
        <v>0</v>
      </c>
      <c r="J76" s="20">
        <f>SUM('распр.б.а. 9'!I75)</f>
        <v>0</v>
      </c>
    </row>
    <row r="77" spans="1:10" s="28" customFormat="1" ht="51.75" customHeight="1">
      <c r="A77" s="26"/>
      <c r="B77" s="23" t="s">
        <v>477</v>
      </c>
      <c r="C77" s="57">
        <v>901</v>
      </c>
      <c r="D77" s="19" t="s">
        <v>231</v>
      </c>
      <c r="E77" s="19" t="s">
        <v>237</v>
      </c>
      <c r="F77" s="19" t="s">
        <v>331</v>
      </c>
      <c r="G77" s="19"/>
      <c r="H77" s="20">
        <f>SUM(H78)</f>
        <v>398.8</v>
      </c>
      <c r="I77" s="20">
        <f aca="true" t="shared" si="12" ref="I77:J79">SUM(I78)</f>
        <v>449.4</v>
      </c>
      <c r="J77" s="20">
        <f t="shared" si="12"/>
        <v>467.4</v>
      </c>
    </row>
    <row r="78" spans="1:10" s="28" customFormat="1" ht="72" customHeight="1">
      <c r="A78" s="26"/>
      <c r="B78" s="23" t="s">
        <v>475</v>
      </c>
      <c r="C78" s="57">
        <v>901</v>
      </c>
      <c r="D78" s="19" t="s">
        <v>231</v>
      </c>
      <c r="E78" s="19" t="s">
        <v>237</v>
      </c>
      <c r="F78" s="19" t="s">
        <v>448</v>
      </c>
      <c r="G78" s="19"/>
      <c r="H78" s="20">
        <f>SUM(H79)</f>
        <v>398.8</v>
      </c>
      <c r="I78" s="20">
        <f t="shared" si="12"/>
        <v>449.4</v>
      </c>
      <c r="J78" s="20">
        <f t="shared" si="12"/>
        <v>467.4</v>
      </c>
    </row>
    <row r="79" spans="1:10" s="28" customFormat="1" ht="101.25" customHeight="1">
      <c r="A79" s="26"/>
      <c r="B79" s="23" t="s">
        <v>476</v>
      </c>
      <c r="C79" s="57">
        <v>901</v>
      </c>
      <c r="D79" s="19" t="s">
        <v>231</v>
      </c>
      <c r="E79" s="19" t="s">
        <v>237</v>
      </c>
      <c r="F79" s="19" t="s">
        <v>332</v>
      </c>
      <c r="G79" s="19"/>
      <c r="H79" s="20">
        <f>SUM(H80)</f>
        <v>398.8</v>
      </c>
      <c r="I79" s="20">
        <f t="shared" si="12"/>
        <v>449.4</v>
      </c>
      <c r="J79" s="20">
        <f t="shared" si="12"/>
        <v>467.4</v>
      </c>
    </row>
    <row r="80" spans="1:10" s="28" customFormat="1" ht="37.5" customHeight="1">
      <c r="A80" s="26"/>
      <c r="B80" s="23" t="s">
        <v>280</v>
      </c>
      <c r="C80" s="57">
        <v>901</v>
      </c>
      <c r="D80" s="19" t="s">
        <v>231</v>
      </c>
      <c r="E80" s="19" t="s">
        <v>237</v>
      </c>
      <c r="F80" s="19" t="s">
        <v>332</v>
      </c>
      <c r="G80" s="19" t="s">
        <v>281</v>
      </c>
      <c r="H80" s="20">
        <f>SUM('распр.б.а. 9'!G79)</f>
        <v>398.8</v>
      </c>
      <c r="I80" s="20">
        <f>SUM('распр.б.а. 9'!H79)</f>
        <v>449.4</v>
      </c>
      <c r="J80" s="20">
        <f>SUM('распр.б.а. 9'!I79)</f>
        <v>467.4</v>
      </c>
    </row>
    <row r="81" spans="1:10" s="28" customFormat="1" ht="42" customHeight="1" hidden="1">
      <c r="A81" s="26"/>
      <c r="B81" s="23" t="s">
        <v>329</v>
      </c>
      <c r="C81" s="57">
        <v>901</v>
      </c>
      <c r="D81" s="19" t="s">
        <v>231</v>
      </c>
      <c r="E81" s="19" t="s">
        <v>237</v>
      </c>
      <c r="F81" s="19" t="s">
        <v>330</v>
      </c>
      <c r="G81" s="19"/>
      <c r="H81" s="20">
        <f>SUM(H82)</f>
        <v>0</v>
      </c>
      <c r="I81" s="20">
        <f aca="true" t="shared" si="13" ref="I81:J83">SUM(I82)</f>
        <v>0</v>
      </c>
      <c r="J81" s="20">
        <f t="shared" si="13"/>
        <v>0</v>
      </c>
    </row>
    <row r="82" spans="1:10" s="28" customFormat="1" ht="42.75" customHeight="1" hidden="1">
      <c r="A82" s="26"/>
      <c r="B82" s="23" t="s">
        <v>449</v>
      </c>
      <c r="C82" s="57">
        <v>901</v>
      </c>
      <c r="D82" s="19" t="s">
        <v>231</v>
      </c>
      <c r="E82" s="19" t="s">
        <v>237</v>
      </c>
      <c r="F82" s="19" t="s">
        <v>451</v>
      </c>
      <c r="G82" s="19"/>
      <c r="H82" s="20">
        <f>SUM(H83)</f>
        <v>0</v>
      </c>
      <c r="I82" s="20">
        <f t="shared" si="13"/>
        <v>0</v>
      </c>
      <c r="J82" s="20">
        <f t="shared" si="13"/>
        <v>0</v>
      </c>
    </row>
    <row r="83" spans="1:10" s="28" customFormat="1" ht="70.5" customHeight="1" hidden="1">
      <c r="A83" s="26"/>
      <c r="B83" s="23" t="s">
        <v>450</v>
      </c>
      <c r="C83" s="57">
        <v>901</v>
      </c>
      <c r="D83" s="19" t="s">
        <v>231</v>
      </c>
      <c r="E83" s="19" t="s">
        <v>237</v>
      </c>
      <c r="F83" s="19" t="s">
        <v>452</v>
      </c>
      <c r="G83" s="19"/>
      <c r="H83" s="20">
        <f>SUM(H84)</f>
        <v>0</v>
      </c>
      <c r="I83" s="20">
        <f t="shared" si="13"/>
        <v>0</v>
      </c>
      <c r="J83" s="20">
        <f t="shared" si="13"/>
        <v>0</v>
      </c>
    </row>
    <row r="84" spans="1:10" s="28" customFormat="1" ht="37.5" customHeight="1" hidden="1">
      <c r="A84" s="26"/>
      <c r="B84" s="23" t="s">
        <v>280</v>
      </c>
      <c r="C84" s="57">
        <v>901</v>
      </c>
      <c r="D84" s="19" t="s">
        <v>231</v>
      </c>
      <c r="E84" s="19" t="s">
        <v>237</v>
      </c>
      <c r="F84" s="19" t="s">
        <v>452</v>
      </c>
      <c r="G84" s="19" t="s">
        <v>281</v>
      </c>
      <c r="H84" s="20">
        <f>SUM('распр.б.а. 9'!G83)</f>
        <v>0</v>
      </c>
      <c r="I84" s="20">
        <f>SUM('распр.б.а. 9'!H83)</f>
        <v>0</v>
      </c>
      <c r="J84" s="20">
        <f>SUM('распр.б.а. 9'!I83)</f>
        <v>0</v>
      </c>
    </row>
    <row r="85" spans="1:10" s="28" customFormat="1" ht="60" customHeight="1">
      <c r="A85" s="26"/>
      <c r="B85" s="23" t="s">
        <v>453</v>
      </c>
      <c r="C85" s="57">
        <v>901</v>
      </c>
      <c r="D85" s="19" t="s">
        <v>231</v>
      </c>
      <c r="E85" s="19" t="s">
        <v>237</v>
      </c>
      <c r="F85" s="19" t="s">
        <v>328</v>
      </c>
      <c r="G85" s="19"/>
      <c r="H85" s="20">
        <f>SUM(H86)</f>
        <v>0</v>
      </c>
      <c r="I85" s="20">
        <f aca="true" t="shared" si="14" ref="I85:J87">SUM(I86)</f>
        <v>53</v>
      </c>
      <c r="J85" s="20">
        <f t="shared" si="14"/>
        <v>55.1</v>
      </c>
    </row>
    <row r="86" spans="1:10" s="28" customFormat="1" ht="57" customHeight="1">
      <c r="A86" s="26"/>
      <c r="B86" s="23" t="s">
        <v>454</v>
      </c>
      <c r="C86" s="57">
        <v>901</v>
      </c>
      <c r="D86" s="19" t="s">
        <v>231</v>
      </c>
      <c r="E86" s="19" t="s">
        <v>237</v>
      </c>
      <c r="F86" s="19" t="s">
        <v>456</v>
      </c>
      <c r="G86" s="19"/>
      <c r="H86" s="20">
        <f>SUM(H87)</f>
        <v>0</v>
      </c>
      <c r="I86" s="20">
        <f t="shared" si="14"/>
        <v>53</v>
      </c>
      <c r="J86" s="20">
        <f t="shared" si="14"/>
        <v>55.1</v>
      </c>
    </row>
    <row r="87" spans="1:10" s="28" customFormat="1" ht="100.5" customHeight="1">
      <c r="A87" s="26"/>
      <c r="B87" s="23" t="s">
        <v>455</v>
      </c>
      <c r="C87" s="57">
        <v>901</v>
      </c>
      <c r="D87" s="19" t="s">
        <v>231</v>
      </c>
      <c r="E87" s="19" t="s">
        <v>237</v>
      </c>
      <c r="F87" s="19" t="s">
        <v>457</v>
      </c>
      <c r="G87" s="19"/>
      <c r="H87" s="20">
        <f>SUM(H88)</f>
        <v>0</v>
      </c>
      <c r="I87" s="20">
        <f t="shared" si="14"/>
        <v>53</v>
      </c>
      <c r="J87" s="20">
        <f t="shared" si="14"/>
        <v>55.1</v>
      </c>
    </row>
    <row r="88" spans="1:10" s="28" customFormat="1" ht="45" customHeight="1">
      <c r="A88" s="26"/>
      <c r="B88" s="23" t="s">
        <v>280</v>
      </c>
      <c r="C88" s="57">
        <v>901</v>
      </c>
      <c r="D88" s="19" t="s">
        <v>231</v>
      </c>
      <c r="E88" s="19" t="s">
        <v>237</v>
      </c>
      <c r="F88" s="19" t="s">
        <v>457</v>
      </c>
      <c r="G88" s="19" t="s">
        <v>281</v>
      </c>
      <c r="H88" s="20">
        <f>SUM('распр.б.а. 9'!G87)</f>
        <v>0</v>
      </c>
      <c r="I88" s="20">
        <f>SUM('распр.б.а. 9'!H87)</f>
        <v>53</v>
      </c>
      <c r="J88" s="20">
        <f>SUM('распр.б.а. 9'!I87)</f>
        <v>55.1</v>
      </c>
    </row>
    <row r="89" spans="1:10" s="28" customFormat="1" ht="43.5" customHeight="1">
      <c r="A89" s="26"/>
      <c r="B89" s="23" t="s">
        <v>326</v>
      </c>
      <c r="C89" s="57">
        <v>901</v>
      </c>
      <c r="D89" s="19" t="s">
        <v>231</v>
      </c>
      <c r="E89" s="19" t="s">
        <v>237</v>
      </c>
      <c r="F89" s="19" t="s">
        <v>327</v>
      </c>
      <c r="G89" s="19"/>
      <c r="H89" s="20">
        <f>SUM(H90)</f>
        <v>200</v>
      </c>
      <c r="I89" s="20">
        <f aca="true" t="shared" si="15" ref="I89:J91">SUM(I90)</f>
        <v>364</v>
      </c>
      <c r="J89" s="20">
        <f t="shared" si="15"/>
        <v>378.5</v>
      </c>
    </row>
    <row r="90" spans="1:10" s="28" customFormat="1" ht="47.25" customHeight="1">
      <c r="A90" s="26"/>
      <c r="B90" s="23" t="s">
        <v>458</v>
      </c>
      <c r="C90" s="57">
        <v>901</v>
      </c>
      <c r="D90" s="19" t="s">
        <v>231</v>
      </c>
      <c r="E90" s="19" t="s">
        <v>237</v>
      </c>
      <c r="F90" s="19" t="s">
        <v>460</v>
      </c>
      <c r="G90" s="19"/>
      <c r="H90" s="20">
        <f>SUM(H91)</f>
        <v>200</v>
      </c>
      <c r="I90" s="20">
        <f t="shared" si="15"/>
        <v>364</v>
      </c>
      <c r="J90" s="20">
        <f t="shared" si="15"/>
        <v>378.5</v>
      </c>
    </row>
    <row r="91" spans="1:10" s="28" customFormat="1" ht="75" customHeight="1">
      <c r="A91" s="26"/>
      <c r="B91" s="23" t="s">
        <v>459</v>
      </c>
      <c r="C91" s="57">
        <v>901</v>
      </c>
      <c r="D91" s="19" t="s">
        <v>231</v>
      </c>
      <c r="E91" s="19" t="s">
        <v>237</v>
      </c>
      <c r="F91" s="19" t="s">
        <v>461</v>
      </c>
      <c r="G91" s="19"/>
      <c r="H91" s="20">
        <f>SUM(H92)</f>
        <v>200</v>
      </c>
      <c r="I91" s="20">
        <f t="shared" si="15"/>
        <v>364</v>
      </c>
      <c r="J91" s="20">
        <f t="shared" si="15"/>
        <v>378.5</v>
      </c>
    </row>
    <row r="92" spans="1:10" s="28" customFormat="1" ht="37.5" customHeight="1">
      <c r="A92" s="26"/>
      <c r="B92" s="23" t="s">
        <v>280</v>
      </c>
      <c r="C92" s="57">
        <v>901</v>
      </c>
      <c r="D92" s="19" t="s">
        <v>231</v>
      </c>
      <c r="E92" s="19" t="s">
        <v>237</v>
      </c>
      <c r="F92" s="19" t="s">
        <v>461</v>
      </c>
      <c r="G92" s="19" t="s">
        <v>281</v>
      </c>
      <c r="H92" s="20">
        <f>SUM('распр.б.а. 9'!G91)</f>
        <v>200</v>
      </c>
      <c r="I92" s="20">
        <f>SUM('распр.б.а. 9'!H91)</f>
        <v>364</v>
      </c>
      <c r="J92" s="20">
        <f>SUM('распр.б.а. 9'!I91)</f>
        <v>378.5</v>
      </c>
    </row>
    <row r="93" spans="1:10" s="28" customFormat="1" ht="48.75" customHeight="1">
      <c r="A93" s="26"/>
      <c r="B93" s="29" t="s">
        <v>466</v>
      </c>
      <c r="C93" s="57">
        <v>901</v>
      </c>
      <c r="D93" s="19" t="s">
        <v>231</v>
      </c>
      <c r="E93" s="19" t="s">
        <v>237</v>
      </c>
      <c r="F93" s="19" t="s">
        <v>462</v>
      </c>
      <c r="G93" s="19"/>
      <c r="H93" s="20">
        <f aca="true" t="shared" si="16" ref="H93:J94">SUM(H94)</f>
        <v>5936.9</v>
      </c>
      <c r="I93" s="20">
        <f t="shared" si="16"/>
        <v>5947.7</v>
      </c>
      <c r="J93" s="20">
        <f t="shared" si="16"/>
        <v>6283.9</v>
      </c>
    </row>
    <row r="94" spans="1:10" s="28" customFormat="1" ht="37.5" customHeight="1">
      <c r="A94" s="26"/>
      <c r="B94" s="29" t="s">
        <v>465</v>
      </c>
      <c r="C94" s="57">
        <v>901</v>
      </c>
      <c r="D94" s="19" t="s">
        <v>231</v>
      </c>
      <c r="E94" s="19" t="s">
        <v>237</v>
      </c>
      <c r="F94" s="19" t="s">
        <v>463</v>
      </c>
      <c r="G94" s="19"/>
      <c r="H94" s="20">
        <f t="shared" si="16"/>
        <v>5936.9</v>
      </c>
      <c r="I94" s="20">
        <f t="shared" si="16"/>
        <v>5947.7</v>
      </c>
      <c r="J94" s="20">
        <f t="shared" si="16"/>
        <v>6283.9</v>
      </c>
    </row>
    <row r="95" spans="1:10" s="28" customFormat="1" ht="54" customHeight="1">
      <c r="A95" s="26"/>
      <c r="B95" s="29" t="s">
        <v>358</v>
      </c>
      <c r="C95" s="57">
        <v>901</v>
      </c>
      <c r="D95" s="19" t="s">
        <v>231</v>
      </c>
      <c r="E95" s="19" t="s">
        <v>237</v>
      </c>
      <c r="F95" s="19" t="s">
        <v>464</v>
      </c>
      <c r="G95" s="19"/>
      <c r="H95" s="20">
        <f>SUM(H96+H97+H98)</f>
        <v>5936.9</v>
      </c>
      <c r="I95" s="20">
        <f>SUM(I96+I97+I98)</f>
        <v>5947.7</v>
      </c>
      <c r="J95" s="20">
        <f>SUM(J96+J97+J98)</f>
        <v>6283.9</v>
      </c>
    </row>
    <row r="96" spans="1:10" s="28" customFormat="1" ht="26.25" customHeight="1">
      <c r="A96" s="26"/>
      <c r="B96" s="29" t="s">
        <v>359</v>
      </c>
      <c r="C96" s="57">
        <v>901</v>
      </c>
      <c r="D96" s="19" t="s">
        <v>231</v>
      </c>
      <c r="E96" s="19" t="s">
        <v>237</v>
      </c>
      <c r="F96" s="19" t="s">
        <v>464</v>
      </c>
      <c r="G96" s="19" t="s">
        <v>360</v>
      </c>
      <c r="H96" s="20">
        <f>SUM('распр.б.а. 9'!G95)</f>
        <v>5130.7</v>
      </c>
      <c r="I96" s="20">
        <f>SUM('распр.б.а. 9'!H95)</f>
        <v>4926.5</v>
      </c>
      <c r="J96" s="20">
        <f>SUM('распр.б.а. 9'!I95)</f>
        <v>5222</v>
      </c>
    </row>
    <row r="97" spans="1:10" s="28" customFormat="1" ht="37.5" customHeight="1">
      <c r="A97" s="26"/>
      <c r="B97" s="23" t="s">
        <v>280</v>
      </c>
      <c r="C97" s="57">
        <v>901</v>
      </c>
      <c r="D97" s="19" t="s">
        <v>231</v>
      </c>
      <c r="E97" s="19" t="s">
        <v>237</v>
      </c>
      <c r="F97" s="19" t="s">
        <v>464</v>
      </c>
      <c r="G97" s="19" t="s">
        <v>281</v>
      </c>
      <c r="H97" s="20">
        <f>SUM('распр.б.а. 9'!G96)</f>
        <v>805.7</v>
      </c>
      <c r="I97" s="20">
        <f>SUM('распр.б.а. 9'!H96)</f>
        <v>1016.2</v>
      </c>
      <c r="J97" s="20">
        <f>SUM('распр.б.а. 9'!I96)</f>
        <v>1056.9</v>
      </c>
    </row>
    <row r="98" spans="1:10" s="28" customFormat="1" ht="22.5" customHeight="1">
      <c r="A98" s="26"/>
      <c r="B98" s="23" t="s">
        <v>282</v>
      </c>
      <c r="C98" s="57">
        <v>901</v>
      </c>
      <c r="D98" s="19" t="s">
        <v>231</v>
      </c>
      <c r="E98" s="19" t="s">
        <v>237</v>
      </c>
      <c r="F98" s="19" t="s">
        <v>464</v>
      </c>
      <c r="G98" s="19" t="s">
        <v>283</v>
      </c>
      <c r="H98" s="20">
        <f>SUM('распр.б.а. 9'!G97)</f>
        <v>0.5</v>
      </c>
      <c r="I98" s="20">
        <f>SUM('распр.б.а. 9'!H97)</f>
        <v>5</v>
      </c>
      <c r="J98" s="20">
        <f>SUM('распр.б.а. 9'!I97)</f>
        <v>5</v>
      </c>
    </row>
    <row r="99" spans="1:10" s="28" customFormat="1" ht="38.25" customHeight="1">
      <c r="A99" s="26"/>
      <c r="B99" s="23" t="s">
        <v>277</v>
      </c>
      <c r="C99" s="57">
        <v>901</v>
      </c>
      <c r="D99" s="19" t="s">
        <v>231</v>
      </c>
      <c r="E99" s="19" t="s">
        <v>237</v>
      </c>
      <c r="F99" s="19" t="s">
        <v>158</v>
      </c>
      <c r="G99" s="19"/>
      <c r="H99" s="20">
        <f>SUM(H100)</f>
        <v>761.3000000000001</v>
      </c>
      <c r="I99" s="20">
        <f>SUM(I100)</f>
        <v>744.5</v>
      </c>
      <c r="J99" s="20">
        <f>SUM(J100)</f>
        <v>751.8000000000001</v>
      </c>
    </row>
    <row r="100" spans="1:10" s="28" customFormat="1" ht="48.75" customHeight="1">
      <c r="A100" s="26"/>
      <c r="B100" s="23" t="s">
        <v>288</v>
      </c>
      <c r="C100" s="57">
        <v>901</v>
      </c>
      <c r="D100" s="19" t="s">
        <v>231</v>
      </c>
      <c r="E100" s="19" t="s">
        <v>237</v>
      </c>
      <c r="F100" s="19" t="s">
        <v>159</v>
      </c>
      <c r="G100" s="19"/>
      <c r="H100" s="20">
        <f>SUM(H101+H103)</f>
        <v>761.3000000000001</v>
      </c>
      <c r="I100" s="20">
        <f>SUM(I101+I103)</f>
        <v>744.5</v>
      </c>
      <c r="J100" s="20">
        <f>SUM(J101+J103)</f>
        <v>751.8000000000001</v>
      </c>
    </row>
    <row r="101" spans="1:10" s="28" customFormat="1" ht="34.5" customHeight="1">
      <c r="A101" s="26"/>
      <c r="B101" s="23" t="s">
        <v>284</v>
      </c>
      <c r="C101" s="57">
        <v>901</v>
      </c>
      <c r="D101" s="19" t="s">
        <v>231</v>
      </c>
      <c r="E101" s="19" t="s">
        <v>237</v>
      </c>
      <c r="F101" s="19" t="s">
        <v>163</v>
      </c>
      <c r="G101" s="19"/>
      <c r="H101" s="20">
        <f>SUM(H102)</f>
        <v>169</v>
      </c>
      <c r="I101" s="20">
        <f>SUM(I102)</f>
        <v>183.8</v>
      </c>
      <c r="J101" s="20">
        <f>SUM(J102)</f>
        <v>191.1</v>
      </c>
    </row>
    <row r="102" spans="1:10" s="28" customFormat="1" ht="34.5" customHeight="1">
      <c r="A102" s="26"/>
      <c r="B102" s="23" t="s">
        <v>280</v>
      </c>
      <c r="C102" s="57">
        <v>901</v>
      </c>
      <c r="D102" s="19" t="s">
        <v>231</v>
      </c>
      <c r="E102" s="19" t="s">
        <v>237</v>
      </c>
      <c r="F102" s="19" t="s">
        <v>163</v>
      </c>
      <c r="G102" s="25" t="s">
        <v>281</v>
      </c>
      <c r="H102" s="20">
        <f>SUM('распр.б.а. 9'!G101)</f>
        <v>169</v>
      </c>
      <c r="I102" s="20">
        <f>SUM('распр.б.а. 9'!H101)</f>
        <v>183.8</v>
      </c>
      <c r="J102" s="20">
        <f>SUM('распр.б.а. 9'!I101)</f>
        <v>191.1</v>
      </c>
    </row>
    <row r="103" spans="1:10" s="28" customFormat="1" ht="39.75" customHeight="1">
      <c r="A103" s="26"/>
      <c r="B103" s="23" t="s">
        <v>263</v>
      </c>
      <c r="C103" s="57">
        <v>901</v>
      </c>
      <c r="D103" s="19" t="s">
        <v>231</v>
      </c>
      <c r="E103" s="19" t="s">
        <v>237</v>
      </c>
      <c r="F103" s="19" t="s">
        <v>169</v>
      </c>
      <c r="G103" s="19"/>
      <c r="H103" s="20">
        <f>SUM(H104+H105)</f>
        <v>592.3000000000001</v>
      </c>
      <c r="I103" s="20">
        <f>SUM(I104+I105)</f>
        <v>560.7</v>
      </c>
      <c r="J103" s="20">
        <f>SUM(J104+J105)</f>
        <v>560.7</v>
      </c>
    </row>
    <row r="104" spans="1:10" s="28" customFormat="1" ht="34.5" customHeight="1">
      <c r="A104" s="26"/>
      <c r="B104" s="23" t="s">
        <v>278</v>
      </c>
      <c r="C104" s="57">
        <v>901</v>
      </c>
      <c r="D104" s="19" t="s">
        <v>231</v>
      </c>
      <c r="E104" s="19" t="s">
        <v>237</v>
      </c>
      <c r="F104" s="19" t="s">
        <v>169</v>
      </c>
      <c r="G104" s="19" t="s">
        <v>279</v>
      </c>
      <c r="H104" s="20">
        <f>SUM('распр.б.а. 9'!G103)</f>
        <v>556.1</v>
      </c>
      <c r="I104" s="20">
        <f>SUM('распр.б.а. 9'!H103)</f>
        <v>524.5</v>
      </c>
      <c r="J104" s="20">
        <f>SUM('распр.б.а. 9'!I103)</f>
        <v>524.5</v>
      </c>
    </row>
    <row r="105" spans="1:10" s="28" customFormat="1" ht="34.5" customHeight="1">
      <c r="A105" s="26"/>
      <c r="B105" s="23" t="s">
        <v>280</v>
      </c>
      <c r="C105" s="57">
        <v>901</v>
      </c>
      <c r="D105" s="19" t="s">
        <v>231</v>
      </c>
      <c r="E105" s="19" t="s">
        <v>237</v>
      </c>
      <c r="F105" s="19" t="s">
        <v>169</v>
      </c>
      <c r="G105" s="25" t="s">
        <v>281</v>
      </c>
      <c r="H105" s="20">
        <f>SUM('распр.б.а. 9'!G104)</f>
        <v>36.2</v>
      </c>
      <c r="I105" s="20">
        <f>SUM('распр.б.а. 9'!H104)</f>
        <v>36.2</v>
      </c>
      <c r="J105" s="20">
        <f>SUM('распр.б.а. 9'!I104)</f>
        <v>36.2</v>
      </c>
    </row>
    <row r="106" spans="1:10" s="28" customFormat="1" ht="19.5" customHeight="1">
      <c r="A106" s="26"/>
      <c r="B106" s="23" t="s">
        <v>224</v>
      </c>
      <c r="C106" s="57">
        <v>901</v>
      </c>
      <c r="D106" s="19" t="s">
        <v>236</v>
      </c>
      <c r="E106" s="19" t="s">
        <v>232</v>
      </c>
      <c r="F106" s="19"/>
      <c r="G106" s="25"/>
      <c r="H106" s="20">
        <f>SUM(H107)</f>
        <v>254.4</v>
      </c>
      <c r="I106" s="20">
        <f aca="true" t="shared" si="17" ref="I106:J109">SUM(I107)</f>
        <v>233.7</v>
      </c>
      <c r="J106" s="20">
        <f t="shared" si="17"/>
        <v>0</v>
      </c>
    </row>
    <row r="107" spans="1:10" s="28" customFormat="1" ht="19.5" customHeight="1">
      <c r="A107" s="26"/>
      <c r="B107" s="23" t="s">
        <v>223</v>
      </c>
      <c r="C107" s="57">
        <v>901</v>
      </c>
      <c r="D107" s="19" t="s">
        <v>236</v>
      </c>
      <c r="E107" s="19" t="s">
        <v>233</v>
      </c>
      <c r="F107" s="25"/>
      <c r="G107" s="25"/>
      <c r="H107" s="20">
        <f>SUM(H108)</f>
        <v>254.4</v>
      </c>
      <c r="I107" s="20">
        <f t="shared" si="17"/>
        <v>233.7</v>
      </c>
      <c r="J107" s="20">
        <f t="shared" si="17"/>
        <v>0</v>
      </c>
    </row>
    <row r="108" spans="1:10" s="28" customFormat="1" ht="32.25" customHeight="1">
      <c r="A108" s="26"/>
      <c r="B108" s="23" t="s">
        <v>277</v>
      </c>
      <c r="C108" s="57">
        <v>901</v>
      </c>
      <c r="D108" s="19" t="s">
        <v>236</v>
      </c>
      <c r="E108" s="19" t="s">
        <v>233</v>
      </c>
      <c r="F108" s="25" t="s">
        <v>158</v>
      </c>
      <c r="G108" s="25"/>
      <c r="H108" s="20">
        <f>SUM(H109)</f>
        <v>254.4</v>
      </c>
      <c r="I108" s="20">
        <f t="shared" si="17"/>
        <v>233.7</v>
      </c>
      <c r="J108" s="20">
        <f t="shared" si="17"/>
        <v>0</v>
      </c>
    </row>
    <row r="109" spans="1:10" s="28" customFormat="1" ht="48.75" customHeight="1">
      <c r="A109" s="26"/>
      <c r="B109" s="23" t="s">
        <v>288</v>
      </c>
      <c r="C109" s="57">
        <v>901</v>
      </c>
      <c r="D109" s="19" t="s">
        <v>236</v>
      </c>
      <c r="E109" s="19" t="s">
        <v>233</v>
      </c>
      <c r="F109" s="25" t="s">
        <v>159</v>
      </c>
      <c r="G109" s="25"/>
      <c r="H109" s="20">
        <f>SUM(H110)</f>
        <v>254.4</v>
      </c>
      <c r="I109" s="20">
        <f t="shared" si="17"/>
        <v>233.7</v>
      </c>
      <c r="J109" s="20">
        <f t="shared" si="17"/>
        <v>0</v>
      </c>
    </row>
    <row r="110" spans="1:10" s="28" customFormat="1" ht="35.25" customHeight="1">
      <c r="A110" s="26"/>
      <c r="B110" s="23" t="s">
        <v>225</v>
      </c>
      <c r="C110" s="57">
        <v>901</v>
      </c>
      <c r="D110" s="19" t="s">
        <v>236</v>
      </c>
      <c r="E110" s="19" t="s">
        <v>233</v>
      </c>
      <c r="F110" s="25" t="s">
        <v>168</v>
      </c>
      <c r="G110" s="25"/>
      <c r="H110" s="20">
        <f>SUM(H111:H112)</f>
        <v>254.4</v>
      </c>
      <c r="I110" s="20">
        <f>SUM(I111:I112)</f>
        <v>233.7</v>
      </c>
      <c r="J110" s="20">
        <f>SUM(J111:J112)</f>
        <v>0</v>
      </c>
    </row>
    <row r="111" spans="1:10" s="28" customFormat="1" ht="39" customHeight="1">
      <c r="A111" s="26"/>
      <c r="B111" s="23" t="s">
        <v>278</v>
      </c>
      <c r="C111" s="57">
        <v>901</v>
      </c>
      <c r="D111" s="19" t="s">
        <v>236</v>
      </c>
      <c r="E111" s="19" t="s">
        <v>233</v>
      </c>
      <c r="F111" s="25" t="s">
        <v>168</v>
      </c>
      <c r="G111" s="25" t="s">
        <v>279</v>
      </c>
      <c r="H111" s="20">
        <f>SUM('распр.б.а. 9'!G110)</f>
        <v>254.4</v>
      </c>
      <c r="I111" s="20">
        <f>SUM('распр.б.а. 9'!H110)</f>
        <v>233.7</v>
      </c>
      <c r="J111" s="20">
        <f>SUM('распр.б.а. 9'!I110)</f>
        <v>0</v>
      </c>
    </row>
    <row r="112" spans="1:10" s="28" customFormat="1" ht="37.5" customHeight="1" hidden="1">
      <c r="A112" s="26"/>
      <c r="B112" s="23" t="s">
        <v>280</v>
      </c>
      <c r="C112" s="57">
        <v>901</v>
      </c>
      <c r="D112" s="19" t="s">
        <v>236</v>
      </c>
      <c r="E112" s="19" t="s">
        <v>233</v>
      </c>
      <c r="F112" s="25" t="s">
        <v>168</v>
      </c>
      <c r="G112" s="25" t="s">
        <v>281</v>
      </c>
      <c r="H112" s="20"/>
      <c r="I112" s="20"/>
      <c r="J112" s="20"/>
    </row>
    <row r="113" spans="1:10" s="28" customFormat="1" ht="36.75" customHeight="1">
      <c r="A113" s="26"/>
      <c r="B113" s="23" t="s">
        <v>207</v>
      </c>
      <c r="C113" s="57">
        <v>901</v>
      </c>
      <c r="D113" s="19" t="s">
        <v>233</v>
      </c>
      <c r="E113" s="19" t="s">
        <v>232</v>
      </c>
      <c r="F113" s="19"/>
      <c r="G113" s="19"/>
      <c r="H113" s="20">
        <f>SUM(H114+H137)</f>
        <v>1722.8999999999999</v>
      </c>
      <c r="I113" s="20">
        <f>SUM(I114+I137)</f>
        <v>1644</v>
      </c>
      <c r="J113" s="20">
        <f>SUM(J114+J137)</f>
        <v>1709.8</v>
      </c>
    </row>
    <row r="114" spans="1:10" ht="36.75" customHeight="1">
      <c r="A114" s="26"/>
      <c r="B114" s="23" t="s">
        <v>222</v>
      </c>
      <c r="C114" s="57">
        <v>901</v>
      </c>
      <c r="D114" s="19" t="s">
        <v>233</v>
      </c>
      <c r="E114" s="19" t="s">
        <v>238</v>
      </c>
      <c r="F114" s="19"/>
      <c r="G114" s="19"/>
      <c r="H114" s="20">
        <f>SUM(H115+H125+H132)</f>
        <v>1722.8999999999999</v>
      </c>
      <c r="I114" s="20">
        <f>SUM(I115+I125+I132)</f>
        <v>1644</v>
      </c>
      <c r="J114" s="20">
        <f>SUM(J115+J125+J132)</f>
        <v>1709.8</v>
      </c>
    </row>
    <row r="115" spans="1:10" ht="19.5" customHeight="1">
      <c r="A115" s="26"/>
      <c r="B115" s="30" t="s">
        <v>285</v>
      </c>
      <c r="C115" s="57">
        <v>901</v>
      </c>
      <c r="D115" s="19" t="s">
        <v>233</v>
      </c>
      <c r="E115" s="19" t="s">
        <v>238</v>
      </c>
      <c r="F115" s="19" t="s">
        <v>123</v>
      </c>
      <c r="G115" s="19"/>
      <c r="H115" s="20">
        <f>SUM(H116+H119+H122)</f>
        <v>1666.6</v>
      </c>
      <c r="I115" s="20">
        <f>SUM(I116+I119+I122)</f>
        <v>1570.4</v>
      </c>
      <c r="J115" s="20">
        <f>SUM(J116+J119+J122)</f>
        <v>1633.2</v>
      </c>
    </row>
    <row r="116" spans="1:10" ht="60" customHeight="1">
      <c r="A116" s="26"/>
      <c r="B116" s="27" t="s">
        <v>366</v>
      </c>
      <c r="C116" s="57">
        <v>901</v>
      </c>
      <c r="D116" s="19" t="s">
        <v>233</v>
      </c>
      <c r="E116" s="19" t="s">
        <v>238</v>
      </c>
      <c r="F116" s="19" t="s">
        <v>124</v>
      </c>
      <c r="G116" s="19"/>
      <c r="H116" s="20">
        <f aca="true" t="shared" si="18" ref="H116:J117">SUM(H117)</f>
        <v>708.3</v>
      </c>
      <c r="I116" s="20">
        <f t="shared" si="18"/>
        <v>603.2</v>
      </c>
      <c r="J116" s="20">
        <f t="shared" si="18"/>
        <v>627.3</v>
      </c>
    </row>
    <row r="117" spans="1:10" ht="90.75" customHeight="1">
      <c r="A117" s="28"/>
      <c r="B117" s="23" t="s">
        <v>367</v>
      </c>
      <c r="C117" s="57">
        <v>901</v>
      </c>
      <c r="D117" s="19" t="s">
        <v>233</v>
      </c>
      <c r="E117" s="19" t="s">
        <v>238</v>
      </c>
      <c r="F117" s="19" t="s">
        <v>125</v>
      </c>
      <c r="G117" s="19"/>
      <c r="H117" s="20">
        <f t="shared" si="18"/>
        <v>708.3</v>
      </c>
      <c r="I117" s="20">
        <f t="shared" si="18"/>
        <v>603.2</v>
      </c>
      <c r="J117" s="20">
        <f t="shared" si="18"/>
        <v>627.3</v>
      </c>
    </row>
    <row r="118" spans="1:10" ht="39" customHeight="1">
      <c r="A118" s="28"/>
      <c r="B118" s="23" t="s">
        <v>280</v>
      </c>
      <c r="C118" s="57">
        <v>901</v>
      </c>
      <c r="D118" s="19" t="s">
        <v>233</v>
      </c>
      <c r="E118" s="19" t="s">
        <v>238</v>
      </c>
      <c r="F118" s="19" t="s">
        <v>125</v>
      </c>
      <c r="G118" s="19" t="s">
        <v>281</v>
      </c>
      <c r="H118" s="20">
        <f>SUM('распр.б.а. 9'!G117)</f>
        <v>708.3</v>
      </c>
      <c r="I118" s="20">
        <f>SUM('распр.б.а. 9'!H117)</f>
        <v>603.2</v>
      </c>
      <c r="J118" s="20">
        <f>SUM('распр.б.а. 9'!I117)</f>
        <v>627.3</v>
      </c>
    </row>
    <row r="119" spans="1:10" ht="42" customHeight="1">
      <c r="A119" s="28"/>
      <c r="B119" s="27" t="s">
        <v>361</v>
      </c>
      <c r="C119" s="57">
        <v>901</v>
      </c>
      <c r="D119" s="19" t="s">
        <v>233</v>
      </c>
      <c r="E119" s="19" t="s">
        <v>238</v>
      </c>
      <c r="F119" s="19" t="s">
        <v>128</v>
      </c>
      <c r="G119" s="19"/>
      <c r="H119" s="20">
        <f aca="true" t="shared" si="19" ref="H119:J120">SUM(H120)</f>
        <v>859.3</v>
      </c>
      <c r="I119" s="20">
        <f t="shared" si="19"/>
        <v>644.8</v>
      </c>
      <c r="J119" s="20">
        <f t="shared" si="19"/>
        <v>670.6</v>
      </c>
    </row>
    <row r="120" spans="1:10" ht="57" customHeight="1">
      <c r="A120" s="28"/>
      <c r="B120" s="23" t="s">
        <v>362</v>
      </c>
      <c r="C120" s="57">
        <v>901</v>
      </c>
      <c r="D120" s="19" t="s">
        <v>233</v>
      </c>
      <c r="E120" s="19" t="s">
        <v>238</v>
      </c>
      <c r="F120" s="19" t="s">
        <v>129</v>
      </c>
      <c r="G120" s="19"/>
      <c r="H120" s="20">
        <f t="shared" si="19"/>
        <v>859.3</v>
      </c>
      <c r="I120" s="20">
        <f t="shared" si="19"/>
        <v>644.8</v>
      </c>
      <c r="J120" s="20">
        <f t="shared" si="19"/>
        <v>670.6</v>
      </c>
    </row>
    <row r="121" spans="1:10" ht="34.5" customHeight="1">
      <c r="A121" s="28"/>
      <c r="B121" s="23" t="s">
        <v>280</v>
      </c>
      <c r="C121" s="57">
        <v>901</v>
      </c>
      <c r="D121" s="19" t="s">
        <v>233</v>
      </c>
      <c r="E121" s="19" t="s">
        <v>238</v>
      </c>
      <c r="F121" s="19" t="s">
        <v>129</v>
      </c>
      <c r="G121" s="19" t="s">
        <v>281</v>
      </c>
      <c r="H121" s="20">
        <f>SUM('распр.б.а. 9'!G120)</f>
        <v>859.3</v>
      </c>
      <c r="I121" s="20">
        <f>SUM('распр.б.а. 9'!H120)</f>
        <v>644.8</v>
      </c>
      <c r="J121" s="20">
        <f>SUM('распр.б.а. 9'!I120)</f>
        <v>670.6</v>
      </c>
    </row>
    <row r="122" spans="1:10" ht="72" customHeight="1">
      <c r="A122" s="28"/>
      <c r="B122" s="27" t="s">
        <v>368</v>
      </c>
      <c r="C122" s="57">
        <v>901</v>
      </c>
      <c r="D122" s="19" t="s">
        <v>233</v>
      </c>
      <c r="E122" s="19" t="s">
        <v>238</v>
      </c>
      <c r="F122" s="19" t="s">
        <v>130</v>
      </c>
      <c r="G122" s="19"/>
      <c r="H122" s="20">
        <f aca="true" t="shared" si="20" ref="H122:J123">SUM(H123)</f>
        <v>99</v>
      </c>
      <c r="I122" s="20">
        <f t="shared" si="20"/>
        <v>322.4</v>
      </c>
      <c r="J122" s="20">
        <f t="shared" si="20"/>
        <v>335.3</v>
      </c>
    </row>
    <row r="123" spans="1:10" ht="111" customHeight="1">
      <c r="A123" s="28"/>
      <c r="B123" s="23" t="s">
        <v>369</v>
      </c>
      <c r="C123" s="57">
        <v>901</v>
      </c>
      <c r="D123" s="19" t="s">
        <v>233</v>
      </c>
      <c r="E123" s="19" t="s">
        <v>238</v>
      </c>
      <c r="F123" s="19" t="s">
        <v>131</v>
      </c>
      <c r="G123" s="19"/>
      <c r="H123" s="20">
        <f t="shared" si="20"/>
        <v>99</v>
      </c>
      <c r="I123" s="20">
        <f t="shared" si="20"/>
        <v>322.4</v>
      </c>
      <c r="J123" s="20">
        <f t="shared" si="20"/>
        <v>335.3</v>
      </c>
    </row>
    <row r="124" spans="1:10" ht="34.5" customHeight="1">
      <c r="A124" s="28"/>
      <c r="B124" s="23" t="s">
        <v>280</v>
      </c>
      <c r="C124" s="57">
        <v>901</v>
      </c>
      <c r="D124" s="19" t="s">
        <v>233</v>
      </c>
      <c r="E124" s="19" t="s">
        <v>238</v>
      </c>
      <c r="F124" s="19" t="s">
        <v>131</v>
      </c>
      <c r="G124" s="19" t="s">
        <v>281</v>
      </c>
      <c r="H124" s="20">
        <f>SUM('распр.б.а. 9'!G123)</f>
        <v>99</v>
      </c>
      <c r="I124" s="20">
        <f>SUM('распр.б.а. 9'!H123)</f>
        <v>322.4</v>
      </c>
      <c r="J124" s="20">
        <f>SUM('распр.б.а. 9'!I123)</f>
        <v>335.3</v>
      </c>
    </row>
    <row r="125" spans="1:10" ht="28.5" customHeight="1" hidden="1">
      <c r="A125" s="28"/>
      <c r="B125" s="27" t="s">
        <v>380</v>
      </c>
      <c r="C125" s="57">
        <v>901</v>
      </c>
      <c r="D125" s="19" t="s">
        <v>233</v>
      </c>
      <c r="E125" s="19" t="s">
        <v>238</v>
      </c>
      <c r="F125" s="19" t="s">
        <v>132</v>
      </c>
      <c r="G125" s="19"/>
      <c r="H125" s="20">
        <f>SUM(H126)</f>
        <v>0</v>
      </c>
      <c r="I125" s="20">
        <f>SUM(I126)</f>
        <v>0</v>
      </c>
      <c r="J125" s="20">
        <f>SUM(J126)</f>
        <v>0</v>
      </c>
    </row>
    <row r="126" spans="1:10" ht="33" customHeight="1" hidden="1">
      <c r="A126" s="28"/>
      <c r="B126" s="23" t="s">
        <v>318</v>
      </c>
      <c r="C126" s="57">
        <v>901</v>
      </c>
      <c r="D126" s="19" t="s">
        <v>233</v>
      </c>
      <c r="E126" s="19" t="s">
        <v>238</v>
      </c>
      <c r="F126" s="19" t="s">
        <v>319</v>
      </c>
      <c r="G126" s="19"/>
      <c r="H126" s="20">
        <f>SUM(H127+H129)</f>
        <v>0</v>
      </c>
      <c r="I126" s="20">
        <f>SUM(I127+I129)</f>
        <v>0</v>
      </c>
      <c r="J126" s="20">
        <f>SUM(J127+J129)</f>
        <v>0</v>
      </c>
    </row>
    <row r="127" spans="1:10" ht="70.5" customHeight="1" hidden="1">
      <c r="A127" s="28"/>
      <c r="B127" s="31" t="s">
        <v>495</v>
      </c>
      <c r="C127" s="57">
        <v>901</v>
      </c>
      <c r="D127" s="19" t="s">
        <v>233</v>
      </c>
      <c r="E127" s="19" t="s">
        <v>238</v>
      </c>
      <c r="F127" s="19" t="s">
        <v>320</v>
      </c>
      <c r="G127" s="19"/>
      <c r="H127" s="20">
        <f>SUM(H128)</f>
        <v>0</v>
      </c>
      <c r="I127" s="20">
        <f>SUM(I128)</f>
        <v>0</v>
      </c>
      <c r="J127" s="20">
        <f>SUM(J128)</f>
        <v>0</v>
      </c>
    </row>
    <row r="128" spans="1:10" ht="40.5" customHeight="1" hidden="1">
      <c r="A128" s="28"/>
      <c r="B128" s="23" t="s">
        <v>280</v>
      </c>
      <c r="C128" s="57">
        <v>901</v>
      </c>
      <c r="D128" s="19" t="s">
        <v>233</v>
      </c>
      <c r="E128" s="19" t="s">
        <v>238</v>
      </c>
      <c r="F128" s="19" t="s">
        <v>320</v>
      </c>
      <c r="G128" s="19" t="s">
        <v>281</v>
      </c>
      <c r="H128" s="20">
        <f>SUM('распр.б.а. 9'!G127)</f>
        <v>0</v>
      </c>
      <c r="I128" s="20">
        <f>SUM('распр.б.а. 9'!H127)</f>
        <v>0</v>
      </c>
      <c r="J128" s="20">
        <f>SUM('распр.б.а. 9'!I127)</f>
        <v>0</v>
      </c>
    </row>
    <row r="129" spans="1:10" ht="52.5" customHeight="1" hidden="1">
      <c r="A129" s="28"/>
      <c r="B129" s="23" t="s">
        <v>176</v>
      </c>
      <c r="C129" s="57">
        <v>901</v>
      </c>
      <c r="D129" s="19" t="s">
        <v>233</v>
      </c>
      <c r="E129" s="19" t="s">
        <v>238</v>
      </c>
      <c r="F129" s="19" t="s">
        <v>321</v>
      </c>
      <c r="G129" s="19"/>
      <c r="H129" s="20">
        <f aca="true" t="shared" si="21" ref="H129:J130">SUM(H130)</f>
        <v>0</v>
      </c>
      <c r="I129" s="20">
        <f t="shared" si="21"/>
        <v>0</v>
      </c>
      <c r="J129" s="20">
        <f t="shared" si="21"/>
        <v>0</v>
      </c>
    </row>
    <row r="130" spans="1:10" ht="90" customHeight="1" hidden="1">
      <c r="A130" s="28"/>
      <c r="B130" s="31" t="s">
        <v>384</v>
      </c>
      <c r="C130" s="57">
        <v>901</v>
      </c>
      <c r="D130" s="19" t="s">
        <v>233</v>
      </c>
      <c r="E130" s="19" t="s">
        <v>238</v>
      </c>
      <c r="F130" s="19" t="s">
        <v>322</v>
      </c>
      <c r="G130" s="19"/>
      <c r="H130" s="20">
        <f t="shared" si="21"/>
        <v>0</v>
      </c>
      <c r="I130" s="20">
        <f t="shared" si="21"/>
        <v>0</v>
      </c>
      <c r="J130" s="20">
        <f t="shared" si="21"/>
        <v>0</v>
      </c>
    </row>
    <row r="131" spans="1:10" ht="37.5" customHeight="1" hidden="1">
      <c r="A131" s="28"/>
      <c r="B131" s="23" t="s">
        <v>280</v>
      </c>
      <c r="C131" s="57">
        <v>901</v>
      </c>
      <c r="D131" s="19" t="s">
        <v>233</v>
      </c>
      <c r="E131" s="19" t="s">
        <v>238</v>
      </c>
      <c r="F131" s="19" t="s">
        <v>322</v>
      </c>
      <c r="G131" s="19" t="s">
        <v>281</v>
      </c>
      <c r="H131" s="20">
        <f>SUM('распр.б.а. 9'!G130)</f>
        <v>0</v>
      </c>
      <c r="I131" s="20">
        <f>SUM('распр.б.а. 9'!H130)</f>
        <v>0</v>
      </c>
      <c r="J131" s="20">
        <f>SUM('распр.б.а. 9'!I130)</f>
        <v>0</v>
      </c>
    </row>
    <row r="132" spans="1:10" ht="37.5" customHeight="1">
      <c r="A132" s="28"/>
      <c r="B132" s="29" t="s">
        <v>466</v>
      </c>
      <c r="C132" s="57">
        <v>901</v>
      </c>
      <c r="D132" s="19" t="s">
        <v>233</v>
      </c>
      <c r="E132" s="19" t="s">
        <v>238</v>
      </c>
      <c r="F132" s="19" t="s">
        <v>462</v>
      </c>
      <c r="G132" s="19"/>
      <c r="H132" s="20">
        <f aca="true" t="shared" si="22" ref="H132:J133">SUM(H133)</f>
        <v>56.3</v>
      </c>
      <c r="I132" s="20">
        <f t="shared" si="22"/>
        <v>73.6</v>
      </c>
      <c r="J132" s="20">
        <f t="shared" si="22"/>
        <v>76.6</v>
      </c>
    </row>
    <row r="133" spans="1:10" ht="37.5" customHeight="1">
      <c r="A133" s="28"/>
      <c r="B133" s="29" t="s">
        <v>465</v>
      </c>
      <c r="C133" s="57">
        <v>901</v>
      </c>
      <c r="D133" s="19" t="s">
        <v>233</v>
      </c>
      <c r="E133" s="19" t="s">
        <v>238</v>
      </c>
      <c r="F133" s="19" t="s">
        <v>463</v>
      </c>
      <c r="G133" s="19"/>
      <c r="H133" s="20">
        <f t="shared" si="22"/>
        <v>56.3</v>
      </c>
      <c r="I133" s="20">
        <f t="shared" si="22"/>
        <v>73.6</v>
      </c>
      <c r="J133" s="20">
        <f t="shared" si="22"/>
        <v>76.6</v>
      </c>
    </row>
    <row r="134" spans="1:10" ht="51.75" customHeight="1">
      <c r="A134" s="28"/>
      <c r="B134" s="29" t="s">
        <v>358</v>
      </c>
      <c r="C134" s="57">
        <v>901</v>
      </c>
      <c r="D134" s="19" t="s">
        <v>233</v>
      </c>
      <c r="E134" s="19" t="s">
        <v>238</v>
      </c>
      <c r="F134" s="19" t="s">
        <v>464</v>
      </c>
      <c r="G134" s="19"/>
      <c r="H134" s="20">
        <f>SUM(H135+H136)</f>
        <v>56.3</v>
      </c>
      <c r="I134" s="20">
        <f>SUM(I135+I136)</f>
        <v>73.6</v>
      </c>
      <c r="J134" s="20">
        <f>SUM(J135+J136)</f>
        <v>76.6</v>
      </c>
    </row>
    <row r="135" spans="1:10" ht="30" customHeight="1" hidden="1">
      <c r="A135" s="28"/>
      <c r="B135" s="29" t="s">
        <v>359</v>
      </c>
      <c r="C135" s="57">
        <v>901</v>
      </c>
      <c r="D135" s="19" t="s">
        <v>233</v>
      </c>
      <c r="E135" s="19" t="s">
        <v>238</v>
      </c>
      <c r="F135" s="19" t="s">
        <v>464</v>
      </c>
      <c r="G135" s="19" t="s">
        <v>360</v>
      </c>
      <c r="H135" s="20">
        <f>SUM('распр.б.а. 9'!G134)</f>
        <v>0</v>
      </c>
      <c r="I135" s="20">
        <f>SUM('распр.б.а. 9'!H134)</f>
        <v>0</v>
      </c>
      <c r="J135" s="20">
        <f>SUM('распр.б.а. 9'!I134)</f>
        <v>0</v>
      </c>
    </row>
    <row r="136" spans="1:10" ht="37.5" customHeight="1">
      <c r="A136" s="28"/>
      <c r="B136" s="23" t="s">
        <v>280</v>
      </c>
      <c r="C136" s="57">
        <v>901</v>
      </c>
      <c r="D136" s="19" t="s">
        <v>233</v>
      </c>
      <c r="E136" s="19" t="s">
        <v>238</v>
      </c>
      <c r="F136" s="19" t="s">
        <v>464</v>
      </c>
      <c r="G136" s="19" t="s">
        <v>281</v>
      </c>
      <c r="H136" s="20">
        <f>SUM('распр.б.а. 9'!G135)</f>
        <v>56.3</v>
      </c>
      <c r="I136" s="20">
        <f>SUM('распр.б.а. 9'!H135)</f>
        <v>73.6</v>
      </c>
      <c r="J136" s="20">
        <f>SUM('распр.б.а. 9'!I135)</f>
        <v>76.6</v>
      </c>
    </row>
    <row r="137" spans="1:10" ht="34.5" customHeight="1" hidden="1">
      <c r="A137" s="26"/>
      <c r="B137" s="23" t="s">
        <v>220</v>
      </c>
      <c r="C137" s="57">
        <v>901</v>
      </c>
      <c r="D137" s="19" t="s">
        <v>233</v>
      </c>
      <c r="E137" s="19" t="s">
        <v>240</v>
      </c>
      <c r="F137" s="19"/>
      <c r="G137" s="32"/>
      <c r="H137" s="20">
        <f>SUM(H138)</f>
        <v>0</v>
      </c>
      <c r="I137" s="20">
        <f aca="true" t="shared" si="23" ref="I137:J140">SUM(I138)</f>
        <v>0</v>
      </c>
      <c r="J137" s="20">
        <f t="shared" si="23"/>
        <v>0</v>
      </c>
    </row>
    <row r="138" spans="1:10" ht="34.5" customHeight="1" hidden="1">
      <c r="A138" s="26"/>
      <c r="B138" s="23" t="s">
        <v>277</v>
      </c>
      <c r="C138" s="57">
        <v>901</v>
      </c>
      <c r="D138" s="19" t="s">
        <v>233</v>
      </c>
      <c r="E138" s="19" t="s">
        <v>240</v>
      </c>
      <c r="F138" s="19" t="s">
        <v>158</v>
      </c>
      <c r="G138" s="32"/>
      <c r="H138" s="20">
        <f>SUM(H139)</f>
        <v>0</v>
      </c>
      <c r="I138" s="20">
        <f t="shared" si="23"/>
        <v>0</v>
      </c>
      <c r="J138" s="20">
        <f t="shared" si="23"/>
        <v>0</v>
      </c>
    </row>
    <row r="139" spans="1:10" ht="48.75" customHeight="1" hidden="1">
      <c r="A139" s="26"/>
      <c r="B139" s="23" t="s">
        <v>288</v>
      </c>
      <c r="C139" s="57">
        <v>901</v>
      </c>
      <c r="D139" s="19" t="s">
        <v>233</v>
      </c>
      <c r="E139" s="19" t="s">
        <v>240</v>
      </c>
      <c r="F139" s="19" t="s">
        <v>159</v>
      </c>
      <c r="G139" s="19"/>
      <c r="H139" s="20">
        <f>SUM(H140)</f>
        <v>0</v>
      </c>
      <c r="I139" s="20">
        <f t="shared" si="23"/>
        <v>0</v>
      </c>
      <c r="J139" s="20">
        <f t="shared" si="23"/>
        <v>0</v>
      </c>
    </row>
    <row r="140" spans="1:10" ht="33.75" customHeight="1" hidden="1">
      <c r="A140" s="26"/>
      <c r="B140" s="27" t="s">
        <v>284</v>
      </c>
      <c r="C140" s="57">
        <v>901</v>
      </c>
      <c r="D140" s="19" t="s">
        <v>233</v>
      </c>
      <c r="E140" s="19" t="s">
        <v>240</v>
      </c>
      <c r="F140" s="19" t="s">
        <v>163</v>
      </c>
      <c r="G140" s="19"/>
      <c r="H140" s="20">
        <f>SUM(H141)</f>
        <v>0</v>
      </c>
      <c r="I140" s="20">
        <f t="shared" si="23"/>
        <v>0</v>
      </c>
      <c r="J140" s="20">
        <f t="shared" si="23"/>
        <v>0</v>
      </c>
    </row>
    <row r="141" spans="1:10" ht="35.25" customHeight="1" hidden="1">
      <c r="A141" s="26"/>
      <c r="B141" s="23" t="s">
        <v>280</v>
      </c>
      <c r="C141" s="57">
        <v>901</v>
      </c>
      <c r="D141" s="19" t="s">
        <v>233</v>
      </c>
      <c r="E141" s="19" t="s">
        <v>240</v>
      </c>
      <c r="F141" s="19" t="s">
        <v>163</v>
      </c>
      <c r="G141" s="19" t="s">
        <v>281</v>
      </c>
      <c r="H141" s="20">
        <f>SUM('распр.б.а. 9'!G140)</f>
        <v>0</v>
      </c>
      <c r="I141" s="20">
        <f>SUM('распр.б.а. 9'!H140)</f>
        <v>0</v>
      </c>
      <c r="J141" s="20">
        <f>SUM('распр.б.а. 9'!I140)</f>
        <v>0</v>
      </c>
    </row>
    <row r="142" spans="1:10" s="28" customFormat="1" ht="19.5" customHeight="1">
      <c r="A142" s="26"/>
      <c r="B142" s="23" t="s">
        <v>208</v>
      </c>
      <c r="C142" s="57">
        <v>901</v>
      </c>
      <c r="D142" s="19" t="s">
        <v>234</v>
      </c>
      <c r="E142" s="19" t="s">
        <v>232</v>
      </c>
      <c r="F142" s="19"/>
      <c r="G142" s="19"/>
      <c r="H142" s="20">
        <f>SUM(H143+H147+H177)</f>
        <v>64792.799999999996</v>
      </c>
      <c r="I142" s="20">
        <f>SUM(I143+I147+I177)</f>
        <v>19437.399999999998</v>
      </c>
      <c r="J142" s="20">
        <f>SUM(J143+J147+J177)</f>
        <v>20223</v>
      </c>
    </row>
    <row r="143" spans="1:10" s="28" customFormat="1" ht="19.5" customHeight="1">
      <c r="A143" s="26"/>
      <c r="B143" s="23" t="s">
        <v>314</v>
      </c>
      <c r="C143" s="57">
        <v>901</v>
      </c>
      <c r="D143" s="19" t="s">
        <v>234</v>
      </c>
      <c r="E143" s="19" t="s">
        <v>236</v>
      </c>
      <c r="F143" s="19"/>
      <c r="G143" s="19"/>
      <c r="H143" s="20">
        <f>SUM(H144)</f>
        <v>0</v>
      </c>
      <c r="I143" s="20">
        <f aca="true" t="shared" si="24" ref="I143:J145">SUM(I144)</f>
        <v>53</v>
      </c>
      <c r="J143" s="20">
        <f t="shared" si="24"/>
        <v>55.1</v>
      </c>
    </row>
    <row r="144" spans="1:10" s="28" customFormat="1" ht="24" customHeight="1">
      <c r="A144" s="26"/>
      <c r="B144" s="27" t="s">
        <v>297</v>
      </c>
      <c r="C144" s="57">
        <v>901</v>
      </c>
      <c r="D144" s="19" t="s">
        <v>234</v>
      </c>
      <c r="E144" s="19" t="s">
        <v>236</v>
      </c>
      <c r="F144" s="19" t="s">
        <v>104</v>
      </c>
      <c r="G144" s="19"/>
      <c r="H144" s="20">
        <f>SUM(H145)</f>
        <v>0</v>
      </c>
      <c r="I144" s="20">
        <f t="shared" si="24"/>
        <v>53</v>
      </c>
      <c r="J144" s="20">
        <f t="shared" si="24"/>
        <v>55.1</v>
      </c>
    </row>
    <row r="145" spans="1:10" s="28" customFormat="1" ht="48" customHeight="1">
      <c r="A145" s="26"/>
      <c r="B145" s="27" t="s">
        <v>481</v>
      </c>
      <c r="C145" s="57">
        <v>901</v>
      </c>
      <c r="D145" s="19" t="s">
        <v>234</v>
      </c>
      <c r="E145" s="19" t="s">
        <v>236</v>
      </c>
      <c r="F145" s="19" t="s">
        <v>170</v>
      </c>
      <c r="G145" s="19"/>
      <c r="H145" s="20">
        <f>SUM(H146)</f>
        <v>0</v>
      </c>
      <c r="I145" s="20">
        <f t="shared" si="24"/>
        <v>53</v>
      </c>
      <c r="J145" s="20">
        <f t="shared" si="24"/>
        <v>55.1</v>
      </c>
    </row>
    <row r="146" spans="1:10" s="28" customFormat="1" ht="42" customHeight="1">
      <c r="A146" s="26"/>
      <c r="B146" s="23" t="s">
        <v>280</v>
      </c>
      <c r="C146" s="57">
        <v>901</v>
      </c>
      <c r="D146" s="19" t="s">
        <v>234</v>
      </c>
      <c r="E146" s="19" t="s">
        <v>236</v>
      </c>
      <c r="F146" s="19" t="s">
        <v>170</v>
      </c>
      <c r="G146" s="19" t="s">
        <v>281</v>
      </c>
      <c r="H146" s="20">
        <f>SUM('распр.б.а. 9'!G145)</f>
        <v>0</v>
      </c>
      <c r="I146" s="20">
        <f>SUM('распр.б.а. 9'!H145)</f>
        <v>53</v>
      </c>
      <c r="J146" s="20">
        <f>SUM('распр.б.а. 9'!I145)</f>
        <v>55.1</v>
      </c>
    </row>
    <row r="147" spans="1:10" s="28" customFormat="1" ht="19.5" customHeight="1">
      <c r="A147" s="26"/>
      <c r="B147" s="23" t="s">
        <v>265</v>
      </c>
      <c r="C147" s="57">
        <v>901</v>
      </c>
      <c r="D147" s="19" t="s">
        <v>234</v>
      </c>
      <c r="E147" s="19" t="s">
        <v>238</v>
      </c>
      <c r="F147" s="19"/>
      <c r="G147" s="19"/>
      <c r="H147" s="20">
        <f>SUM(H148+H152+H165)</f>
        <v>61133.1</v>
      </c>
      <c r="I147" s="20">
        <f>SUM(I148+I152+I165)</f>
        <v>15657.8</v>
      </c>
      <c r="J147" s="20">
        <f>SUM(J148+J152+J165)</f>
        <v>16284.1</v>
      </c>
    </row>
    <row r="148" spans="1:10" ht="19.5" customHeight="1">
      <c r="A148" s="26"/>
      <c r="B148" s="30" t="s">
        <v>285</v>
      </c>
      <c r="C148" s="57">
        <v>901</v>
      </c>
      <c r="D148" s="19" t="s">
        <v>234</v>
      </c>
      <c r="E148" s="19" t="s">
        <v>238</v>
      </c>
      <c r="F148" s="19" t="s">
        <v>123</v>
      </c>
      <c r="G148" s="19"/>
      <c r="H148" s="20">
        <f>SUM(H149)</f>
        <v>1573.8</v>
      </c>
      <c r="I148" s="20">
        <f aca="true" t="shared" si="25" ref="I148:J150">SUM(I149)</f>
        <v>1436.7</v>
      </c>
      <c r="J148" s="20">
        <f t="shared" si="25"/>
        <v>1494.2</v>
      </c>
    </row>
    <row r="149" spans="1:10" ht="45" customHeight="1">
      <c r="A149" s="28"/>
      <c r="B149" s="27" t="s">
        <v>324</v>
      </c>
      <c r="C149" s="57">
        <v>901</v>
      </c>
      <c r="D149" s="19" t="s">
        <v>234</v>
      </c>
      <c r="E149" s="19" t="s">
        <v>238</v>
      </c>
      <c r="F149" s="19" t="s">
        <v>126</v>
      </c>
      <c r="G149" s="19"/>
      <c r="H149" s="20">
        <f>SUM(H150)</f>
        <v>1573.8</v>
      </c>
      <c r="I149" s="20">
        <f t="shared" si="25"/>
        <v>1436.7</v>
      </c>
      <c r="J149" s="20">
        <f t="shared" si="25"/>
        <v>1494.2</v>
      </c>
    </row>
    <row r="150" spans="1:10" ht="73.5" customHeight="1">
      <c r="A150" s="28"/>
      <c r="B150" s="23" t="s">
        <v>363</v>
      </c>
      <c r="C150" s="57">
        <v>901</v>
      </c>
      <c r="D150" s="19" t="s">
        <v>234</v>
      </c>
      <c r="E150" s="19" t="s">
        <v>238</v>
      </c>
      <c r="F150" s="19" t="s">
        <v>127</v>
      </c>
      <c r="G150" s="19"/>
      <c r="H150" s="20">
        <f>SUM(H151)</f>
        <v>1573.8</v>
      </c>
      <c r="I150" s="20">
        <f t="shared" si="25"/>
        <v>1436.7</v>
      </c>
      <c r="J150" s="20">
        <f t="shared" si="25"/>
        <v>1494.2</v>
      </c>
    </row>
    <row r="151" spans="1:10" ht="35.25" customHeight="1">
      <c r="A151" s="28"/>
      <c r="B151" s="23" t="s">
        <v>280</v>
      </c>
      <c r="C151" s="57">
        <v>901</v>
      </c>
      <c r="D151" s="19" t="s">
        <v>234</v>
      </c>
      <c r="E151" s="19" t="s">
        <v>238</v>
      </c>
      <c r="F151" s="19" t="s">
        <v>127</v>
      </c>
      <c r="G151" s="19" t="s">
        <v>281</v>
      </c>
      <c r="H151" s="20">
        <f>SUM('распр.б.а. 9'!G150)</f>
        <v>1573.8</v>
      </c>
      <c r="I151" s="20">
        <f>SUM('распр.б.а. 9'!H150)</f>
        <v>1436.7</v>
      </c>
      <c r="J151" s="20">
        <f>SUM('распр.б.а. 9'!I150)</f>
        <v>1494.2</v>
      </c>
    </row>
    <row r="152" spans="1:10" s="28" customFormat="1" ht="30" customHeight="1">
      <c r="A152" s="26"/>
      <c r="B152" s="27" t="s">
        <v>380</v>
      </c>
      <c r="C152" s="57">
        <v>901</v>
      </c>
      <c r="D152" s="19" t="s">
        <v>234</v>
      </c>
      <c r="E152" s="19" t="s">
        <v>238</v>
      </c>
      <c r="F152" s="19" t="s">
        <v>132</v>
      </c>
      <c r="G152" s="19"/>
      <c r="H152" s="20">
        <f>SUM(H153+H159)</f>
        <v>1081.2</v>
      </c>
      <c r="I152" s="20">
        <f>SUM(I153+I159)</f>
        <v>102.3</v>
      </c>
      <c r="J152" s="20">
        <f>SUM(J153+J159)</f>
        <v>106.4</v>
      </c>
    </row>
    <row r="153" spans="1:10" s="28" customFormat="1" ht="51" customHeight="1">
      <c r="A153" s="26"/>
      <c r="B153" s="23" t="s">
        <v>30</v>
      </c>
      <c r="C153" s="57">
        <v>901</v>
      </c>
      <c r="D153" s="19" t="s">
        <v>234</v>
      </c>
      <c r="E153" s="19" t="s">
        <v>238</v>
      </c>
      <c r="F153" s="19" t="s">
        <v>31</v>
      </c>
      <c r="G153" s="19"/>
      <c r="H153" s="20">
        <f>SUM(H154+H156)</f>
        <v>253.6</v>
      </c>
      <c r="I153" s="20">
        <f>SUM(I154+I156)</f>
        <v>24</v>
      </c>
      <c r="J153" s="20">
        <f>SUM(J154+J156)</f>
        <v>25</v>
      </c>
    </row>
    <row r="154" spans="1:10" s="28" customFormat="1" ht="86.25" customHeight="1" hidden="1">
      <c r="A154" s="26"/>
      <c r="B154" s="31" t="s">
        <v>496</v>
      </c>
      <c r="C154" s="57">
        <v>901</v>
      </c>
      <c r="D154" s="19" t="s">
        <v>234</v>
      </c>
      <c r="E154" s="19" t="s">
        <v>238</v>
      </c>
      <c r="F154" s="19" t="s">
        <v>32</v>
      </c>
      <c r="G154" s="19"/>
      <c r="H154" s="20">
        <f>SUM(H155)</f>
        <v>0</v>
      </c>
      <c r="I154" s="20">
        <f>SUM(I155)</f>
        <v>0</v>
      </c>
      <c r="J154" s="20">
        <f>SUM(J155)</f>
        <v>0</v>
      </c>
    </row>
    <row r="155" spans="1:10" s="28" customFormat="1" ht="36.75" customHeight="1" hidden="1">
      <c r="A155" s="26"/>
      <c r="B155" s="23" t="s">
        <v>280</v>
      </c>
      <c r="C155" s="57">
        <v>901</v>
      </c>
      <c r="D155" s="19" t="s">
        <v>234</v>
      </c>
      <c r="E155" s="19" t="s">
        <v>238</v>
      </c>
      <c r="F155" s="19" t="s">
        <v>32</v>
      </c>
      <c r="G155" s="19" t="s">
        <v>281</v>
      </c>
      <c r="H155" s="20">
        <f>SUM('распр.б.а. 9'!G154)</f>
        <v>0</v>
      </c>
      <c r="I155" s="20">
        <f>SUM('распр.б.а. 9'!H154)</f>
        <v>0</v>
      </c>
      <c r="J155" s="20">
        <f>SUM('распр.б.а. 9'!I154)</f>
        <v>0</v>
      </c>
    </row>
    <row r="156" spans="1:10" s="28" customFormat="1" ht="44.25" customHeight="1">
      <c r="A156" s="26"/>
      <c r="B156" s="23" t="s">
        <v>176</v>
      </c>
      <c r="C156" s="57">
        <v>901</v>
      </c>
      <c r="D156" s="19" t="s">
        <v>234</v>
      </c>
      <c r="E156" s="19" t="s">
        <v>238</v>
      </c>
      <c r="F156" s="19" t="s">
        <v>33</v>
      </c>
      <c r="G156" s="32"/>
      <c r="H156" s="20">
        <f aca="true" t="shared" si="26" ref="H156:J157">SUM(H157)</f>
        <v>253.6</v>
      </c>
      <c r="I156" s="20">
        <f t="shared" si="26"/>
        <v>24</v>
      </c>
      <c r="J156" s="20">
        <f t="shared" si="26"/>
        <v>25</v>
      </c>
    </row>
    <row r="157" spans="1:10" s="28" customFormat="1" ht="98.25" customHeight="1">
      <c r="A157" s="26"/>
      <c r="B157" s="31" t="s">
        <v>381</v>
      </c>
      <c r="C157" s="57">
        <v>901</v>
      </c>
      <c r="D157" s="19" t="s">
        <v>234</v>
      </c>
      <c r="E157" s="19" t="s">
        <v>238</v>
      </c>
      <c r="F157" s="19" t="s">
        <v>34</v>
      </c>
      <c r="G157" s="32"/>
      <c r="H157" s="20">
        <f t="shared" si="26"/>
        <v>253.6</v>
      </c>
      <c r="I157" s="20">
        <f t="shared" si="26"/>
        <v>24</v>
      </c>
      <c r="J157" s="20">
        <f t="shared" si="26"/>
        <v>25</v>
      </c>
    </row>
    <row r="158" spans="1:10" s="28" customFormat="1" ht="39.75" customHeight="1">
      <c r="A158" s="26"/>
      <c r="B158" s="23" t="s">
        <v>280</v>
      </c>
      <c r="C158" s="57">
        <v>901</v>
      </c>
      <c r="D158" s="19" t="s">
        <v>234</v>
      </c>
      <c r="E158" s="19" t="s">
        <v>238</v>
      </c>
      <c r="F158" s="19" t="s">
        <v>34</v>
      </c>
      <c r="G158" s="32">
        <v>240</v>
      </c>
      <c r="H158" s="20">
        <f>SUM('распр.б.а. 9'!G157)</f>
        <v>253.6</v>
      </c>
      <c r="I158" s="20">
        <f>SUM('распр.б.а. 9'!H157)</f>
        <v>24</v>
      </c>
      <c r="J158" s="20">
        <f>SUM('распр.б.а. 9'!I157)</f>
        <v>25</v>
      </c>
    </row>
    <row r="159" spans="1:10" s="28" customFormat="1" ht="39.75" customHeight="1">
      <c r="A159" s="26"/>
      <c r="B159" s="23" t="s">
        <v>45</v>
      </c>
      <c r="C159" s="57">
        <v>901</v>
      </c>
      <c r="D159" s="19" t="s">
        <v>234</v>
      </c>
      <c r="E159" s="19" t="s">
        <v>238</v>
      </c>
      <c r="F159" s="19" t="s">
        <v>46</v>
      </c>
      <c r="G159" s="19"/>
      <c r="H159" s="20">
        <f>SUM(H160+H162)</f>
        <v>827.6</v>
      </c>
      <c r="I159" s="20">
        <f>SUM(I160+I162)</f>
        <v>78.3</v>
      </c>
      <c r="J159" s="20">
        <f>SUM(J160+J162)</f>
        <v>81.4</v>
      </c>
    </row>
    <row r="160" spans="1:10" s="28" customFormat="1" ht="75" customHeight="1" hidden="1">
      <c r="A160" s="26"/>
      <c r="B160" s="31" t="s">
        <v>507</v>
      </c>
      <c r="C160" s="57">
        <v>901</v>
      </c>
      <c r="D160" s="19" t="s">
        <v>234</v>
      </c>
      <c r="E160" s="19" t="s">
        <v>238</v>
      </c>
      <c r="F160" s="19" t="s">
        <v>47</v>
      </c>
      <c r="G160" s="19"/>
      <c r="H160" s="20">
        <f>SUM(H161)</f>
        <v>0</v>
      </c>
      <c r="I160" s="20">
        <f>SUM(I161)</f>
        <v>0</v>
      </c>
      <c r="J160" s="20">
        <f>SUM(J161)</f>
        <v>0</v>
      </c>
    </row>
    <row r="161" spans="1:10" s="28" customFormat="1" ht="39.75" customHeight="1" hidden="1">
      <c r="A161" s="26"/>
      <c r="B161" s="23" t="s">
        <v>280</v>
      </c>
      <c r="C161" s="57">
        <v>901</v>
      </c>
      <c r="D161" s="19" t="s">
        <v>234</v>
      </c>
      <c r="E161" s="19" t="s">
        <v>238</v>
      </c>
      <c r="F161" s="19" t="s">
        <v>47</v>
      </c>
      <c r="G161" s="19" t="s">
        <v>281</v>
      </c>
      <c r="H161" s="20">
        <f>SUM('распр.б.а. 9'!G160)</f>
        <v>0</v>
      </c>
      <c r="I161" s="20">
        <f>SUM('распр.б.а. 9'!H160)</f>
        <v>0</v>
      </c>
      <c r="J161" s="20">
        <f>SUM('распр.б.а. 9'!I160)</f>
        <v>0</v>
      </c>
    </row>
    <row r="162" spans="1:10" s="28" customFormat="1" ht="39" customHeight="1">
      <c r="A162" s="26"/>
      <c r="B162" s="23" t="s">
        <v>176</v>
      </c>
      <c r="C162" s="57">
        <v>901</v>
      </c>
      <c r="D162" s="19" t="s">
        <v>234</v>
      </c>
      <c r="E162" s="19" t="s">
        <v>238</v>
      </c>
      <c r="F162" s="19" t="s">
        <v>48</v>
      </c>
      <c r="G162" s="32"/>
      <c r="H162" s="20">
        <f aca="true" t="shared" si="27" ref="H162:J163">SUM(H163)</f>
        <v>827.6</v>
      </c>
      <c r="I162" s="20">
        <f t="shared" si="27"/>
        <v>78.3</v>
      </c>
      <c r="J162" s="20">
        <f t="shared" si="27"/>
        <v>81.4</v>
      </c>
    </row>
    <row r="163" spans="1:10" s="28" customFormat="1" ht="88.5" customHeight="1">
      <c r="A163" s="26"/>
      <c r="B163" s="31" t="s">
        <v>508</v>
      </c>
      <c r="C163" s="57">
        <v>901</v>
      </c>
      <c r="D163" s="19" t="s">
        <v>234</v>
      </c>
      <c r="E163" s="19" t="s">
        <v>238</v>
      </c>
      <c r="F163" s="19" t="s">
        <v>49</v>
      </c>
      <c r="G163" s="32"/>
      <c r="H163" s="20">
        <f t="shared" si="27"/>
        <v>827.6</v>
      </c>
      <c r="I163" s="20">
        <f t="shared" si="27"/>
        <v>78.3</v>
      </c>
      <c r="J163" s="20">
        <f t="shared" si="27"/>
        <v>81.4</v>
      </c>
    </row>
    <row r="164" spans="1:10" s="28" customFormat="1" ht="39.75" customHeight="1">
      <c r="A164" s="26"/>
      <c r="B164" s="23" t="s">
        <v>280</v>
      </c>
      <c r="C164" s="57">
        <v>901</v>
      </c>
      <c r="D164" s="19" t="s">
        <v>234</v>
      </c>
      <c r="E164" s="19" t="s">
        <v>238</v>
      </c>
      <c r="F164" s="19" t="s">
        <v>49</v>
      </c>
      <c r="G164" s="32">
        <v>240</v>
      </c>
      <c r="H164" s="20">
        <f>SUM('распр.б.а. 9'!G163)</f>
        <v>827.6</v>
      </c>
      <c r="I164" s="20">
        <f>SUM('распр.б.а. 9'!H163)</f>
        <v>78.3</v>
      </c>
      <c r="J164" s="20">
        <f>SUM('распр.б.а. 9'!I163)</f>
        <v>81.4</v>
      </c>
    </row>
    <row r="165" spans="1:10" s="28" customFormat="1" ht="34.5" customHeight="1">
      <c r="A165" s="26"/>
      <c r="B165" s="27" t="s">
        <v>370</v>
      </c>
      <c r="C165" s="57">
        <v>901</v>
      </c>
      <c r="D165" s="19" t="s">
        <v>234</v>
      </c>
      <c r="E165" s="19" t="s">
        <v>238</v>
      </c>
      <c r="F165" s="19" t="s">
        <v>136</v>
      </c>
      <c r="G165" s="19"/>
      <c r="H165" s="20">
        <f>SUM(H166+H168+H170+H172+H174)</f>
        <v>58478.1</v>
      </c>
      <c r="I165" s="20">
        <f>SUM(I166+I168+I170+I172+I174)</f>
        <v>14118.8</v>
      </c>
      <c r="J165" s="20">
        <f>SUM(J166+J168+J170+J172+J174)</f>
        <v>14683.5</v>
      </c>
    </row>
    <row r="166" spans="1:10" s="28" customFormat="1" ht="69" customHeight="1">
      <c r="A166" s="26"/>
      <c r="B166" s="27" t="s">
        <v>74</v>
      </c>
      <c r="C166" s="57">
        <v>901</v>
      </c>
      <c r="D166" s="19" t="s">
        <v>234</v>
      </c>
      <c r="E166" s="19" t="s">
        <v>238</v>
      </c>
      <c r="F166" s="19" t="s">
        <v>75</v>
      </c>
      <c r="G166" s="19"/>
      <c r="H166" s="20">
        <f>SUM(H167)</f>
        <v>37960.6</v>
      </c>
      <c r="I166" s="20">
        <f>SUM(I167)</f>
        <v>0</v>
      </c>
      <c r="J166" s="20">
        <f>SUM(J167)</f>
        <v>0</v>
      </c>
    </row>
    <row r="167" spans="1:10" s="28" customFormat="1" ht="34.5" customHeight="1">
      <c r="A167" s="26"/>
      <c r="B167" s="27" t="s">
        <v>218</v>
      </c>
      <c r="C167" s="57">
        <v>901</v>
      </c>
      <c r="D167" s="19" t="s">
        <v>234</v>
      </c>
      <c r="E167" s="19" t="s">
        <v>238</v>
      </c>
      <c r="F167" s="19" t="s">
        <v>75</v>
      </c>
      <c r="G167" s="19" t="s">
        <v>289</v>
      </c>
      <c r="H167" s="20">
        <f>SUM('распр.б.а. 9'!G166)</f>
        <v>37960.6</v>
      </c>
      <c r="I167" s="20">
        <f>SUM('распр.б.а. 9'!H166)</f>
        <v>0</v>
      </c>
      <c r="J167" s="20">
        <f>SUM('распр.б.а. 9'!I166)</f>
        <v>0</v>
      </c>
    </row>
    <row r="168" spans="1:10" s="28" customFormat="1" ht="75" customHeight="1">
      <c r="A168" s="26"/>
      <c r="B168" s="27" t="s">
        <v>371</v>
      </c>
      <c r="C168" s="57">
        <v>901</v>
      </c>
      <c r="D168" s="19" t="s">
        <v>234</v>
      </c>
      <c r="E168" s="19" t="s">
        <v>238</v>
      </c>
      <c r="F168" s="19" t="s">
        <v>50</v>
      </c>
      <c r="G168" s="19"/>
      <c r="H168" s="20">
        <f>SUM(H169)</f>
        <v>19095.6</v>
      </c>
      <c r="I168" s="20">
        <f>SUM(I169)</f>
        <v>14118.8</v>
      </c>
      <c r="J168" s="20">
        <f>SUM(J169)</f>
        <v>14683.5</v>
      </c>
    </row>
    <row r="169" spans="1:10" s="28" customFormat="1" ht="38.25" customHeight="1">
      <c r="A169" s="26"/>
      <c r="B169" s="23" t="s">
        <v>280</v>
      </c>
      <c r="C169" s="57">
        <v>901</v>
      </c>
      <c r="D169" s="19" t="s">
        <v>234</v>
      </c>
      <c r="E169" s="19" t="s">
        <v>238</v>
      </c>
      <c r="F169" s="19" t="s">
        <v>50</v>
      </c>
      <c r="G169" s="19" t="s">
        <v>281</v>
      </c>
      <c r="H169" s="20">
        <f>SUM('распр.б.а. 9'!G168)</f>
        <v>19095.6</v>
      </c>
      <c r="I169" s="20">
        <f>SUM('распр.б.а. 9'!H168)</f>
        <v>14118.8</v>
      </c>
      <c r="J169" s="20">
        <f>SUM('распр.б.а. 9'!I168)</f>
        <v>14683.5</v>
      </c>
    </row>
    <row r="170" spans="1:10" s="28" customFormat="1" ht="52.5" customHeight="1" hidden="1">
      <c r="A170" s="26"/>
      <c r="B170" s="23" t="s">
        <v>372</v>
      </c>
      <c r="C170" s="57">
        <v>901</v>
      </c>
      <c r="D170" s="19" t="s">
        <v>234</v>
      </c>
      <c r="E170" s="19" t="s">
        <v>238</v>
      </c>
      <c r="F170" s="19" t="s">
        <v>52</v>
      </c>
      <c r="G170" s="19"/>
      <c r="H170" s="20">
        <f>SUM(H171)</f>
        <v>0</v>
      </c>
      <c r="I170" s="20">
        <f>SUM(I171)</f>
        <v>0</v>
      </c>
      <c r="J170" s="20">
        <f>SUM(J171)</f>
        <v>0</v>
      </c>
    </row>
    <row r="171" spans="1:10" s="28" customFormat="1" ht="38.25" customHeight="1" hidden="1">
      <c r="A171" s="26"/>
      <c r="B171" s="23" t="s">
        <v>280</v>
      </c>
      <c r="C171" s="57">
        <v>901</v>
      </c>
      <c r="D171" s="19" t="s">
        <v>234</v>
      </c>
      <c r="E171" s="19" t="s">
        <v>238</v>
      </c>
      <c r="F171" s="19" t="s">
        <v>52</v>
      </c>
      <c r="G171" s="19" t="s">
        <v>281</v>
      </c>
      <c r="H171" s="20">
        <f>SUM('распр.б.а. 9'!G170)</f>
        <v>0</v>
      </c>
      <c r="I171" s="20">
        <f>SUM('распр.б.а. 9'!H170)</f>
        <v>0</v>
      </c>
      <c r="J171" s="20">
        <f>SUM('распр.б.а. 9'!I170)</f>
        <v>0</v>
      </c>
    </row>
    <row r="172" spans="1:10" s="28" customFormat="1" ht="70.5" customHeight="1" hidden="1">
      <c r="A172" s="26"/>
      <c r="B172" s="27" t="s">
        <v>490</v>
      </c>
      <c r="C172" s="57">
        <v>901</v>
      </c>
      <c r="D172" s="19" t="s">
        <v>234</v>
      </c>
      <c r="E172" s="19" t="s">
        <v>238</v>
      </c>
      <c r="F172" s="19" t="s">
        <v>51</v>
      </c>
      <c r="G172" s="19"/>
      <c r="H172" s="20">
        <f>H173</f>
        <v>0</v>
      </c>
      <c r="I172" s="20">
        <f>I173</f>
        <v>0</v>
      </c>
      <c r="J172" s="20">
        <f>J173</f>
        <v>0</v>
      </c>
    </row>
    <row r="173" spans="1:10" s="28" customFormat="1" ht="38.25" customHeight="1" hidden="1">
      <c r="A173" s="26"/>
      <c r="B173" s="23" t="s">
        <v>280</v>
      </c>
      <c r="C173" s="57">
        <v>901</v>
      </c>
      <c r="D173" s="19" t="s">
        <v>234</v>
      </c>
      <c r="E173" s="19" t="s">
        <v>238</v>
      </c>
      <c r="F173" s="19" t="s">
        <v>51</v>
      </c>
      <c r="G173" s="19" t="s">
        <v>281</v>
      </c>
      <c r="H173" s="20">
        <f>SUM('распр.б.а. 9'!G172)</f>
        <v>0</v>
      </c>
      <c r="I173" s="20">
        <f>SUM('распр.б.а. 9'!H172)</f>
        <v>0</v>
      </c>
      <c r="J173" s="20">
        <f>SUM('распр.б.а. 9'!I172)</f>
        <v>0</v>
      </c>
    </row>
    <row r="174" spans="1:10" s="28" customFormat="1" ht="50.25" customHeight="1">
      <c r="A174" s="26"/>
      <c r="B174" s="23" t="s">
        <v>176</v>
      </c>
      <c r="C174" s="57">
        <v>901</v>
      </c>
      <c r="D174" s="19" t="s">
        <v>234</v>
      </c>
      <c r="E174" s="19" t="s">
        <v>238</v>
      </c>
      <c r="F174" s="19" t="s">
        <v>53</v>
      </c>
      <c r="G174" s="19"/>
      <c r="H174" s="20">
        <f>H175</f>
        <v>1421.9</v>
      </c>
      <c r="I174" s="20">
        <f>I175</f>
        <v>0</v>
      </c>
      <c r="J174" s="20">
        <f>J175</f>
        <v>0</v>
      </c>
    </row>
    <row r="175" spans="1:10" s="28" customFormat="1" ht="72" customHeight="1">
      <c r="A175" s="26"/>
      <c r="B175" s="27" t="s">
        <v>373</v>
      </c>
      <c r="C175" s="57">
        <v>901</v>
      </c>
      <c r="D175" s="19" t="s">
        <v>234</v>
      </c>
      <c r="E175" s="19" t="s">
        <v>238</v>
      </c>
      <c r="F175" s="19" t="s">
        <v>54</v>
      </c>
      <c r="G175" s="19"/>
      <c r="H175" s="20">
        <f>SUM(H176)</f>
        <v>1421.9</v>
      </c>
      <c r="I175" s="20">
        <f>SUM(I176)</f>
        <v>0</v>
      </c>
      <c r="J175" s="20">
        <f>SUM(J176)</f>
        <v>0</v>
      </c>
    </row>
    <row r="176" spans="1:10" s="28" customFormat="1" ht="42.75" customHeight="1">
      <c r="A176" s="26"/>
      <c r="B176" s="23" t="s">
        <v>280</v>
      </c>
      <c r="C176" s="57">
        <v>901</v>
      </c>
      <c r="D176" s="19" t="s">
        <v>234</v>
      </c>
      <c r="E176" s="19" t="s">
        <v>238</v>
      </c>
      <c r="F176" s="19" t="s">
        <v>54</v>
      </c>
      <c r="G176" s="19" t="s">
        <v>281</v>
      </c>
      <c r="H176" s="20">
        <f>SUM('распр.б.а. 9'!G175)</f>
        <v>1421.9</v>
      </c>
      <c r="I176" s="20">
        <f>SUM('распр.б.а. 9'!H175)</f>
        <v>0</v>
      </c>
      <c r="J176" s="20">
        <f>SUM('распр.б.а. 9'!I175)</f>
        <v>0</v>
      </c>
    </row>
    <row r="177" spans="1:10" s="28" customFormat="1" ht="36" customHeight="1">
      <c r="A177" s="26"/>
      <c r="B177" s="23" t="s">
        <v>255</v>
      </c>
      <c r="C177" s="57">
        <v>901</v>
      </c>
      <c r="D177" s="19" t="s">
        <v>234</v>
      </c>
      <c r="E177" s="19" t="s">
        <v>241</v>
      </c>
      <c r="F177" s="19"/>
      <c r="G177" s="19"/>
      <c r="H177" s="20">
        <f>SUM(H178+H185+H189+H194)</f>
        <v>3659.7000000000003</v>
      </c>
      <c r="I177" s="20">
        <f>SUM(I178+I185+I189+I194)</f>
        <v>3726.5999999999995</v>
      </c>
      <c r="J177" s="20">
        <f>SUM(J178+J185+J189+J194)</f>
        <v>3883.8</v>
      </c>
    </row>
    <row r="178" spans="1:10" s="28" customFormat="1" ht="39" customHeight="1">
      <c r="A178" s="26"/>
      <c r="B178" s="23" t="s">
        <v>17</v>
      </c>
      <c r="C178" s="57">
        <v>901</v>
      </c>
      <c r="D178" s="19" t="s">
        <v>234</v>
      </c>
      <c r="E178" s="19" t="s">
        <v>241</v>
      </c>
      <c r="F178" s="19" t="s">
        <v>336</v>
      </c>
      <c r="G178" s="19"/>
      <c r="H178" s="20">
        <f>SUM(H179+H182)</f>
        <v>2129</v>
      </c>
      <c r="I178" s="20">
        <f>SUM(I179+I182)</f>
        <v>2423.2</v>
      </c>
      <c r="J178" s="20">
        <f>SUM(J179+J182)</f>
        <v>2520.1</v>
      </c>
    </row>
    <row r="179" spans="1:10" s="28" customFormat="1" ht="72" customHeight="1">
      <c r="A179" s="26"/>
      <c r="B179" s="23" t="s">
        <v>18</v>
      </c>
      <c r="C179" s="57">
        <v>901</v>
      </c>
      <c r="D179" s="19" t="s">
        <v>234</v>
      </c>
      <c r="E179" s="19" t="s">
        <v>241</v>
      </c>
      <c r="F179" s="19" t="s">
        <v>430</v>
      </c>
      <c r="G179" s="19"/>
      <c r="H179" s="20">
        <f aca="true" t="shared" si="28" ref="H179:J180">SUM(H180)</f>
        <v>850</v>
      </c>
      <c r="I179" s="20">
        <f t="shared" si="28"/>
        <v>624</v>
      </c>
      <c r="J179" s="20">
        <f t="shared" si="28"/>
        <v>649</v>
      </c>
    </row>
    <row r="180" spans="1:10" s="28" customFormat="1" ht="93.75" customHeight="1">
      <c r="A180" s="26"/>
      <c r="B180" s="23" t="s">
        <v>16</v>
      </c>
      <c r="C180" s="57">
        <v>901</v>
      </c>
      <c r="D180" s="19" t="s">
        <v>234</v>
      </c>
      <c r="E180" s="19" t="s">
        <v>241</v>
      </c>
      <c r="F180" s="19" t="s">
        <v>337</v>
      </c>
      <c r="G180" s="19"/>
      <c r="H180" s="20">
        <f t="shared" si="28"/>
        <v>850</v>
      </c>
      <c r="I180" s="20">
        <f t="shared" si="28"/>
        <v>624</v>
      </c>
      <c r="J180" s="20">
        <f t="shared" si="28"/>
        <v>649</v>
      </c>
    </row>
    <row r="181" spans="1:10" s="28" customFormat="1" ht="39" customHeight="1">
      <c r="A181" s="26"/>
      <c r="B181" s="23" t="s">
        <v>280</v>
      </c>
      <c r="C181" s="57">
        <v>901</v>
      </c>
      <c r="D181" s="19" t="s">
        <v>234</v>
      </c>
      <c r="E181" s="19" t="s">
        <v>241</v>
      </c>
      <c r="F181" s="19" t="s">
        <v>337</v>
      </c>
      <c r="G181" s="19" t="s">
        <v>281</v>
      </c>
      <c r="H181" s="20">
        <f>SUM('распр.б.а. 9'!G180)</f>
        <v>850</v>
      </c>
      <c r="I181" s="20">
        <f>SUM('распр.б.а. 9'!H180)</f>
        <v>624</v>
      </c>
      <c r="J181" s="20">
        <f>SUM('распр.б.а. 9'!I180)</f>
        <v>649</v>
      </c>
    </row>
    <row r="182" spans="1:10" s="28" customFormat="1" ht="69" customHeight="1">
      <c r="A182" s="26"/>
      <c r="B182" s="23" t="s">
        <v>14</v>
      </c>
      <c r="C182" s="57">
        <v>901</v>
      </c>
      <c r="D182" s="19" t="s">
        <v>234</v>
      </c>
      <c r="E182" s="19" t="s">
        <v>241</v>
      </c>
      <c r="F182" s="19" t="s">
        <v>441</v>
      </c>
      <c r="G182" s="19"/>
      <c r="H182" s="20">
        <f aca="true" t="shared" si="29" ref="H182:J183">SUM(H183)</f>
        <v>1279</v>
      </c>
      <c r="I182" s="20">
        <f t="shared" si="29"/>
        <v>1799.2</v>
      </c>
      <c r="J182" s="20">
        <f t="shared" si="29"/>
        <v>1871.1</v>
      </c>
    </row>
    <row r="183" spans="1:10" s="28" customFormat="1" ht="105" customHeight="1">
      <c r="A183" s="26"/>
      <c r="B183" s="23" t="s">
        <v>19</v>
      </c>
      <c r="C183" s="57">
        <v>901</v>
      </c>
      <c r="D183" s="19" t="s">
        <v>234</v>
      </c>
      <c r="E183" s="19" t="s">
        <v>241</v>
      </c>
      <c r="F183" s="19" t="s">
        <v>442</v>
      </c>
      <c r="G183" s="19"/>
      <c r="H183" s="20">
        <f t="shared" si="29"/>
        <v>1279</v>
      </c>
      <c r="I183" s="20">
        <f t="shared" si="29"/>
        <v>1799.2</v>
      </c>
      <c r="J183" s="20">
        <f t="shared" si="29"/>
        <v>1871.1</v>
      </c>
    </row>
    <row r="184" spans="1:10" s="28" customFormat="1" ht="39" customHeight="1">
      <c r="A184" s="26"/>
      <c r="B184" s="23" t="s">
        <v>280</v>
      </c>
      <c r="C184" s="57">
        <v>901</v>
      </c>
      <c r="D184" s="19" t="s">
        <v>234</v>
      </c>
      <c r="E184" s="19" t="s">
        <v>241</v>
      </c>
      <c r="F184" s="19" t="s">
        <v>442</v>
      </c>
      <c r="G184" s="19" t="s">
        <v>281</v>
      </c>
      <c r="H184" s="20">
        <f>SUM('распр.б.а. 9'!G183)</f>
        <v>1279</v>
      </c>
      <c r="I184" s="20">
        <f>SUM('распр.б.а. 9'!H183)</f>
        <v>1799.2</v>
      </c>
      <c r="J184" s="20">
        <f>SUM('распр.б.а. 9'!I183)</f>
        <v>1871.1</v>
      </c>
    </row>
    <row r="185" spans="1:10" s="28" customFormat="1" ht="39.75" customHeight="1">
      <c r="A185" s="26"/>
      <c r="B185" s="23" t="s">
        <v>12</v>
      </c>
      <c r="C185" s="57">
        <v>901</v>
      </c>
      <c r="D185" s="19" t="s">
        <v>234</v>
      </c>
      <c r="E185" s="19" t="s">
        <v>241</v>
      </c>
      <c r="F185" s="19" t="s">
        <v>443</v>
      </c>
      <c r="G185" s="19"/>
      <c r="H185" s="20">
        <f>SUM(H186)</f>
        <v>580.3</v>
      </c>
      <c r="I185" s="20">
        <f aca="true" t="shared" si="30" ref="I185:J187">SUM(I186)</f>
        <v>526.6</v>
      </c>
      <c r="J185" s="20">
        <f t="shared" si="30"/>
        <v>547.7</v>
      </c>
    </row>
    <row r="186" spans="1:10" s="28" customFormat="1" ht="72" customHeight="1">
      <c r="A186" s="26"/>
      <c r="B186" s="23" t="s">
        <v>479</v>
      </c>
      <c r="C186" s="57">
        <v>901</v>
      </c>
      <c r="D186" s="19" t="s">
        <v>234</v>
      </c>
      <c r="E186" s="19" t="s">
        <v>241</v>
      </c>
      <c r="F186" s="19" t="s">
        <v>444</v>
      </c>
      <c r="G186" s="19"/>
      <c r="H186" s="20">
        <f>SUM(H187)</f>
        <v>580.3</v>
      </c>
      <c r="I186" s="20">
        <f t="shared" si="30"/>
        <v>526.6</v>
      </c>
      <c r="J186" s="20">
        <f t="shared" si="30"/>
        <v>547.7</v>
      </c>
    </row>
    <row r="187" spans="1:10" s="28" customFormat="1" ht="57" customHeight="1">
      <c r="A187" s="26"/>
      <c r="B187" s="23" t="s">
        <v>13</v>
      </c>
      <c r="C187" s="57">
        <v>901</v>
      </c>
      <c r="D187" s="19" t="s">
        <v>234</v>
      </c>
      <c r="E187" s="19" t="s">
        <v>241</v>
      </c>
      <c r="F187" s="19" t="s">
        <v>445</v>
      </c>
      <c r="G187" s="19"/>
      <c r="H187" s="20">
        <f>SUM(H188)</f>
        <v>580.3</v>
      </c>
      <c r="I187" s="20">
        <f t="shared" si="30"/>
        <v>526.6</v>
      </c>
      <c r="J187" s="20">
        <f t="shared" si="30"/>
        <v>547.7</v>
      </c>
    </row>
    <row r="188" spans="1:10" s="28" customFormat="1" ht="39" customHeight="1">
      <c r="A188" s="26"/>
      <c r="B188" s="23" t="s">
        <v>280</v>
      </c>
      <c r="C188" s="57">
        <v>901</v>
      </c>
      <c r="D188" s="19" t="s">
        <v>234</v>
      </c>
      <c r="E188" s="19" t="s">
        <v>241</v>
      </c>
      <c r="F188" s="19" t="s">
        <v>445</v>
      </c>
      <c r="G188" s="19" t="s">
        <v>281</v>
      </c>
      <c r="H188" s="20">
        <f>SUM('распр.б.а. 9'!G187)</f>
        <v>580.3</v>
      </c>
      <c r="I188" s="20">
        <f>SUM('распр.б.а. 9'!H187)</f>
        <v>526.6</v>
      </c>
      <c r="J188" s="20">
        <f>SUM('распр.б.а. 9'!I187)</f>
        <v>547.7</v>
      </c>
    </row>
    <row r="189" spans="1:10" s="28" customFormat="1" ht="39" customHeight="1">
      <c r="A189" s="26"/>
      <c r="B189" s="29" t="s">
        <v>466</v>
      </c>
      <c r="C189" s="57">
        <v>901</v>
      </c>
      <c r="D189" s="19" t="s">
        <v>234</v>
      </c>
      <c r="E189" s="19" t="s">
        <v>241</v>
      </c>
      <c r="F189" s="19" t="s">
        <v>462</v>
      </c>
      <c r="G189" s="19"/>
      <c r="H189" s="20">
        <f aca="true" t="shared" si="31" ref="H189:J190">SUM(H190)</f>
        <v>950.4</v>
      </c>
      <c r="I189" s="20">
        <f t="shared" si="31"/>
        <v>776.8</v>
      </c>
      <c r="J189" s="20">
        <f t="shared" si="31"/>
        <v>816</v>
      </c>
    </row>
    <row r="190" spans="1:10" s="28" customFormat="1" ht="39" customHeight="1">
      <c r="A190" s="26"/>
      <c r="B190" s="29" t="s">
        <v>465</v>
      </c>
      <c r="C190" s="57">
        <v>901</v>
      </c>
      <c r="D190" s="19" t="s">
        <v>234</v>
      </c>
      <c r="E190" s="19" t="s">
        <v>241</v>
      </c>
      <c r="F190" s="19" t="s">
        <v>463</v>
      </c>
      <c r="G190" s="19"/>
      <c r="H190" s="20">
        <f t="shared" si="31"/>
        <v>950.4</v>
      </c>
      <c r="I190" s="20">
        <f t="shared" si="31"/>
        <v>776.8</v>
      </c>
      <c r="J190" s="20">
        <f t="shared" si="31"/>
        <v>816</v>
      </c>
    </row>
    <row r="191" spans="1:10" s="28" customFormat="1" ht="52.5" customHeight="1">
      <c r="A191" s="26"/>
      <c r="B191" s="29" t="s">
        <v>358</v>
      </c>
      <c r="C191" s="57">
        <v>901</v>
      </c>
      <c r="D191" s="19" t="s">
        <v>234</v>
      </c>
      <c r="E191" s="19" t="s">
        <v>241</v>
      </c>
      <c r="F191" s="19" t="s">
        <v>464</v>
      </c>
      <c r="G191" s="19"/>
      <c r="H191" s="20">
        <f>SUM(H192+H193)</f>
        <v>950.4</v>
      </c>
      <c r="I191" s="20">
        <f>SUM(I192+I193)</f>
        <v>776.8</v>
      </c>
      <c r="J191" s="20">
        <f>SUM(J192+J193)</f>
        <v>816</v>
      </c>
    </row>
    <row r="192" spans="1:10" s="28" customFormat="1" ht="25.5" customHeight="1">
      <c r="A192" s="26"/>
      <c r="B192" s="29" t="s">
        <v>359</v>
      </c>
      <c r="C192" s="57">
        <v>901</v>
      </c>
      <c r="D192" s="19" t="s">
        <v>234</v>
      </c>
      <c r="E192" s="19" t="s">
        <v>241</v>
      </c>
      <c r="F192" s="19" t="s">
        <v>464</v>
      </c>
      <c r="G192" s="19" t="s">
        <v>360</v>
      </c>
      <c r="H192" s="20">
        <f>SUM('распр.б.а. 9'!G191)</f>
        <v>410</v>
      </c>
      <c r="I192" s="20">
        <f>SUM('распр.б.а. 9'!H191)</f>
        <v>402.5</v>
      </c>
      <c r="J192" s="20">
        <f>SUM('распр.б.а. 9'!I191)</f>
        <v>426.6</v>
      </c>
    </row>
    <row r="193" spans="1:10" s="28" customFormat="1" ht="39" customHeight="1">
      <c r="A193" s="26"/>
      <c r="B193" s="23" t="s">
        <v>280</v>
      </c>
      <c r="C193" s="57">
        <v>901</v>
      </c>
      <c r="D193" s="19" t="s">
        <v>234</v>
      </c>
      <c r="E193" s="19" t="s">
        <v>241</v>
      </c>
      <c r="F193" s="19" t="s">
        <v>464</v>
      </c>
      <c r="G193" s="19" t="s">
        <v>281</v>
      </c>
      <c r="H193" s="20">
        <f>SUM('распр.б.а. 9'!G192)</f>
        <v>540.4</v>
      </c>
      <c r="I193" s="20">
        <f>SUM('распр.б.а. 9'!H192)</f>
        <v>374.3</v>
      </c>
      <c r="J193" s="20">
        <f>SUM('распр.б.а. 9'!I192)</f>
        <v>389.4</v>
      </c>
    </row>
    <row r="194" spans="1:10" s="28" customFormat="1" ht="37.5" customHeight="1" hidden="1">
      <c r="A194" s="26"/>
      <c r="B194" s="23" t="s">
        <v>277</v>
      </c>
      <c r="C194" s="57">
        <v>901</v>
      </c>
      <c r="D194" s="19" t="s">
        <v>234</v>
      </c>
      <c r="E194" s="19" t="s">
        <v>241</v>
      </c>
      <c r="F194" s="19" t="s">
        <v>158</v>
      </c>
      <c r="G194" s="19"/>
      <c r="H194" s="20">
        <f>SUM(H195)</f>
        <v>0</v>
      </c>
      <c r="I194" s="20">
        <f aca="true" t="shared" si="32" ref="I194:J196">SUM(I195)</f>
        <v>0</v>
      </c>
      <c r="J194" s="20">
        <f t="shared" si="32"/>
        <v>0</v>
      </c>
    </row>
    <row r="195" spans="1:10" s="28" customFormat="1" ht="51.75" customHeight="1" hidden="1">
      <c r="A195" s="26"/>
      <c r="B195" s="23" t="s">
        <v>288</v>
      </c>
      <c r="C195" s="57">
        <v>901</v>
      </c>
      <c r="D195" s="19" t="s">
        <v>234</v>
      </c>
      <c r="E195" s="19" t="s">
        <v>241</v>
      </c>
      <c r="F195" s="19" t="s">
        <v>159</v>
      </c>
      <c r="G195" s="19"/>
      <c r="H195" s="20">
        <f>SUM(H196)</f>
        <v>0</v>
      </c>
      <c r="I195" s="20">
        <f t="shared" si="32"/>
        <v>0</v>
      </c>
      <c r="J195" s="20">
        <f t="shared" si="32"/>
        <v>0</v>
      </c>
    </row>
    <row r="196" spans="1:10" s="28" customFormat="1" ht="36.75" customHeight="1" hidden="1">
      <c r="A196" s="26"/>
      <c r="B196" s="27" t="s">
        <v>284</v>
      </c>
      <c r="C196" s="57">
        <v>901</v>
      </c>
      <c r="D196" s="19" t="s">
        <v>234</v>
      </c>
      <c r="E196" s="19" t="s">
        <v>241</v>
      </c>
      <c r="F196" s="19" t="s">
        <v>163</v>
      </c>
      <c r="G196" s="19"/>
      <c r="H196" s="20">
        <f>SUM(H197)</f>
        <v>0</v>
      </c>
      <c r="I196" s="20">
        <f t="shared" si="32"/>
        <v>0</v>
      </c>
      <c r="J196" s="20">
        <f t="shared" si="32"/>
        <v>0</v>
      </c>
    </row>
    <row r="197" spans="1:10" s="28" customFormat="1" ht="39" customHeight="1" hidden="1">
      <c r="A197" s="26"/>
      <c r="B197" s="23" t="s">
        <v>280</v>
      </c>
      <c r="C197" s="57">
        <v>901</v>
      </c>
      <c r="D197" s="19" t="s">
        <v>234</v>
      </c>
      <c r="E197" s="19" t="s">
        <v>241</v>
      </c>
      <c r="F197" s="19" t="s">
        <v>163</v>
      </c>
      <c r="G197" s="19" t="s">
        <v>281</v>
      </c>
      <c r="H197" s="20">
        <f>SUM('распр.б.а. 9'!G196)</f>
        <v>0</v>
      </c>
      <c r="I197" s="20">
        <f>SUM('распр.б.а. 9'!H196)</f>
        <v>0</v>
      </c>
      <c r="J197" s="20">
        <f>SUM('распр.б.а. 9'!I196)</f>
        <v>0</v>
      </c>
    </row>
    <row r="198" spans="1:10" s="28" customFormat="1" ht="19.5" customHeight="1">
      <c r="A198" s="26"/>
      <c r="B198" s="33" t="s">
        <v>203</v>
      </c>
      <c r="C198" s="57">
        <v>901</v>
      </c>
      <c r="D198" s="19" t="s">
        <v>242</v>
      </c>
      <c r="E198" s="19" t="s">
        <v>232</v>
      </c>
      <c r="F198" s="19"/>
      <c r="G198" s="19"/>
      <c r="H198" s="20">
        <f>SUM(H199+H244+H270)</f>
        <v>80871.59999999999</v>
      </c>
      <c r="I198" s="20">
        <f>SUM(I199+I244+I270)</f>
        <v>42846</v>
      </c>
      <c r="J198" s="20">
        <f>SUM(J199+J244+J270)</f>
        <v>44439.399999999994</v>
      </c>
    </row>
    <row r="199" spans="1:10" s="28" customFormat="1" ht="19.5" customHeight="1">
      <c r="A199" s="26"/>
      <c r="B199" s="33" t="s">
        <v>212</v>
      </c>
      <c r="C199" s="57">
        <v>901</v>
      </c>
      <c r="D199" s="19" t="s">
        <v>242</v>
      </c>
      <c r="E199" s="19" t="s">
        <v>231</v>
      </c>
      <c r="F199" s="19"/>
      <c r="G199" s="19"/>
      <c r="H199" s="20">
        <f>SUM(H219+H228+H232+H240)</f>
        <v>7730</v>
      </c>
      <c r="I199" s="20">
        <f>SUM(I219+I228+I232+I240)</f>
        <v>6613.2</v>
      </c>
      <c r="J199" s="20">
        <f>SUM(J219+J228+J232+J240)</f>
        <v>6735.3</v>
      </c>
    </row>
    <row r="200" spans="1:10" s="28" customFormat="1" ht="85.5" customHeight="1" hidden="1">
      <c r="A200" s="26"/>
      <c r="B200" s="27" t="s">
        <v>178</v>
      </c>
      <c r="C200" s="57">
        <v>901</v>
      </c>
      <c r="D200" s="19" t="s">
        <v>242</v>
      </c>
      <c r="E200" s="19" t="s">
        <v>231</v>
      </c>
      <c r="F200" s="19" t="s">
        <v>108</v>
      </c>
      <c r="G200" s="19"/>
      <c r="H200" s="20">
        <f>SUM(H201+H207)</f>
        <v>0</v>
      </c>
      <c r="I200" s="20">
        <f>SUM(I201+I207)</f>
        <v>0</v>
      </c>
      <c r="J200" s="20">
        <f>SUM(J201+J207)</f>
        <v>0</v>
      </c>
    </row>
    <row r="201" spans="1:10" s="28" customFormat="1" ht="117" customHeight="1" hidden="1">
      <c r="A201" s="26"/>
      <c r="B201" s="27" t="s">
        <v>179</v>
      </c>
      <c r="C201" s="57">
        <v>901</v>
      </c>
      <c r="D201" s="19" t="s">
        <v>242</v>
      </c>
      <c r="E201" s="19" t="s">
        <v>231</v>
      </c>
      <c r="F201" s="19" t="s">
        <v>120</v>
      </c>
      <c r="G201" s="19"/>
      <c r="H201" s="20">
        <f>SUM(H202+H204)</f>
        <v>0</v>
      </c>
      <c r="I201" s="20">
        <f>SUM(I202+I204)</f>
        <v>0</v>
      </c>
      <c r="J201" s="20">
        <f>SUM(J202+J204)</f>
        <v>0</v>
      </c>
    </row>
    <row r="202" spans="1:10" s="28" customFormat="1" ht="134.25" customHeight="1" hidden="1">
      <c r="A202" s="26"/>
      <c r="B202" s="27" t="s">
        <v>196</v>
      </c>
      <c r="C202" s="57">
        <v>901</v>
      </c>
      <c r="D202" s="19" t="s">
        <v>242</v>
      </c>
      <c r="E202" s="19" t="s">
        <v>231</v>
      </c>
      <c r="F202" s="19" t="s">
        <v>197</v>
      </c>
      <c r="G202" s="19"/>
      <c r="H202" s="20">
        <f>SUM(H203)</f>
        <v>0</v>
      </c>
      <c r="I202" s="20">
        <f>SUM(I203)</f>
        <v>0</v>
      </c>
      <c r="J202" s="20">
        <f>SUM(J203)</f>
        <v>0</v>
      </c>
    </row>
    <row r="203" spans="1:10" s="28" customFormat="1" ht="24.75" customHeight="1" hidden="1">
      <c r="A203" s="26"/>
      <c r="B203" s="23" t="s">
        <v>298</v>
      </c>
      <c r="C203" s="57">
        <v>901</v>
      </c>
      <c r="D203" s="19" t="s">
        <v>242</v>
      </c>
      <c r="E203" s="19" t="s">
        <v>231</v>
      </c>
      <c r="F203" s="19" t="s">
        <v>197</v>
      </c>
      <c r="G203" s="19" t="s">
        <v>289</v>
      </c>
      <c r="H203" s="20"/>
      <c r="I203" s="20"/>
      <c r="J203" s="20"/>
    </row>
    <row r="204" spans="1:10" s="28" customFormat="1" ht="50.25" customHeight="1" hidden="1">
      <c r="A204" s="26"/>
      <c r="B204" s="23" t="s">
        <v>176</v>
      </c>
      <c r="C204" s="57">
        <v>901</v>
      </c>
      <c r="D204" s="19" t="s">
        <v>242</v>
      </c>
      <c r="E204" s="19" t="s">
        <v>231</v>
      </c>
      <c r="F204" s="19" t="s">
        <v>194</v>
      </c>
      <c r="G204" s="19"/>
      <c r="H204" s="20">
        <f aca="true" t="shared" si="33" ref="H204:J205">H205</f>
        <v>0</v>
      </c>
      <c r="I204" s="20">
        <f t="shared" si="33"/>
        <v>0</v>
      </c>
      <c r="J204" s="20">
        <f t="shared" si="33"/>
        <v>0</v>
      </c>
    </row>
    <row r="205" spans="1:10" s="28" customFormat="1" ht="171" customHeight="1" hidden="1">
      <c r="A205" s="26"/>
      <c r="B205" s="23" t="s">
        <v>317</v>
      </c>
      <c r="C205" s="57">
        <v>901</v>
      </c>
      <c r="D205" s="19" t="s">
        <v>242</v>
      </c>
      <c r="E205" s="19" t="s">
        <v>231</v>
      </c>
      <c r="F205" s="19" t="s">
        <v>195</v>
      </c>
      <c r="G205" s="19"/>
      <c r="H205" s="20">
        <f t="shared" si="33"/>
        <v>0</v>
      </c>
      <c r="I205" s="20">
        <f t="shared" si="33"/>
        <v>0</v>
      </c>
      <c r="J205" s="20">
        <f t="shared" si="33"/>
        <v>0</v>
      </c>
    </row>
    <row r="206" spans="1:10" s="28" customFormat="1" ht="24.75" customHeight="1" hidden="1">
      <c r="A206" s="26"/>
      <c r="B206" s="23" t="s">
        <v>298</v>
      </c>
      <c r="C206" s="57">
        <v>901</v>
      </c>
      <c r="D206" s="19" t="s">
        <v>242</v>
      </c>
      <c r="E206" s="19" t="s">
        <v>231</v>
      </c>
      <c r="F206" s="19" t="s">
        <v>195</v>
      </c>
      <c r="G206" s="19" t="s">
        <v>289</v>
      </c>
      <c r="H206" s="20"/>
      <c r="I206" s="20"/>
      <c r="J206" s="20"/>
    </row>
    <row r="207" spans="1:10" s="28" customFormat="1" ht="141.75" customHeight="1" hidden="1">
      <c r="A207" s="26"/>
      <c r="B207" s="27" t="s">
        <v>304</v>
      </c>
      <c r="C207" s="57">
        <v>901</v>
      </c>
      <c r="D207" s="19" t="s">
        <v>242</v>
      </c>
      <c r="E207" s="19" t="s">
        <v>231</v>
      </c>
      <c r="F207" s="19" t="s">
        <v>111</v>
      </c>
      <c r="G207" s="19"/>
      <c r="H207" s="20">
        <f>SUM(H208+H210+H212+H214)</f>
        <v>0</v>
      </c>
      <c r="I207" s="20">
        <f>SUM(I208+I210+I212+I214)</f>
        <v>0</v>
      </c>
      <c r="J207" s="20">
        <f>SUM(J208+J210+J212+J214)</f>
        <v>0</v>
      </c>
    </row>
    <row r="208" spans="1:10" s="28" customFormat="1" ht="115.5" customHeight="1" hidden="1">
      <c r="A208" s="26"/>
      <c r="B208" s="34" t="s">
        <v>312</v>
      </c>
      <c r="C208" s="57">
        <v>901</v>
      </c>
      <c r="D208" s="19" t="s">
        <v>242</v>
      </c>
      <c r="E208" s="19" t="s">
        <v>231</v>
      </c>
      <c r="F208" s="19" t="s">
        <v>112</v>
      </c>
      <c r="G208" s="19"/>
      <c r="H208" s="20">
        <f>SUM(H209)</f>
        <v>0</v>
      </c>
      <c r="I208" s="20">
        <f>SUM(I209)</f>
        <v>0</v>
      </c>
      <c r="J208" s="20">
        <f>SUM(J209)</f>
        <v>0</v>
      </c>
    </row>
    <row r="209" spans="1:10" s="28" customFormat="1" ht="27" customHeight="1" hidden="1">
      <c r="A209" s="26"/>
      <c r="B209" s="23" t="s">
        <v>298</v>
      </c>
      <c r="C209" s="57">
        <v>901</v>
      </c>
      <c r="D209" s="19" t="s">
        <v>242</v>
      </c>
      <c r="E209" s="19" t="s">
        <v>231</v>
      </c>
      <c r="F209" s="19" t="s">
        <v>112</v>
      </c>
      <c r="G209" s="19" t="s">
        <v>289</v>
      </c>
      <c r="H209" s="20"/>
      <c r="I209" s="20"/>
      <c r="J209" s="20"/>
    </row>
    <row r="210" spans="1:10" s="28" customFormat="1" ht="131.25" customHeight="1" hidden="1">
      <c r="A210" s="26"/>
      <c r="B210" s="35" t="s">
        <v>309</v>
      </c>
      <c r="C210" s="57">
        <v>901</v>
      </c>
      <c r="D210" s="19" t="s">
        <v>242</v>
      </c>
      <c r="E210" s="19" t="s">
        <v>231</v>
      </c>
      <c r="F210" s="19" t="s">
        <v>113</v>
      </c>
      <c r="G210" s="19"/>
      <c r="H210" s="20">
        <f>PRODUCT(H211)</f>
        <v>0</v>
      </c>
      <c r="I210" s="20">
        <f>PRODUCT(I211)</f>
        <v>0</v>
      </c>
      <c r="J210" s="20">
        <f>PRODUCT(J211)</f>
        <v>0</v>
      </c>
    </row>
    <row r="211" spans="1:10" s="28" customFormat="1" ht="23.25" customHeight="1" hidden="1">
      <c r="A211" s="26"/>
      <c r="B211" s="23" t="s">
        <v>298</v>
      </c>
      <c r="C211" s="57">
        <v>901</v>
      </c>
      <c r="D211" s="19" t="s">
        <v>242</v>
      </c>
      <c r="E211" s="19" t="s">
        <v>231</v>
      </c>
      <c r="F211" s="19" t="s">
        <v>113</v>
      </c>
      <c r="G211" s="19" t="s">
        <v>289</v>
      </c>
      <c r="H211" s="20"/>
      <c r="I211" s="20"/>
      <c r="J211" s="20"/>
    </row>
    <row r="212" spans="1:10" s="28" customFormat="1" ht="124.5" customHeight="1" hidden="1">
      <c r="A212" s="26"/>
      <c r="B212" s="35" t="s">
        <v>308</v>
      </c>
      <c r="C212" s="57">
        <v>901</v>
      </c>
      <c r="D212" s="19" t="s">
        <v>242</v>
      </c>
      <c r="E212" s="19" t="s">
        <v>231</v>
      </c>
      <c r="F212" s="19" t="s">
        <v>114</v>
      </c>
      <c r="G212" s="19"/>
      <c r="H212" s="20">
        <f>PRODUCT(H213)</f>
        <v>0</v>
      </c>
      <c r="I212" s="20">
        <f>PRODUCT(I213)</f>
        <v>0</v>
      </c>
      <c r="J212" s="20">
        <f>PRODUCT(J213)</f>
        <v>0</v>
      </c>
    </row>
    <row r="213" spans="1:10" s="28" customFormat="1" ht="19.5" customHeight="1" hidden="1">
      <c r="A213" s="26"/>
      <c r="B213" s="23" t="s">
        <v>298</v>
      </c>
      <c r="C213" s="57">
        <v>901</v>
      </c>
      <c r="D213" s="19" t="s">
        <v>242</v>
      </c>
      <c r="E213" s="19" t="s">
        <v>231</v>
      </c>
      <c r="F213" s="19" t="s">
        <v>114</v>
      </c>
      <c r="G213" s="19" t="s">
        <v>289</v>
      </c>
      <c r="H213" s="20"/>
      <c r="I213" s="20"/>
      <c r="J213" s="20"/>
    </row>
    <row r="214" spans="1:10" s="28" customFormat="1" ht="55.5" customHeight="1" hidden="1">
      <c r="A214" s="26"/>
      <c r="B214" s="23" t="s">
        <v>252</v>
      </c>
      <c r="C214" s="57">
        <v>901</v>
      </c>
      <c r="D214" s="19" t="s">
        <v>242</v>
      </c>
      <c r="E214" s="19" t="s">
        <v>231</v>
      </c>
      <c r="F214" s="19" t="s">
        <v>121</v>
      </c>
      <c r="G214" s="19"/>
      <c r="H214" s="20">
        <f>SUM(H215+H217)</f>
        <v>0</v>
      </c>
      <c r="I214" s="20">
        <f>SUM(I215+I217)</f>
        <v>0</v>
      </c>
      <c r="J214" s="20">
        <f>SUM(J215+J217)</f>
        <v>0</v>
      </c>
    </row>
    <row r="215" spans="1:10" s="28" customFormat="1" ht="122.25" customHeight="1" hidden="1">
      <c r="A215" s="26"/>
      <c r="B215" s="31" t="s">
        <v>310</v>
      </c>
      <c r="C215" s="57">
        <v>901</v>
      </c>
      <c r="D215" s="19" t="s">
        <v>242</v>
      </c>
      <c r="E215" s="19" t="s">
        <v>231</v>
      </c>
      <c r="F215" s="19" t="s">
        <v>114</v>
      </c>
      <c r="G215" s="19"/>
      <c r="H215" s="20">
        <f>SUM(H216)</f>
        <v>0</v>
      </c>
      <c r="I215" s="20">
        <f>SUM(I216)</f>
        <v>0</v>
      </c>
      <c r="J215" s="20">
        <f>SUM(J216)</f>
        <v>0</v>
      </c>
    </row>
    <row r="216" spans="1:10" s="28" customFormat="1" ht="19.5" customHeight="1" hidden="1">
      <c r="A216" s="26"/>
      <c r="B216" s="23" t="s">
        <v>298</v>
      </c>
      <c r="C216" s="57">
        <v>901</v>
      </c>
      <c r="D216" s="19" t="s">
        <v>242</v>
      </c>
      <c r="E216" s="19" t="s">
        <v>231</v>
      </c>
      <c r="F216" s="19" t="s">
        <v>114</v>
      </c>
      <c r="G216" s="19" t="s">
        <v>289</v>
      </c>
      <c r="H216" s="20"/>
      <c r="I216" s="20"/>
      <c r="J216" s="20"/>
    </row>
    <row r="217" spans="1:10" s="28" customFormat="1" ht="133.5" customHeight="1" hidden="1">
      <c r="A217" s="26"/>
      <c r="B217" s="31" t="s">
        <v>313</v>
      </c>
      <c r="C217" s="57">
        <v>901</v>
      </c>
      <c r="D217" s="19" t="s">
        <v>242</v>
      </c>
      <c r="E217" s="19" t="s">
        <v>231</v>
      </c>
      <c r="F217" s="19" t="s">
        <v>115</v>
      </c>
      <c r="G217" s="19"/>
      <c r="H217" s="20">
        <f>SUM(H218)</f>
        <v>0</v>
      </c>
      <c r="I217" s="20">
        <f>SUM(I218)</f>
        <v>0</v>
      </c>
      <c r="J217" s="20">
        <f>SUM(J218)</f>
        <v>0</v>
      </c>
    </row>
    <row r="218" spans="1:10" s="28" customFormat="1" ht="19.5" customHeight="1" hidden="1">
      <c r="A218" s="26"/>
      <c r="B218" s="23" t="s">
        <v>298</v>
      </c>
      <c r="C218" s="57">
        <v>901</v>
      </c>
      <c r="D218" s="19" t="s">
        <v>242</v>
      </c>
      <c r="E218" s="19" t="s">
        <v>231</v>
      </c>
      <c r="F218" s="19" t="s">
        <v>115</v>
      </c>
      <c r="G218" s="19" t="s">
        <v>289</v>
      </c>
      <c r="H218" s="20"/>
      <c r="I218" s="20"/>
      <c r="J218" s="20"/>
    </row>
    <row r="219" spans="1:10" s="28" customFormat="1" ht="26.25" customHeight="1">
      <c r="A219" s="26"/>
      <c r="B219" s="27" t="s">
        <v>335</v>
      </c>
      <c r="C219" s="57">
        <v>901</v>
      </c>
      <c r="D219" s="19" t="s">
        <v>242</v>
      </c>
      <c r="E219" s="19" t="s">
        <v>231</v>
      </c>
      <c r="F219" s="19" t="s">
        <v>133</v>
      </c>
      <c r="G219" s="19"/>
      <c r="H219" s="20">
        <f>SUM(H220+H225)</f>
        <v>6593</v>
      </c>
      <c r="I219" s="20">
        <f>SUM(I220+I225)</f>
        <v>2936.6</v>
      </c>
      <c r="J219" s="20">
        <f>SUM(J220+J225)</f>
        <v>3054</v>
      </c>
    </row>
    <row r="220" spans="1:10" s="28" customFormat="1" ht="57" customHeight="1">
      <c r="A220" s="26"/>
      <c r="B220" s="27" t="s">
        <v>385</v>
      </c>
      <c r="C220" s="57">
        <v>901</v>
      </c>
      <c r="D220" s="19" t="s">
        <v>242</v>
      </c>
      <c r="E220" s="19" t="s">
        <v>231</v>
      </c>
      <c r="F220" s="19" t="s">
        <v>134</v>
      </c>
      <c r="G220" s="19"/>
      <c r="H220" s="20">
        <f>SUM(H221+H223)</f>
        <v>1042.1</v>
      </c>
      <c r="I220" s="20">
        <f>SUM(I221+I223)</f>
        <v>1164.8</v>
      </c>
      <c r="J220" s="20">
        <f>SUM(J221+J223)</f>
        <v>1211.3</v>
      </c>
    </row>
    <row r="221" spans="1:10" s="28" customFormat="1" ht="77.25" customHeight="1">
      <c r="A221" s="26"/>
      <c r="B221" s="23" t="s">
        <v>386</v>
      </c>
      <c r="C221" s="57">
        <v>901</v>
      </c>
      <c r="D221" s="19" t="s">
        <v>242</v>
      </c>
      <c r="E221" s="19" t="s">
        <v>231</v>
      </c>
      <c r="F221" s="19" t="s">
        <v>135</v>
      </c>
      <c r="G221" s="19"/>
      <c r="H221" s="20">
        <f>SUM(H222)</f>
        <v>850</v>
      </c>
      <c r="I221" s="20">
        <f>SUM(I222)</f>
        <v>884</v>
      </c>
      <c r="J221" s="20">
        <f>SUM(J222)</f>
        <v>919.3</v>
      </c>
    </row>
    <row r="222" spans="1:10" s="28" customFormat="1" ht="37.5" customHeight="1">
      <c r="A222" s="26"/>
      <c r="B222" s="23" t="s">
        <v>280</v>
      </c>
      <c r="C222" s="57">
        <v>901</v>
      </c>
      <c r="D222" s="19" t="s">
        <v>242</v>
      </c>
      <c r="E222" s="19" t="s">
        <v>231</v>
      </c>
      <c r="F222" s="19" t="s">
        <v>135</v>
      </c>
      <c r="G222" s="19" t="s">
        <v>281</v>
      </c>
      <c r="H222" s="20">
        <f>SUM('распр.б.а. 9'!G221)</f>
        <v>850</v>
      </c>
      <c r="I222" s="20">
        <f>SUM('распр.б.а. 9'!H221)</f>
        <v>884</v>
      </c>
      <c r="J222" s="20">
        <f>SUM('распр.б.а. 9'!I221)</f>
        <v>919.3</v>
      </c>
    </row>
    <row r="223" spans="1:10" s="28" customFormat="1" ht="76.5" customHeight="1">
      <c r="A223" s="26"/>
      <c r="B223" s="23" t="s">
        <v>478</v>
      </c>
      <c r="C223" s="57">
        <v>901</v>
      </c>
      <c r="D223" s="19" t="s">
        <v>242</v>
      </c>
      <c r="E223" s="19" t="s">
        <v>231</v>
      </c>
      <c r="F223" s="19" t="s">
        <v>174</v>
      </c>
      <c r="G223" s="19"/>
      <c r="H223" s="20">
        <f>SUM(H224)</f>
        <v>192.1</v>
      </c>
      <c r="I223" s="20">
        <f>SUM(I224)</f>
        <v>280.8</v>
      </c>
      <c r="J223" s="20">
        <f>SUM(J224)</f>
        <v>292</v>
      </c>
    </row>
    <row r="224" spans="1:10" s="28" customFormat="1" ht="37.5" customHeight="1">
      <c r="A224" s="26"/>
      <c r="B224" s="23" t="s">
        <v>280</v>
      </c>
      <c r="C224" s="57">
        <v>901</v>
      </c>
      <c r="D224" s="19" t="s">
        <v>242</v>
      </c>
      <c r="E224" s="19" t="s">
        <v>231</v>
      </c>
      <c r="F224" s="19" t="s">
        <v>174</v>
      </c>
      <c r="G224" s="19" t="s">
        <v>281</v>
      </c>
      <c r="H224" s="20">
        <f>SUM('распр.б.а. 9'!G223)</f>
        <v>192.1</v>
      </c>
      <c r="I224" s="20">
        <f>SUM('распр.б.а. 9'!H223)</f>
        <v>280.8</v>
      </c>
      <c r="J224" s="20">
        <f>SUM('распр.б.а. 9'!I223)</f>
        <v>292</v>
      </c>
    </row>
    <row r="225" spans="1:10" s="28" customFormat="1" ht="54" customHeight="1">
      <c r="A225" s="26"/>
      <c r="B225" s="27" t="s">
        <v>390</v>
      </c>
      <c r="C225" s="57">
        <v>901</v>
      </c>
      <c r="D225" s="19" t="s">
        <v>242</v>
      </c>
      <c r="E225" s="19" t="s">
        <v>231</v>
      </c>
      <c r="F225" s="19" t="s">
        <v>391</v>
      </c>
      <c r="G225" s="19"/>
      <c r="H225" s="20">
        <f aca="true" t="shared" si="34" ref="H225:J226">SUM(H226)</f>
        <v>5550.9</v>
      </c>
      <c r="I225" s="20">
        <f t="shared" si="34"/>
        <v>1771.8</v>
      </c>
      <c r="J225" s="20">
        <f t="shared" si="34"/>
        <v>1842.7</v>
      </c>
    </row>
    <row r="226" spans="1:10" s="28" customFormat="1" ht="90.75" customHeight="1">
      <c r="A226" s="26"/>
      <c r="B226" s="27" t="s">
        <v>392</v>
      </c>
      <c r="C226" s="57">
        <v>901</v>
      </c>
      <c r="D226" s="19" t="s">
        <v>242</v>
      </c>
      <c r="E226" s="19" t="s">
        <v>231</v>
      </c>
      <c r="F226" s="19" t="s">
        <v>334</v>
      </c>
      <c r="G226" s="19"/>
      <c r="H226" s="20">
        <f t="shared" si="34"/>
        <v>5550.9</v>
      </c>
      <c r="I226" s="20">
        <f t="shared" si="34"/>
        <v>1771.8</v>
      </c>
      <c r="J226" s="20">
        <f t="shared" si="34"/>
        <v>1842.7</v>
      </c>
    </row>
    <row r="227" spans="1:10" s="28" customFormat="1" ht="34.5" customHeight="1">
      <c r="A227" s="26"/>
      <c r="B227" s="23" t="s">
        <v>280</v>
      </c>
      <c r="C227" s="57">
        <v>901</v>
      </c>
      <c r="D227" s="19" t="s">
        <v>242</v>
      </c>
      <c r="E227" s="19" t="s">
        <v>231</v>
      </c>
      <c r="F227" s="19" t="s">
        <v>334</v>
      </c>
      <c r="G227" s="19" t="s">
        <v>281</v>
      </c>
      <c r="H227" s="20">
        <f>SUM('распр.б.а. 9'!G226)</f>
        <v>5550.9</v>
      </c>
      <c r="I227" s="20">
        <f>SUM('распр.б.а. 9'!H226)</f>
        <v>1771.8</v>
      </c>
      <c r="J227" s="20">
        <f>SUM('распр.б.а. 9'!I226)</f>
        <v>1842.7</v>
      </c>
    </row>
    <row r="228" spans="1:10" s="28" customFormat="1" ht="42.75" customHeight="1">
      <c r="A228" s="26"/>
      <c r="B228" s="23" t="s">
        <v>411</v>
      </c>
      <c r="C228" s="57">
        <v>901</v>
      </c>
      <c r="D228" s="19" t="s">
        <v>242</v>
      </c>
      <c r="E228" s="19" t="s">
        <v>231</v>
      </c>
      <c r="F228" s="19" t="s">
        <v>414</v>
      </c>
      <c r="G228" s="19"/>
      <c r="H228" s="20">
        <f>SUM(H229)</f>
        <v>0</v>
      </c>
      <c r="I228" s="20">
        <f>SUM(I229)</f>
        <v>15.6</v>
      </c>
      <c r="J228" s="20">
        <f>SUM(J229)</f>
        <v>16.2</v>
      </c>
    </row>
    <row r="229" spans="1:10" s="28" customFormat="1" ht="78.75" customHeight="1">
      <c r="A229" s="26"/>
      <c r="B229" s="23" t="s">
        <v>417</v>
      </c>
      <c r="C229" s="57">
        <v>901</v>
      </c>
      <c r="D229" s="19" t="s">
        <v>242</v>
      </c>
      <c r="E229" s="19" t="s">
        <v>231</v>
      </c>
      <c r="F229" s="19" t="s">
        <v>419</v>
      </c>
      <c r="G229" s="19"/>
      <c r="H229" s="20">
        <f>SUM(H231)</f>
        <v>0</v>
      </c>
      <c r="I229" s="20">
        <f>SUM(I231)</f>
        <v>15.6</v>
      </c>
      <c r="J229" s="20">
        <f>SUM(J231)</f>
        <v>16.2</v>
      </c>
    </row>
    <row r="230" spans="1:10" s="28" customFormat="1" ht="120" customHeight="1">
      <c r="A230" s="26"/>
      <c r="B230" s="23" t="s">
        <v>418</v>
      </c>
      <c r="C230" s="57">
        <v>901</v>
      </c>
      <c r="D230" s="19" t="s">
        <v>242</v>
      </c>
      <c r="E230" s="19" t="s">
        <v>231</v>
      </c>
      <c r="F230" s="19" t="s">
        <v>420</v>
      </c>
      <c r="G230" s="19"/>
      <c r="H230" s="20">
        <f>SUM(H231)</f>
        <v>0</v>
      </c>
      <c r="I230" s="20">
        <f>SUM(I231)</f>
        <v>15.6</v>
      </c>
      <c r="J230" s="20">
        <f>SUM(J231)</f>
        <v>16.2</v>
      </c>
    </row>
    <row r="231" spans="1:10" s="28" customFormat="1" ht="34.5" customHeight="1">
      <c r="A231" s="26"/>
      <c r="B231" s="23" t="s">
        <v>280</v>
      </c>
      <c r="C231" s="57">
        <v>901</v>
      </c>
      <c r="D231" s="19" t="s">
        <v>242</v>
      </c>
      <c r="E231" s="19" t="s">
        <v>231</v>
      </c>
      <c r="F231" s="19" t="s">
        <v>420</v>
      </c>
      <c r="G231" s="19" t="s">
        <v>281</v>
      </c>
      <c r="H231" s="20">
        <f>SUM('распр.б.а. 9'!G230)</f>
        <v>0</v>
      </c>
      <c r="I231" s="20">
        <f>SUM('распр.б.а. 9'!H230)</f>
        <v>15.6</v>
      </c>
      <c r="J231" s="20">
        <f>SUM('распр.б.а. 9'!I230)</f>
        <v>16.2</v>
      </c>
    </row>
    <row r="232" spans="1:10" s="28" customFormat="1" ht="36" customHeight="1">
      <c r="A232" s="26"/>
      <c r="B232" s="23" t="s">
        <v>23</v>
      </c>
      <c r="C232" s="57">
        <v>901</v>
      </c>
      <c r="D232" s="19" t="s">
        <v>242</v>
      </c>
      <c r="E232" s="19" t="s">
        <v>231</v>
      </c>
      <c r="F232" s="19" t="s">
        <v>429</v>
      </c>
      <c r="G232" s="19"/>
      <c r="H232" s="20">
        <f>SUM(H233+H236)</f>
        <v>1137</v>
      </c>
      <c r="I232" s="20">
        <f>SUM(I233+I236)</f>
        <v>3557</v>
      </c>
      <c r="J232" s="20">
        <f>SUM(J233+J236)</f>
        <v>3557</v>
      </c>
    </row>
    <row r="233" spans="1:10" s="28" customFormat="1" ht="69.75" customHeight="1">
      <c r="A233" s="26"/>
      <c r="B233" s="23" t="s">
        <v>21</v>
      </c>
      <c r="C233" s="57">
        <v>901</v>
      </c>
      <c r="D233" s="19" t="s">
        <v>242</v>
      </c>
      <c r="E233" s="19" t="s">
        <v>231</v>
      </c>
      <c r="F233" s="19" t="s">
        <v>435</v>
      </c>
      <c r="G233" s="19"/>
      <c r="H233" s="20">
        <f aca="true" t="shared" si="35" ref="H233:J234">SUM(H234)</f>
        <v>1137</v>
      </c>
      <c r="I233" s="20">
        <f t="shared" si="35"/>
        <v>1137</v>
      </c>
      <c r="J233" s="20">
        <f t="shared" si="35"/>
        <v>1137</v>
      </c>
    </row>
    <row r="234" spans="1:10" s="28" customFormat="1" ht="68.25" customHeight="1">
      <c r="A234" s="26"/>
      <c r="B234" s="23" t="s">
        <v>22</v>
      </c>
      <c r="C234" s="57">
        <v>901</v>
      </c>
      <c r="D234" s="19" t="s">
        <v>242</v>
      </c>
      <c r="E234" s="19" t="s">
        <v>231</v>
      </c>
      <c r="F234" s="19" t="s">
        <v>431</v>
      </c>
      <c r="G234" s="19"/>
      <c r="H234" s="20">
        <f t="shared" si="35"/>
        <v>1137</v>
      </c>
      <c r="I234" s="20">
        <f t="shared" si="35"/>
        <v>1137</v>
      </c>
      <c r="J234" s="20">
        <f t="shared" si="35"/>
        <v>1137</v>
      </c>
    </row>
    <row r="235" spans="1:10" s="28" customFormat="1" ht="45" customHeight="1">
      <c r="A235" s="26"/>
      <c r="B235" s="23" t="s">
        <v>280</v>
      </c>
      <c r="C235" s="57">
        <v>901</v>
      </c>
      <c r="D235" s="19" t="s">
        <v>242</v>
      </c>
      <c r="E235" s="19" t="s">
        <v>231</v>
      </c>
      <c r="F235" s="19" t="s">
        <v>431</v>
      </c>
      <c r="G235" s="19" t="s">
        <v>281</v>
      </c>
      <c r="H235" s="20">
        <f>SUM('распр.б.а. 9'!G234)</f>
        <v>1137</v>
      </c>
      <c r="I235" s="20">
        <f>SUM('распр.б.а. 9'!H234)</f>
        <v>1137</v>
      </c>
      <c r="J235" s="20">
        <f>SUM('распр.б.а. 9'!I234)</f>
        <v>1137</v>
      </c>
    </row>
    <row r="236" spans="1:10" s="28" customFormat="1" ht="70.5" customHeight="1">
      <c r="A236" s="26"/>
      <c r="B236" s="23" t="s">
        <v>58</v>
      </c>
      <c r="C236" s="57">
        <v>901</v>
      </c>
      <c r="D236" s="19" t="s">
        <v>242</v>
      </c>
      <c r="E236" s="19" t="s">
        <v>231</v>
      </c>
      <c r="F236" s="19" t="s">
        <v>436</v>
      </c>
      <c r="G236" s="19"/>
      <c r="H236" s="20">
        <f>SUM(H237)</f>
        <v>0</v>
      </c>
      <c r="I236" s="20">
        <f>SUM(I237)</f>
        <v>2420</v>
      </c>
      <c r="J236" s="20">
        <f>SUM(J237)</f>
        <v>2420</v>
      </c>
    </row>
    <row r="237" spans="1:10" s="28" customFormat="1" ht="81" customHeight="1">
      <c r="A237" s="26"/>
      <c r="B237" s="23" t="s">
        <v>25</v>
      </c>
      <c r="C237" s="57">
        <v>901</v>
      </c>
      <c r="D237" s="19" t="s">
        <v>242</v>
      </c>
      <c r="E237" s="19" t="s">
        <v>231</v>
      </c>
      <c r="F237" s="19" t="s">
        <v>432</v>
      </c>
      <c r="G237" s="19"/>
      <c r="H237" s="20">
        <f>SUM(H238+H239)</f>
        <v>0</v>
      </c>
      <c r="I237" s="20">
        <f>SUM(I238+I239)</f>
        <v>2420</v>
      </c>
      <c r="J237" s="20">
        <f>SUM(J238+J239)</f>
        <v>2420</v>
      </c>
    </row>
    <row r="238" spans="1:10" s="28" customFormat="1" ht="45" customHeight="1">
      <c r="A238" s="26"/>
      <c r="B238" s="23" t="s">
        <v>280</v>
      </c>
      <c r="C238" s="57">
        <v>901</v>
      </c>
      <c r="D238" s="19" t="s">
        <v>242</v>
      </c>
      <c r="E238" s="19" t="s">
        <v>231</v>
      </c>
      <c r="F238" s="19" t="s">
        <v>513</v>
      </c>
      <c r="G238" s="19" t="s">
        <v>281</v>
      </c>
      <c r="H238" s="20">
        <f>SUM('распр.б.а. 9'!G237)</f>
        <v>0</v>
      </c>
      <c r="I238" s="20">
        <f>SUM('распр.б.а. 9'!H237)</f>
        <v>120</v>
      </c>
      <c r="J238" s="20">
        <f>SUM('распр.б.а. 9'!I237)</f>
        <v>120</v>
      </c>
    </row>
    <row r="239" spans="1:10" s="28" customFormat="1" ht="42" customHeight="1">
      <c r="A239" s="26"/>
      <c r="B239" s="23" t="s">
        <v>316</v>
      </c>
      <c r="C239" s="57">
        <v>901</v>
      </c>
      <c r="D239" s="19" t="s">
        <v>242</v>
      </c>
      <c r="E239" s="19" t="s">
        <v>231</v>
      </c>
      <c r="F239" s="19" t="s">
        <v>432</v>
      </c>
      <c r="G239" s="19" t="s">
        <v>315</v>
      </c>
      <c r="H239" s="20">
        <f>SUM('распр.б.а. 9'!G238)</f>
        <v>0</v>
      </c>
      <c r="I239" s="20">
        <f>SUM('распр.б.а. 9'!H238)</f>
        <v>2300</v>
      </c>
      <c r="J239" s="20">
        <f>SUM('распр.б.а. 9'!I238)</f>
        <v>2300</v>
      </c>
    </row>
    <row r="240" spans="1:10" s="28" customFormat="1" ht="43.5" customHeight="1">
      <c r="A240" s="26"/>
      <c r="B240" s="23" t="s">
        <v>338</v>
      </c>
      <c r="C240" s="57">
        <v>901</v>
      </c>
      <c r="D240" s="19" t="s">
        <v>242</v>
      </c>
      <c r="E240" s="19" t="s">
        <v>231</v>
      </c>
      <c r="F240" s="19" t="s">
        <v>339</v>
      </c>
      <c r="G240" s="19"/>
      <c r="H240" s="20">
        <f>SUM(H241)</f>
        <v>0</v>
      </c>
      <c r="I240" s="20">
        <f aca="true" t="shared" si="36" ref="I240:J242">SUM(I241)</f>
        <v>104</v>
      </c>
      <c r="J240" s="20">
        <f t="shared" si="36"/>
        <v>108.1</v>
      </c>
    </row>
    <row r="241" spans="1:10" s="28" customFormat="1" ht="63.75" customHeight="1">
      <c r="A241" s="26"/>
      <c r="B241" s="23" t="s">
        <v>437</v>
      </c>
      <c r="C241" s="57">
        <v>901</v>
      </c>
      <c r="D241" s="19" t="s">
        <v>242</v>
      </c>
      <c r="E241" s="19" t="s">
        <v>231</v>
      </c>
      <c r="F241" s="19" t="s">
        <v>438</v>
      </c>
      <c r="G241" s="19"/>
      <c r="H241" s="20">
        <f>SUM(H242)</f>
        <v>0</v>
      </c>
      <c r="I241" s="20">
        <f t="shared" si="36"/>
        <v>104</v>
      </c>
      <c r="J241" s="20">
        <f t="shared" si="36"/>
        <v>108.1</v>
      </c>
    </row>
    <row r="242" spans="1:10" s="28" customFormat="1" ht="63" customHeight="1">
      <c r="A242" s="26"/>
      <c r="B242" s="23" t="s">
        <v>440</v>
      </c>
      <c r="C242" s="57">
        <v>901</v>
      </c>
      <c r="D242" s="19" t="s">
        <v>242</v>
      </c>
      <c r="E242" s="19" t="s">
        <v>231</v>
      </c>
      <c r="F242" s="19" t="s">
        <v>439</v>
      </c>
      <c r="G242" s="19"/>
      <c r="H242" s="20">
        <f>SUM(H243)</f>
        <v>0</v>
      </c>
      <c r="I242" s="20">
        <f t="shared" si="36"/>
        <v>104</v>
      </c>
      <c r="J242" s="20">
        <f t="shared" si="36"/>
        <v>108.1</v>
      </c>
    </row>
    <row r="243" spans="1:10" s="28" customFormat="1" ht="43.5" customHeight="1">
      <c r="A243" s="26"/>
      <c r="B243" s="23" t="s">
        <v>280</v>
      </c>
      <c r="C243" s="57">
        <v>901</v>
      </c>
      <c r="D243" s="19" t="s">
        <v>242</v>
      </c>
      <c r="E243" s="19" t="s">
        <v>231</v>
      </c>
      <c r="F243" s="19" t="s">
        <v>439</v>
      </c>
      <c r="G243" s="19" t="s">
        <v>281</v>
      </c>
      <c r="H243" s="20">
        <f>SUM('распр.б.а. 9'!G242)</f>
        <v>0</v>
      </c>
      <c r="I243" s="20">
        <f>SUM('распр.б.а. 9'!H242)</f>
        <v>104</v>
      </c>
      <c r="J243" s="20">
        <f>SUM('распр.б.а. 9'!I242)</f>
        <v>108.1</v>
      </c>
    </row>
    <row r="244" spans="1:10" s="28" customFormat="1" ht="19.5" customHeight="1">
      <c r="A244" s="26"/>
      <c r="B244" s="23" t="s">
        <v>213</v>
      </c>
      <c r="C244" s="57">
        <v>901</v>
      </c>
      <c r="D244" s="19" t="s">
        <v>242</v>
      </c>
      <c r="E244" s="19" t="s">
        <v>236</v>
      </c>
      <c r="F244" s="19"/>
      <c r="G244" s="19"/>
      <c r="H244" s="20">
        <f>SUM(H245+H250)</f>
        <v>9229.6</v>
      </c>
      <c r="I244" s="20">
        <f>SUM(I245+I250)</f>
        <v>10504</v>
      </c>
      <c r="J244" s="20">
        <f>SUM(J245+J250)</f>
        <v>10924</v>
      </c>
    </row>
    <row r="245" spans="1:10" s="28" customFormat="1" ht="29.25" customHeight="1" hidden="1">
      <c r="A245" s="26"/>
      <c r="B245" s="27" t="s">
        <v>355</v>
      </c>
      <c r="C245" s="57">
        <v>901</v>
      </c>
      <c r="D245" s="19" t="s">
        <v>242</v>
      </c>
      <c r="E245" s="19" t="s">
        <v>236</v>
      </c>
      <c r="F245" s="19" t="s">
        <v>156</v>
      </c>
      <c r="G245" s="19"/>
      <c r="H245" s="20">
        <f>SUM(H246+H248)</f>
        <v>0</v>
      </c>
      <c r="I245" s="20">
        <f>SUM(I246+I248)</f>
        <v>0</v>
      </c>
      <c r="J245" s="20">
        <f>SUM(J246+J248)</f>
        <v>0</v>
      </c>
    </row>
    <row r="246" spans="1:10" s="28" customFormat="1" ht="74.25" customHeight="1" hidden="1">
      <c r="A246" s="26"/>
      <c r="B246" s="36" t="s">
        <v>356</v>
      </c>
      <c r="C246" s="57">
        <v>901</v>
      </c>
      <c r="D246" s="19" t="s">
        <v>242</v>
      </c>
      <c r="E246" s="19" t="s">
        <v>236</v>
      </c>
      <c r="F246" s="19" t="s">
        <v>55</v>
      </c>
      <c r="G246" s="19"/>
      <c r="H246" s="20">
        <f>SUM(H247)</f>
        <v>0</v>
      </c>
      <c r="I246" s="20">
        <f>SUM(I247)</f>
        <v>0</v>
      </c>
      <c r="J246" s="20">
        <f>SUM(J247)</f>
        <v>0</v>
      </c>
    </row>
    <row r="247" spans="1:10" s="28" customFormat="1" ht="24.75" customHeight="1" hidden="1">
      <c r="A247" s="26"/>
      <c r="B247" s="23" t="s">
        <v>218</v>
      </c>
      <c r="C247" s="57">
        <v>901</v>
      </c>
      <c r="D247" s="19" t="s">
        <v>242</v>
      </c>
      <c r="E247" s="19" t="s">
        <v>236</v>
      </c>
      <c r="F247" s="19" t="s">
        <v>55</v>
      </c>
      <c r="G247" s="19" t="s">
        <v>289</v>
      </c>
      <c r="H247" s="20">
        <f>SUM('распр.б.а. 9'!G246)</f>
        <v>0</v>
      </c>
      <c r="I247" s="20">
        <f>SUM('распр.б.а. 9'!H246)</f>
        <v>0</v>
      </c>
      <c r="J247" s="20">
        <f>SUM('распр.б.а. 9'!I246)</f>
        <v>0</v>
      </c>
    </row>
    <row r="248" spans="1:10" s="28" customFormat="1" ht="45.75" customHeight="1" hidden="1">
      <c r="A248" s="26"/>
      <c r="B248" s="27" t="s">
        <v>357</v>
      </c>
      <c r="C248" s="57">
        <v>901</v>
      </c>
      <c r="D248" s="19" t="s">
        <v>242</v>
      </c>
      <c r="E248" s="19" t="s">
        <v>236</v>
      </c>
      <c r="F248" s="19" t="s">
        <v>56</v>
      </c>
      <c r="G248" s="19"/>
      <c r="H248" s="20">
        <f>SUM(H249)</f>
        <v>0</v>
      </c>
      <c r="I248" s="20">
        <f>SUM(I249)</f>
        <v>0</v>
      </c>
      <c r="J248" s="20">
        <f>SUM(J249)</f>
        <v>0</v>
      </c>
    </row>
    <row r="249" spans="1:10" s="28" customFormat="1" ht="39.75" customHeight="1" hidden="1">
      <c r="A249" s="26"/>
      <c r="B249" s="23" t="s">
        <v>280</v>
      </c>
      <c r="C249" s="57">
        <v>901</v>
      </c>
      <c r="D249" s="19" t="s">
        <v>242</v>
      </c>
      <c r="E249" s="19" t="s">
        <v>236</v>
      </c>
      <c r="F249" s="19" t="s">
        <v>56</v>
      </c>
      <c r="G249" s="19" t="s">
        <v>281</v>
      </c>
      <c r="H249" s="20">
        <f>SUM('распр.б.а. 9'!G248)</f>
        <v>0</v>
      </c>
      <c r="I249" s="20">
        <f>SUM('распр.б.а. 9'!H248)</f>
        <v>0</v>
      </c>
      <c r="J249" s="20">
        <f>SUM('распр.б.а. 9'!I248)</f>
        <v>0</v>
      </c>
    </row>
    <row r="250" spans="1:10" s="28" customFormat="1" ht="47.25" customHeight="1">
      <c r="A250" s="26"/>
      <c r="B250" s="23" t="s">
        <v>400</v>
      </c>
      <c r="C250" s="57">
        <v>901</v>
      </c>
      <c r="D250" s="19" t="s">
        <v>242</v>
      </c>
      <c r="E250" s="19" t="s">
        <v>236</v>
      </c>
      <c r="F250" s="19" t="s">
        <v>325</v>
      </c>
      <c r="G250" s="19"/>
      <c r="H250" s="20">
        <f>SUM(H251+H256+H259+H262+H265)</f>
        <v>9229.6</v>
      </c>
      <c r="I250" s="20">
        <f>SUM(I251+I256+I259+I262+I265)</f>
        <v>10504</v>
      </c>
      <c r="J250" s="20">
        <f>SUM(J251+J256+J259+J262+J265)</f>
        <v>10924</v>
      </c>
    </row>
    <row r="251" spans="1:10" s="28" customFormat="1" ht="60.75" customHeight="1">
      <c r="A251" s="26"/>
      <c r="B251" s="23" t="s">
        <v>401</v>
      </c>
      <c r="C251" s="57">
        <v>901</v>
      </c>
      <c r="D251" s="19" t="s">
        <v>242</v>
      </c>
      <c r="E251" s="19" t="s">
        <v>236</v>
      </c>
      <c r="F251" s="19" t="s">
        <v>403</v>
      </c>
      <c r="G251" s="19"/>
      <c r="H251" s="20">
        <f>SUM(H252+H254)</f>
        <v>4638.4</v>
      </c>
      <c r="I251" s="20">
        <f>SUM(I252+I254)</f>
        <v>3640</v>
      </c>
      <c r="J251" s="20">
        <f>SUM(J252+J254)</f>
        <v>3785.6</v>
      </c>
    </row>
    <row r="252" spans="1:10" s="28" customFormat="1" ht="90" customHeight="1">
      <c r="A252" s="26"/>
      <c r="B252" s="23" t="s">
        <v>467</v>
      </c>
      <c r="C252" s="57">
        <v>901</v>
      </c>
      <c r="D252" s="19" t="s">
        <v>242</v>
      </c>
      <c r="E252" s="19" t="s">
        <v>236</v>
      </c>
      <c r="F252" s="19" t="s">
        <v>469</v>
      </c>
      <c r="G252" s="19"/>
      <c r="H252" s="20">
        <f>SUM(H253)</f>
        <v>4548.4</v>
      </c>
      <c r="I252" s="20">
        <f>SUM(I253)</f>
        <v>3640</v>
      </c>
      <c r="J252" s="20">
        <f>SUM(J253)</f>
        <v>3785.6</v>
      </c>
    </row>
    <row r="253" spans="1:10" s="28" customFormat="1" ht="22.5" customHeight="1">
      <c r="A253" s="26"/>
      <c r="B253" s="23" t="s">
        <v>218</v>
      </c>
      <c r="C253" s="57">
        <v>901</v>
      </c>
      <c r="D253" s="19" t="s">
        <v>242</v>
      </c>
      <c r="E253" s="19" t="s">
        <v>236</v>
      </c>
      <c r="F253" s="19" t="s">
        <v>469</v>
      </c>
      <c r="G253" s="19" t="s">
        <v>289</v>
      </c>
      <c r="H253" s="20">
        <f>SUM('распр.б.а. 9'!G252)</f>
        <v>4548.4</v>
      </c>
      <c r="I253" s="20">
        <f>SUM('распр.б.а. 9'!H252)</f>
        <v>3640</v>
      </c>
      <c r="J253" s="20">
        <f>SUM('распр.б.а. 9'!I252)</f>
        <v>3785.6</v>
      </c>
    </row>
    <row r="254" spans="1:10" s="28" customFormat="1" ht="53.25" customHeight="1">
      <c r="A254" s="26"/>
      <c r="B254" s="23" t="s">
        <v>86</v>
      </c>
      <c r="C254" s="57">
        <v>901</v>
      </c>
      <c r="D254" s="19" t="s">
        <v>242</v>
      </c>
      <c r="E254" s="19" t="s">
        <v>236</v>
      </c>
      <c r="F254" s="19" t="s">
        <v>85</v>
      </c>
      <c r="G254" s="19"/>
      <c r="H254" s="20">
        <f>SUM(H255)</f>
        <v>90</v>
      </c>
      <c r="I254" s="20">
        <f>SUM(I255)</f>
        <v>0</v>
      </c>
      <c r="J254" s="20">
        <f>SUM(J255)</f>
        <v>0</v>
      </c>
    </row>
    <row r="255" spans="1:10" s="28" customFormat="1" ht="43.5" customHeight="1">
      <c r="A255" s="26"/>
      <c r="B255" s="23" t="s">
        <v>280</v>
      </c>
      <c r="C255" s="57">
        <v>901</v>
      </c>
      <c r="D255" s="19" t="s">
        <v>242</v>
      </c>
      <c r="E255" s="19" t="s">
        <v>236</v>
      </c>
      <c r="F255" s="19" t="s">
        <v>85</v>
      </c>
      <c r="G255" s="19" t="s">
        <v>281</v>
      </c>
      <c r="H255" s="20">
        <f>SUM('распр.б.а. 9'!G254)</f>
        <v>90</v>
      </c>
      <c r="I255" s="20">
        <f>SUM('распр.б.а. 9'!H254)</f>
        <v>0</v>
      </c>
      <c r="J255" s="20">
        <f>SUM('распр.б.а. 9'!I254)</f>
        <v>0</v>
      </c>
    </row>
    <row r="256" spans="1:10" s="28" customFormat="1" ht="57.75" customHeight="1">
      <c r="A256" s="26"/>
      <c r="B256" s="23" t="s">
        <v>404</v>
      </c>
      <c r="C256" s="57">
        <v>901</v>
      </c>
      <c r="D256" s="19" t="s">
        <v>242</v>
      </c>
      <c r="E256" s="19" t="s">
        <v>236</v>
      </c>
      <c r="F256" s="19" t="s">
        <v>402</v>
      </c>
      <c r="G256" s="19"/>
      <c r="H256" s="20">
        <f aca="true" t="shared" si="37" ref="H256:J257">SUM(H257)</f>
        <v>4509</v>
      </c>
      <c r="I256" s="20">
        <f t="shared" si="37"/>
        <v>2652</v>
      </c>
      <c r="J256" s="20">
        <f t="shared" si="37"/>
        <v>2758</v>
      </c>
    </row>
    <row r="257" spans="1:10" s="28" customFormat="1" ht="72.75" customHeight="1">
      <c r="A257" s="26"/>
      <c r="B257" s="23" t="s">
        <v>405</v>
      </c>
      <c r="C257" s="57">
        <v>901</v>
      </c>
      <c r="D257" s="19" t="s">
        <v>242</v>
      </c>
      <c r="E257" s="19" t="s">
        <v>236</v>
      </c>
      <c r="F257" s="19" t="s">
        <v>470</v>
      </c>
      <c r="G257" s="19"/>
      <c r="H257" s="20">
        <f t="shared" si="37"/>
        <v>4509</v>
      </c>
      <c r="I257" s="20">
        <f t="shared" si="37"/>
        <v>2652</v>
      </c>
      <c r="J257" s="20">
        <f t="shared" si="37"/>
        <v>2758</v>
      </c>
    </row>
    <row r="258" spans="1:10" s="28" customFormat="1" ht="45.75" customHeight="1">
      <c r="A258" s="26"/>
      <c r="B258" s="23" t="s">
        <v>280</v>
      </c>
      <c r="C258" s="57">
        <v>901</v>
      </c>
      <c r="D258" s="19" t="s">
        <v>242</v>
      </c>
      <c r="E258" s="19" t="s">
        <v>236</v>
      </c>
      <c r="F258" s="19" t="s">
        <v>470</v>
      </c>
      <c r="G258" s="19" t="s">
        <v>281</v>
      </c>
      <c r="H258" s="20">
        <f>SUM('распр.б.а. 9'!G257)</f>
        <v>4509</v>
      </c>
      <c r="I258" s="20">
        <f>SUM('распр.б.а. 9'!H257)</f>
        <v>2652</v>
      </c>
      <c r="J258" s="20">
        <f>SUM('распр.б.а. 9'!I257)</f>
        <v>2758</v>
      </c>
    </row>
    <row r="259" spans="1:10" s="28" customFormat="1" ht="57.75" customHeight="1" hidden="1">
      <c r="A259" s="26"/>
      <c r="B259" s="23" t="s">
        <v>407</v>
      </c>
      <c r="C259" s="57">
        <v>901</v>
      </c>
      <c r="D259" s="19" t="s">
        <v>242</v>
      </c>
      <c r="E259" s="19" t="s">
        <v>236</v>
      </c>
      <c r="F259" s="19" t="s">
        <v>406</v>
      </c>
      <c r="G259" s="19"/>
      <c r="H259" s="20">
        <f aca="true" t="shared" si="38" ref="H259:J260">SUM(H260)</f>
        <v>0</v>
      </c>
      <c r="I259" s="20">
        <f t="shared" si="38"/>
        <v>0</v>
      </c>
      <c r="J259" s="20">
        <f t="shared" si="38"/>
        <v>0</v>
      </c>
    </row>
    <row r="260" spans="1:10" s="28" customFormat="1" ht="108" customHeight="1" hidden="1">
      <c r="A260" s="26"/>
      <c r="B260" s="23" t="s">
        <v>468</v>
      </c>
      <c r="C260" s="57">
        <v>901</v>
      </c>
      <c r="D260" s="19" t="s">
        <v>242</v>
      </c>
      <c r="E260" s="19" t="s">
        <v>236</v>
      </c>
      <c r="F260" s="19" t="s">
        <v>471</v>
      </c>
      <c r="G260" s="19"/>
      <c r="H260" s="20">
        <f t="shared" si="38"/>
        <v>0</v>
      </c>
      <c r="I260" s="20">
        <f t="shared" si="38"/>
        <v>0</v>
      </c>
      <c r="J260" s="20">
        <f t="shared" si="38"/>
        <v>0</v>
      </c>
    </row>
    <row r="261" spans="1:10" s="28" customFormat="1" ht="21.75" customHeight="1" hidden="1">
      <c r="A261" s="26"/>
      <c r="B261" s="23" t="s">
        <v>218</v>
      </c>
      <c r="C261" s="57">
        <v>901</v>
      </c>
      <c r="D261" s="19" t="s">
        <v>242</v>
      </c>
      <c r="E261" s="19" t="s">
        <v>236</v>
      </c>
      <c r="F261" s="19" t="s">
        <v>471</v>
      </c>
      <c r="G261" s="19" t="s">
        <v>289</v>
      </c>
      <c r="H261" s="20">
        <f>SUM('распр.б.а. 9'!G260)</f>
        <v>0</v>
      </c>
      <c r="I261" s="20">
        <f>SUM('распр.б.а. 9'!H260)</f>
        <v>0</v>
      </c>
      <c r="J261" s="20">
        <f>SUM('распр.б.а. 9'!I260)</f>
        <v>0</v>
      </c>
    </row>
    <row r="262" spans="1:10" s="28" customFormat="1" ht="63" customHeight="1" hidden="1">
      <c r="A262" s="26"/>
      <c r="B262" s="23" t="s">
        <v>409</v>
      </c>
      <c r="C262" s="57">
        <v>901</v>
      </c>
      <c r="D262" s="19" t="s">
        <v>242</v>
      </c>
      <c r="E262" s="19" t="s">
        <v>236</v>
      </c>
      <c r="F262" s="19" t="s">
        <v>408</v>
      </c>
      <c r="G262" s="19"/>
      <c r="H262" s="20">
        <f aca="true" t="shared" si="39" ref="H262:J263">SUM(H263)</f>
        <v>0</v>
      </c>
      <c r="I262" s="20">
        <f t="shared" si="39"/>
        <v>0</v>
      </c>
      <c r="J262" s="20">
        <f t="shared" si="39"/>
        <v>0</v>
      </c>
    </row>
    <row r="263" spans="1:10" s="28" customFormat="1" ht="87" customHeight="1" hidden="1">
      <c r="A263" s="26"/>
      <c r="B263" s="23" t="s">
        <v>410</v>
      </c>
      <c r="C263" s="57">
        <v>901</v>
      </c>
      <c r="D263" s="19" t="s">
        <v>242</v>
      </c>
      <c r="E263" s="19" t="s">
        <v>236</v>
      </c>
      <c r="F263" s="19" t="s">
        <v>472</v>
      </c>
      <c r="G263" s="19"/>
      <c r="H263" s="20">
        <f t="shared" si="39"/>
        <v>0</v>
      </c>
      <c r="I263" s="20">
        <f t="shared" si="39"/>
        <v>0</v>
      </c>
      <c r="J263" s="20">
        <f t="shared" si="39"/>
        <v>0</v>
      </c>
    </row>
    <row r="264" spans="1:10" s="28" customFormat="1" ht="40.5" customHeight="1" hidden="1">
      <c r="A264" s="26"/>
      <c r="B264" s="23" t="s">
        <v>280</v>
      </c>
      <c r="C264" s="57">
        <v>901</v>
      </c>
      <c r="D264" s="19" t="s">
        <v>242</v>
      </c>
      <c r="E264" s="19" t="s">
        <v>236</v>
      </c>
      <c r="F264" s="19" t="s">
        <v>472</v>
      </c>
      <c r="G264" s="19" t="s">
        <v>281</v>
      </c>
      <c r="H264" s="20">
        <f>SUM('распр.б.а. 9'!G263)</f>
        <v>0</v>
      </c>
      <c r="I264" s="20">
        <f>SUM('распр.б.а. 9'!H263)</f>
        <v>0</v>
      </c>
      <c r="J264" s="20">
        <f>SUM('распр.б.а. 9'!I263)</f>
        <v>0</v>
      </c>
    </row>
    <row r="265" spans="1:10" s="28" customFormat="1" ht="54.75" customHeight="1">
      <c r="A265" s="26"/>
      <c r="B265" s="23" t="s">
        <v>486</v>
      </c>
      <c r="C265" s="57">
        <v>901</v>
      </c>
      <c r="D265" s="19" t="s">
        <v>242</v>
      </c>
      <c r="E265" s="19" t="s">
        <v>236</v>
      </c>
      <c r="F265" s="19" t="s">
        <v>488</v>
      </c>
      <c r="G265" s="19"/>
      <c r="H265" s="20">
        <f>SUM(H266+H268)</f>
        <v>82.2</v>
      </c>
      <c r="I265" s="20">
        <f>SUM(I266+I268)</f>
        <v>4212</v>
      </c>
      <c r="J265" s="20">
        <f>SUM(J266+J268)</f>
        <v>4380.400000000001</v>
      </c>
    </row>
    <row r="266" spans="1:10" s="28" customFormat="1" ht="90" customHeight="1">
      <c r="A266" s="26"/>
      <c r="B266" s="36" t="s">
        <v>62</v>
      </c>
      <c r="C266" s="57">
        <v>901</v>
      </c>
      <c r="D266" s="19" t="s">
        <v>242</v>
      </c>
      <c r="E266" s="19" t="s">
        <v>236</v>
      </c>
      <c r="F266" s="19" t="s">
        <v>63</v>
      </c>
      <c r="G266" s="19"/>
      <c r="H266" s="20">
        <f>SUM(H267)</f>
        <v>0</v>
      </c>
      <c r="I266" s="20">
        <f>SUM(I267)</f>
        <v>4108</v>
      </c>
      <c r="J266" s="20">
        <f>SUM(J267)</f>
        <v>4272.3</v>
      </c>
    </row>
    <row r="267" spans="1:10" s="28" customFormat="1" ht="30" customHeight="1">
      <c r="A267" s="26"/>
      <c r="B267" s="23" t="s">
        <v>218</v>
      </c>
      <c r="C267" s="57">
        <v>901</v>
      </c>
      <c r="D267" s="19" t="s">
        <v>242</v>
      </c>
      <c r="E267" s="19" t="s">
        <v>236</v>
      </c>
      <c r="F267" s="19" t="s">
        <v>63</v>
      </c>
      <c r="G267" s="19" t="s">
        <v>289</v>
      </c>
      <c r="H267" s="20">
        <f>SUM('распр.б.а. 9'!G266)</f>
        <v>0</v>
      </c>
      <c r="I267" s="20">
        <v>4108</v>
      </c>
      <c r="J267" s="20">
        <v>4272.3</v>
      </c>
    </row>
    <row r="268" spans="1:10" s="28" customFormat="1" ht="66.75" customHeight="1">
      <c r="A268" s="26"/>
      <c r="B268" s="23" t="s">
        <v>487</v>
      </c>
      <c r="C268" s="57">
        <v>901</v>
      </c>
      <c r="D268" s="19" t="s">
        <v>242</v>
      </c>
      <c r="E268" s="19" t="s">
        <v>236</v>
      </c>
      <c r="F268" s="19" t="s">
        <v>489</v>
      </c>
      <c r="G268" s="19"/>
      <c r="H268" s="20">
        <f>SUM(H269)</f>
        <v>82.2</v>
      </c>
      <c r="I268" s="20">
        <f>SUM(I269)</f>
        <v>104</v>
      </c>
      <c r="J268" s="20">
        <f>SUM(J269)</f>
        <v>108.1</v>
      </c>
    </row>
    <row r="269" spans="1:10" s="28" customFormat="1" ht="40.5" customHeight="1">
      <c r="A269" s="26"/>
      <c r="B269" s="23" t="s">
        <v>280</v>
      </c>
      <c r="C269" s="57">
        <v>901</v>
      </c>
      <c r="D269" s="19" t="s">
        <v>242</v>
      </c>
      <c r="E269" s="19" t="s">
        <v>236</v>
      </c>
      <c r="F269" s="19" t="s">
        <v>489</v>
      </c>
      <c r="G269" s="19" t="s">
        <v>281</v>
      </c>
      <c r="H269" s="20">
        <f>SUM('распр.б.а. 9'!G268)</f>
        <v>82.2</v>
      </c>
      <c r="I269" s="20">
        <f>SUM('распр.б.а. 9'!H268)</f>
        <v>104</v>
      </c>
      <c r="J269" s="20">
        <f>SUM('распр.б.а. 9'!I268)</f>
        <v>108.1</v>
      </c>
    </row>
    <row r="270" spans="1:10" s="28" customFormat="1" ht="19.5" customHeight="1">
      <c r="A270" s="26"/>
      <c r="B270" s="23" t="s">
        <v>266</v>
      </c>
      <c r="C270" s="57">
        <v>901</v>
      </c>
      <c r="D270" s="19" t="s">
        <v>242</v>
      </c>
      <c r="E270" s="19" t="s">
        <v>233</v>
      </c>
      <c r="F270" s="19"/>
      <c r="G270" s="19"/>
      <c r="H270" s="20">
        <f>SUM(H271++H284+H288+H327+H331)</f>
        <v>63911.99999999999</v>
      </c>
      <c r="I270" s="20">
        <f>SUM(I271++I284+I288+I327+I331)</f>
        <v>25728.800000000003</v>
      </c>
      <c r="J270" s="20">
        <f>SUM(J271++J284+J288+J327+J331)</f>
        <v>26780.1</v>
      </c>
    </row>
    <row r="271" spans="1:10" ht="24.75" customHeight="1">
      <c r="A271" s="28"/>
      <c r="B271" s="27" t="s">
        <v>380</v>
      </c>
      <c r="C271" s="57">
        <v>901</v>
      </c>
      <c r="D271" s="19" t="s">
        <v>242</v>
      </c>
      <c r="E271" s="19" t="s">
        <v>233</v>
      </c>
      <c r="F271" s="19" t="s">
        <v>132</v>
      </c>
      <c r="G271" s="19"/>
      <c r="H271" s="20">
        <f>SUM(H272+H278)</f>
        <v>313.70000000000005</v>
      </c>
      <c r="I271" s="20">
        <f>SUM(I272+I278)</f>
        <v>29.799999999999997</v>
      </c>
      <c r="J271" s="20">
        <f>SUM(J272+J278)</f>
        <v>30.9</v>
      </c>
    </row>
    <row r="272" spans="1:10" ht="24.75" customHeight="1">
      <c r="A272" s="28"/>
      <c r="B272" s="23" t="s">
        <v>35</v>
      </c>
      <c r="C272" s="57">
        <v>901</v>
      </c>
      <c r="D272" s="19" t="s">
        <v>242</v>
      </c>
      <c r="E272" s="19" t="s">
        <v>233</v>
      </c>
      <c r="F272" s="19" t="s">
        <v>36</v>
      </c>
      <c r="G272" s="19"/>
      <c r="H272" s="20">
        <f>SUM(H273+H275)</f>
        <v>186.8</v>
      </c>
      <c r="I272" s="20">
        <f>SUM(I273+I275)</f>
        <v>17.7</v>
      </c>
      <c r="J272" s="20">
        <f>SUM(J273+J275)</f>
        <v>18.4</v>
      </c>
    </row>
    <row r="273" spans="1:10" ht="60" customHeight="1" hidden="1">
      <c r="A273" s="28"/>
      <c r="B273" s="31" t="s">
        <v>493</v>
      </c>
      <c r="C273" s="57">
        <v>901</v>
      </c>
      <c r="D273" s="19" t="s">
        <v>242</v>
      </c>
      <c r="E273" s="19" t="s">
        <v>233</v>
      </c>
      <c r="F273" s="19" t="s">
        <v>37</v>
      </c>
      <c r="G273" s="19"/>
      <c r="H273" s="20">
        <f>SUM(H274)</f>
        <v>0</v>
      </c>
      <c r="I273" s="20">
        <f>SUM(I274)</f>
        <v>0</v>
      </c>
      <c r="J273" s="20">
        <f>SUM(J274)</f>
        <v>0</v>
      </c>
    </row>
    <row r="274" spans="1:10" ht="36" customHeight="1" hidden="1">
      <c r="A274" s="28"/>
      <c r="B274" s="23" t="s">
        <v>280</v>
      </c>
      <c r="C274" s="57">
        <v>901</v>
      </c>
      <c r="D274" s="19" t="s">
        <v>242</v>
      </c>
      <c r="E274" s="19" t="s">
        <v>233</v>
      </c>
      <c r="F274" s="19" t="s">
        <v>37</v>
      </c>
      <c r="G274" s="19" t="s">
        <v>281</v>
      </c>
      <c r="H274" s="20">
        <f>SUM('распр.б.а. 9'!G273)</f>
        <v>0</v>
      </c>
      <c r="I274" s="20">
        <f>SUM('распр.б.а. 9'!H273)</f>
        <v>0</v>
      </c>
      <c r="J274" s="20">
        <f>SUM('распр.б.а. 9'!I273)</f>
        <v>0</v>
      </c>
    </row>
    <row r="275" spans="1:10" ht="37.5" customHeight="1">
      <c r="A275" s="28"/>
      <c r="B275" s="23" t="s">
        <v>176</v>
      </c>
      <c r="C275" s="57">
        <v>901</v>
      </c>
      <c r="D275" s="19" t="s">
        <v>242</v>
      </c>
      <c r="E275" s="19" t="s">
        <v>233</v>
      </c>
      <c r="F275" s="19" t="s">
        <v>38</v>
      </c>
      <c r="G275" s="19"/>
      <c r="H275" s="20">
        <f aca="true" t="shared" si="40" ref="H275:J276">SUM(H276)</f>
        <v>186.8</v>
      </c>
      <c r="I275" s="20">
        <f t="shared" si="40"/>
        <v>17.7</v>
      </c>
      <c r="J275" s="20">
        <f t="shared" si="40"/>
        <v>18.4</v>
      </c>
    </row>
    <row r="276" spans="1:10" ht="75.75" customHeight="1">
      <c r="A276" s="28"/>
      <c r="B276" s="31" t="s">
        <v>382</v>
      </c>
      <c r="C276" s="57">
        <v>901</v>
      </c>
      <c r="D276" s="19" t="s">
        <v>242</v>
      </c>
      <c r="E276" s="19" t="s">
        <v>233</v>
      </c>
      <c r="F276" s="19" t="s">
        <v>39</v>
      </c>
      <c r="G276" s="19"/>
      <c r="H276" s="20">
        <f t="shared" si="40"/>
        <v>186.8</v>
      </c>
      <c r="I276" s="20">
        <f t="shared" si="40"/>
        <v>17.7</v>
      </c>
      <c r="J276" s="20">
        <f t="shared" si="40"/>
        <v>18.4</v>
      </c>
    </row>
    <row r="277" spans="1:10" ht="39" customHeight="1">
      <c r="A277" s="28"/>
      <c r="B277" s="23" t="s">
        <v>280</v>
      </c>
      <c r="C277" s="57">
        <v>901</v>
      </c>
      <c r="D277" s="19" t="s">
        <v>242</v>
      </c>
      <c r="E277" s="19" t="s">
        <v>233</v>
      </c>
      <c r="F277" s="19" t="s">
        <v>39</v>
      </c>
      <c r="G277" s="19" t="s">
        <v>281</v>
      </c>
      <c r="H277" s="20">
        <f>SUM('распр.б.а. 9'!G276)</f>
        <v>186.8</v>
      </c>
      <c r="I277" s="20">
        <f>SUM('распр.б.а. 9'!H276)</f>
        <v>17.7</v>
      </c>
      <c r="J277" s="20">
        <f>SUM('распр.б.а. 9'!I276)</f>
        <v>18.4</v>
      </c>
    </row>
    <row r="278" spans="1:10" ht="36" customHeight="1">
      <c r="A278" s="28"/>
      <c r="B278" s="23" t="s">
        <v>41</v>
      </c>
      <c r="C278" s="57">
        <v>901</v>
      </c>
      <c r="D278" s="19" t="s">
        <v>242</v>
      </c>
      <c r="E278" s="19" t="s">
        <v>233</v>
      </c>
      <c r="F278" s="19" t="s">
        <v>40</v>
      </c>
      <c r="G278" s="19"/>
      <c r="H278" s="20">
        <f>SUM(H279+H281)</f>
        <v>126.9</v>
      </c>
      <c r="I278" s="20">
        <f>SUM(I279+I281)</f>
        <v>12.1</v>
      </c>
      <c r="J278" s="20">
        <f>SUM(J279+J281)</f>
        <v>12.5</v>
      </c>
    </row>
    <row r="279" spans="1:10" ht="65.25" customHeight="1" hidden="1">
      <c r="A279" s="28"/>
      <c r="B279" s="31" t="s">
        <v>494</v>
      </c>
      <c r="C279" s="57">
        <v>901</v>
      </c>
      <c r="D279" s="19" t="s">
        <v>242</v>
      </c>
      <c r="E279" s="19" t="s">
        <v>233</v>
      </c>
      <c r="F279" s="19" t="s">
        <v>42</v>
      </c>
      <c r="G279" s="19"/>
      <c r="H279" s="20">
        <f>SUM(H280)</f>
        <v>0</v>
      </c>
      <c r="I279" s="20">
        <f>SUM(I280)</f>
        <v>0</v>
      </c>
      <c r="J279" s="20">
        <f>SUM(J280)</f>
        <v>0</v>
      </c>
    </row>
    <row r="280" spans="1:10" ht="36" customHeight="1" hidden="1">
      <c r="A280" s="28"/>
      <c r="B280" s="23" t="s">
        <v>280</v>
      </c>
      <c r="C280" s="57">
        <v>901</v>
      </c>
      <c r="D280" s="19" t="s">
        <v>242</v>
      </c>
      <c r="E280" s="19" t="s">
        <v>233</v>
      </c>
      <c r="F280" s="19" t="s">
        <v>42</v>
      </c>
      <c r="G280" s="19" t="s">
        <v>281</v>
      </c>
      <c r="H280" s="20">
        <f>SUM('распр.б.а. 9'!G279)</f>
        <v>0</v>
      </c>
      <c r="I280" s="20">
        <f>SUM('распр.б.а. 9'!H279)</f>
        <v>0</v>
      </c>
      <c r="J280" s="20">
        <f>SUM('распр.б.а. 9'!I279)</f>
        <v>0</v>
      </c>
    </row>
    <row r="281" spans="1:10" ht="52.5" customHeight="1">
      <c r="A281" s="28"/>
      <c r="B281" s="23" t="s">
        <v>176</v>
      </c>
      <c r="C281" s="57">
        <v>901</v>
      </c>
      <c r="D281" s="19" t="s">
        <v>242</v>
      </c>
      <c r="E281" s="19" t="s">
        <v>233</v>
      </c>
      <c r="F281" s="19" t="s">
        <v>43</v>
      </c>
      <c r="G281" s="19"/>
      <c r="H281" s="20">
        <f aca="true" t="shared" si="41" ref="H281:J282">SUM(H282)</f>
        <v>126.9</v>
      </c>
      <c r="I281" s="20">
        <f t="shared" si="41"/>
        <v>12.1</v>
      </c>
      <c r="J281" s="20">
        <f t="shared" si="41"/>
        <v>12.5</v>
      </c>
    </row>
    <row r="282" spans="1:10" ht="98.25" customHeight="1">
      <c r="A282" s="28"/>
      <c r="B282" s="31" t="s">
        <v>383</v>
      </c>
      <c r="C282" s="57">
        <v>901</v>
      </c>
      <c r="D282" s="19" t="s">
        <v>242</v>
      </c>
      <c r="E282" s="19" t="s">
        <v>233</v>
      </c>
      <c r="F282" s="19" t="s">
        <v>44</v>
      </c>
      <c r="G282" s="19"/>
      <c r="H282" s="20">
        <f t="shared" si="41"/>
        <v>126.9</v>
      </c>
      <c r="I282" s="20">
        <f t="shared" si="41"/>
        <v>12.1</v>
      </c>
      <c r="J282" s="20">
        <f t="shared" si="41"/>
        <v>12.5</v>
      </c>
    </row>
    <row r="283" spans="1:10" ht="37.5" customHeight="1">
      <c r="A283" s="28"/>
      <c r="B283" s="23" t="s">
        <v>280</v>
      </c>
      <c r="C283" s="57">
        <v>901</v>
      </c>
      <c r="D283" s="19" t="s">
        <v>242</v>
      </c>
      <c r="E283" s="19" t="s">
        <v>233</v>
      </c>
      <c r="F283" s="19" t="s">
        <v>44</v>
      </c>
      <c r="G283" s="19" t="s">
        <v>281</v>
      </c>
      <c r="H283" s="20">
        <f>SUM('распр.б.а. 9'!G282)</f>
        <v>126.9</v>
      </c>
      <c r="I283" s="20">
        <f>SUM('распр.б.а. 9'!H282)</f>
        <v>12.1</v>
      </c>
      <c r="J283" s="20">
        <f>SUM('распр.б.а. 9'!I282)</f>
        <v>12.5</v>
      </c>
    </row>
    <row r="284" spans="1:10" s="28" customFormat="1" ht="27" customHeight="1">
      <c r="A284" s="26"/>
      <c r="B284" s="27" t="s">
        <v>335</v>
      </c>
      <c r="C284" s="57">
        <v>901</v>
      </c>
      <c r="D284" s="19" t="s">
        <v>242</v>
      </c>
      <c r="E284" s="19" t="s">
        <v>233</v>
      </c>
      <c r="F284" s="19" t="s">
        <v>133</v>
      </c>
      <c r="G284" s="19"/>
      <c r="H284" s="20">
        <f>SUM(H285)</f>
        <v>0</v>
      </c>
      <c r="I284" s="20">
        <f aca="true" t="shared" si="42" ref="I284:J286">SUM(I285)</f>
        <v>31.2</v>
      </c>
      <c r="J284" s="20">
        <f t="shared" si="42"/>
        <v>32.4</v>
      </c>
    </row>
    <row r="285" spans="1:10" s="28" customFormat="1" ht="53.25" customHeight="1">
      <c r="A285" s="26"/>
      <c r="B285" s="23" t="s">
        <v>497</v>
      </c>
      <c r="C285" s="57">
        <v>901</v>
      </c>
      <c r="D285" s="19" t="s">
        <v>242</v>
      </c>
      <c r="E285" s="19" t="s">
        <v>233</v>
      </c>
      <c r="F285" s="19" t="s">
        <v>499</v>
      </c>
      <c r="G285" s="19"/>
      <c r="H285" s="20">
        <f>SUM(H286)</f>
        <v>0</v>
      </c>
      <c r="I285" s="20">
        <f t="shared" si="42"/>
        <v>31.2</v>
      </c>
      <c r="J285" s="20">
        <f t="shared" si="42"/>
        <v>32.4</v>
      </c>
    </row>
    <row r="286" spans="1:10" s="28" customFormat="1" ht="88.5" customHeight="1">
      <c r="A286" s="26"/>
      <c r="B286" s="23" t="s">
        <v>64</v>
      </c>
      <c r="C286" s="57">
        <v>901</v>
      </c>
      <c r="D286" s="19" t="s">
        <v>242</v>
      </c>
      <c r="E286" s="19" t="s">
        <v>233</v>
      </c>
      <c r="F286" s="19" t="s">
        <v>500</v>
      </c>
      <c r="G286" s="19"/>
      <c r="H286" s="20">
        <f>SUM(H287)</f>
        <v>0</v>
      </c>
      <c r="I286" s="20">
        <f t="shared" si="42"/>
        <v>31.2</v>
      </c>
      <c r="J286" s="20">
        <f t="shared" si="42"/>
        <v>32.4</v>
      </c>
    </row>
    <row r="287" spans="1:10" s="28" customFormat="1" ht="39.75" customHeight="1">
      <c r="A287" s="26"/>
      <c r="B287" s="23" t="s">
        <v>280</v>
      </c>
      <c r="C287" s="57">
        <v>901</v>
      </c>
      <c r="D287" s="19" t="s">
        <v>242</v>
      </c>
      <c r="E287" s="19" t="s">
        <v>233</v>
      </c>
      <c r="F287" s="19" t="s">
        <v>500</v>
      </c>
      <c r="G287" s="19" t="s">
        <v>281</v>
      </c>
      <c r="H287" s="20">
        <f>SUM('распр.б.а. 9'!G286)</f>
        <v>0</v>
      </c>
      <c r="I287" s="20">
        <f>SUM('распр.б.а. 9'!H286)</f>
        <v>31.2</v>
      </c>
      <c r="J287" s="20">
        <f>SUM('распр.б.а. 9'!I286)</f>
        <v>32.4</v>
      </c>
    </row>
    <row r="288" spans="1:10" s="28" customFormat="1" ht="41.25" customHeight="1">
      <c r="A288" s="26"/>
      <c r="B288" s="30" t="s">
        <v>344</v>
      </c>
      <c r="C288" s="57">
        <v>901</v>
      </c>
      <c r="D288" s="19" t="s">
        <v>242</v>
      </c>
      <c r="E288" s="19" t="s">
        <v>233</v>
      </c>
      <c r="F288" s="19" t="s">
        <v>137</v>
      </c>
      <c r="G288" s="19"/>
      <c r="H288" s="20">
        <f>SUM(H289+H292+H295+H298+H304+H308+H311+H314+H317+H320+H323)</f>
        <v>59302.99999999999</v>
      </c>
      <c r="I288" s="20">
        <f>SUM(I289+I292+I295+I298+I304+I308+I311+I314+I317+I320)</f>
        <v>20201.800000000003</v>
      </c>
      <c r="J288" s="20">
        <f>SUM(J289+J292+J295+J298+J304+J308+J311+J314+J317+J320)</f>
        <v>21008.7</v>
      </c>
    </row>
    <row r="289" spans="1:10" s="28" customFormat="1" ht="39" customHeight="1">
      <c r="A289" s="26"/>
      <c r="B289" s="27" t="s">
        <v>393</v>
      </c>
      <c r="C289" s="57">
        <v>901</v>
      </c>
      <c r="D289" s="19" t="s">
        <v>242</v>
      </c>
      <c r="E289" s="19" t="s">
        <v>233</v>
      </c>
      <c r="F289" s="19" t="s">
        <v>138</v>
      </c>
      <c r="G289" s="19"/>
      <c r="H289" s="20">
        <f aca="true" t="shared" si="43" ref="H289:J290">SUM(H290)</f>
        <v>3966.4</v>
      </c>
      <c r="I289" s="20">
        <f t="shared" si="43"/>
        <v>2319.2</v>
      </c>
      <c r="J289" s="20">
        <f t="shared" si="43"/>
        <v>2412</v>
      </c>
    </row>
    <row r="290" spans="1:10" s="28" customFormat="1" ht="62.25" customHeight="1">
      <c r="A290" s="26"/>
      <c r="B290" s="27" t="s">
        <v>394</v>
      </c>
      <c r="C290" s="57">
        <v>901</v>
      </c>
      <c r="D290" s="19" t="s">
        <v>242</v>
      </c>
      <c r="E290" s="19" t="s">
        <v>233</v>
      </c>
      <c r="F290" s="19" t="s">
        <v>139</v>
      </c>
      <c r="G290" s="19"/>
      <c r="H290" s="20">
        <f t="shared" si="43"/>
        <v>3966.4</v>
      </c>
      <c r="I290" s="20">
        <f t="shared" si="43"/>
        <v>2319.2</v>
      </c>
      <c r="J290" s="20">
        <f t="shared" si="43"/>
        <v>2412</v>
      </c>
    </row>
    <row r="291" spans="1:10" s="28" customFormat="1" ht="36" customHeight="1">
      <c r="A291" s="26"/>
      <c r="B291" s="23" t="s">
        <v>280</v>
      </c>
      <c r="C291" s="57">
        <v>901</v>
      </c>
      <c r="D291" s="19" t="s">
        <v>242</v>
      </c>
      <c r="E291" s="19" t="s">
        <v>233</v>
      </c>
      <c r="F291" s="19" t="s">
        <v>139</v>
      </c>
      <c r="G291" s="19" t="s">
        <v>281</v>
      </c>
      <c r="H291" s="20">
        <f>SUM('распр.б.а. 9'!G290)</f>
        <v>3966.4</v>
      </c>
      <c r="I291" s="20">
        <f>SUM('распр.б.а. 9'!H290)</f>
        <v>2319.2</v>
      </c>
      <c r="J291" s="20">
        <f>SUM('распр.б.а. 9'!I290)</f>
        <v>2412</v>
      </c>
    </row>
    <row r="292" spans="1:10" s="28" customFormat="1" ht="66" customHeight="1">
      <c r="A292" s="26"/>
      <c r="B292" s="27" t="s">
        <v>340</v>
      </c>
      <c r="C292" s="57">
        <v>901</v>
      </c>
      <c r="D292" s="19" t="s">
        <v>242</v>
      </c>
      <c r="E292" s="19" t="s">
        <v>233</v>
      </c>
      <c r="F292" s="19" t="s">
        <v>140</v>
      </c>
      <c r="G292" s="19"/>
      <c r="H292" s="20">
        <f aca="true" t="shared" si="44" ref="H292:J293">SUM(H293)</f>
        <v>21686.3</v>
      </c>
      <c r="I292" s="20">
        <f t="shared" si="44"/>
        <v>6369</v>
      </c>
      <c r="J292" s="20">
        <f t="shared" si="44"/>
        <v>6623.7</v>
      </c>
    </row>
    <row r="293" spans="1:10" s="28" customFormat="1" ht="66" customHeight="1">
      <c r="A293" s="26"/>
      <c r="B293" s="23" t="s">
        <v>345</v>
      </c>
      <c r="C293" s="57">
        <v>901</v>
      </c>
      <c r="D293" s="19" t="s">
        <v>242</v>
      </c>
      <c r="E293" s="19" t="s">
        <v>233</v>
      </c>
      <c r="F293" s="19" t="s">
        <v>141</v>
      </c>
      <c r="G293" s="19"/>
      <c r="H293" s="20">
        <f t="shared" si="44"/>
        <v>21686.3</v>
      </c>
      <c r="I293" s="20">
        <f t="shared" si="44"/>
        <v>6369</v>
      </c>
      <c r="J293" s="20">
        <f t="shared" si="44"/>
        <v>6623.7</v>
      </c>
    </row>
    <row r="294" spans="1:10" s="28" customFormat="1" ht="33.75" customHeight="1">
      <c r="A294" s="26"/>
      <c r="B294" s="23" t="s">
        <v>280</v>
      </c>
      <c r="C294" s="57">
        <v>901</v>
      </c>
      <c r="D294" s="19" t="s">
        <v>242</v>
      </c>
      <c r="E294" s="19" t="s">
        <v>233</v>
      </c>
      <c r="F294" s="19" t="s">
        <v>141</v>
      </c>
      <c r="G294" s="19" t="s">
        <v>281</v>
      </c>
      <c r="H294" s="20">
        <f>SUM('распр.б.а. 9'!G293)</f>
        <v>21686.3</v>
      </c>
      <c r="I294" s="20">
        <f>SUM('распр.б.а. 9'!H293)</f>
        <v>6369</v>
      </c>
      <c r="J294" s="20">
        <f>SUM('распр.б.а. 9'!I293)</f>
        <v>6623.7</v>
      </c>
    </row>
    <row r="295" spans="1:10" s="28" customFormat="1" ht="48" customHeight="1">
      <c r="A295" s="26"/>
      <c r="B295" s="27" t="s">
        <v>346</v>
      </c>
      <c r="C295" s="57">
        <v>901</v>
      </c>
      <c r="D295" s="19" t="s">
        <v>242</v>
      </c>
      <c r="E295" s="19" t="s">
        <v>233</v>
      </c>
      <c r="F295" s="19" t="s">
        <v>142</v>
      </c>
      <c r="G295" s="19"/>
      <c r="H295" s="20">
        <f aca="true" t="shared" si="45" ref="H295:J296">SUM(H296)</f>
        <v>2738</v>
      </c>
      <c r="I295" s="20">
        <f t="shared" si="45"/>
        <v>624</v>
      </c>
      <c r="J295" s="20">
        <f t="shared" si="45"/>
        <v>649</v>
      </c>
    </row>
    <row r="296" spans="1:10" s="28" customFormat="1" ht="60.75" customHeight="1">
      <c r="A296" s="26"/>
      <c r="B296" s="27" t="s">
        <v>395</v>
      </c>
      <c r="C296" s="57">
        <v>901</v>
      </c>
      <c r="D296" s="19" t="s">
        <v>242</v>
      </c>
      <c r="E296" s="19" t="s">
        <v>233</v>
      </c>
      <c r="F296" s="19" t="s">
        <v>143</v>
      </c>
      <c r="G296" s="19"/>
      <c r="H296" s="20">
        <f t="shared" si="45"/>
        <v>2738</v>
      </c>
      <c r="I296" s="20">
        <f t="shared" si="45"/>
        <v>624</v>
      </c>
      <c r="J296" s="20">
        <f t="shared" si="45"/>
        <v>649</v>
      </c>
    </row>
    <row r="297" spans="1:10" s="28" customFormat="1" ht="33.75" customHeight="1">
      <c r="A297" s="26"/>
      <c r="B297" s="23" t="s">
        <v>280</v>
      </c>
      <c r="C297" s="57">
        <v>901</v>
      </c>
      <c r="D297" s="19" t="s">
        <v>242</v>
      </c>
      <c r="E297" s="19" t="s">
        <v>233</v>
      </c>
      <c r="F297" s="19" t="s">
        <v>143</v>
      </c>
      <c r="G297" s="19" t="s">
        <v>281</v>
      </c>
      <c r="H297" s="20">
        <f>SUM('распр.б.а. 9'!G296)</f>
        <v>2738</v>
      </c>
      <c r="I297" s="20">
        <f>SUM('распр.б.а. 9'!H296)</f>
        <v>624</v>
      </c>
      <c r="J297" s="20">
        <f>SUM('распр.б.а. 9'!I296)</f>
        <v>649</v>
      </c>
    </row>
    <row r="298" spans="1:10" s="28" customFormat="1" ht="61.5" customHeight="1">
      <c r="A298" s="26"/>
      <c r="B298" s="27" t="s">
        <v>425</v>
      </c>
      <c r="C298" s="57">
        <v>901</v>
      </c>
      <c r="D298" s="19" t="s">
        <v>242</v>
      </c>
      <c r="E298" s="19" t="s">
        <v>233</v>
      </c>
      <c r="F298" s="19" t="s">
        <v>144</v>
      </c>
      <c r="G298" s="19"/>
      <c r="H298" s="20">
        <f>SUM(H299+H302)</f>
        <v>5550</v>
      </c>
      <c r="I298" s="20">
        <f>SUM(I299+I302)</f>
        <v>3122.1</v>
      </c>
      <c r="J298" s="20">
        <f>SUM(J299+J302)</f>
        <v>3246.9</v>
      </c>
    </row>
    <row r="299" spans="1:10" s="28" customFormat="1" ht="97.5" customHeight="1">
      <c r="A299" s="26"/>
      <c r="B299" s="23" t="s">
        <v>426</v>
      </c>
      <c r="C299" s="57">
        <v>901</v>
      </c>
      <c r="D299" s="19" t="s">
        <v>242</v>
      </c>
      <c r="E299" s="19" t="s">
        <v>233</v>
      </c>
      <c r="F299" s="19" t="s">
        <v>145</v>
      </c>
      <c r="G299" s="19"/>
      <c r="H299" s="20">
        <f>SUM(H300+H301)</f>
        <v>5550</v>
      </c>
      <c r="I299" s="20">
        <f>SUM(I300+I301)</f>
        <v>3122.1</v>
      </c>
      <c r="J299" s="20">
        <f>SUM(J300+J301)</f>
        <v>3246.9</v>
      </c>
    </row>
    <row r="300" spans="1:10" s="28" customFormat="1" ht="33.75" customHeight="1">
      <c r="A300" s="26"/>
      <c r="B300" s="23" t="s">
        <v>280</v>
      </c>
      <c r="C300" s="57">
        <v>901</v>
      </c>
      <c r="D300" s="19" t="s">
        <v>242</v>
      </c>
      <c r="E300" s="19" t="s">
        <v>233</v>
      </c>
      <c r="F300" s="19" t="s">
        <v>145</v>
      </c>
      <c r="G300" s="19" t="s">
        <v>281</v>
      </c>
      <c r="H300" s="20">
        <f>SUM('распр.б.а. 9'!G299)</f>
        <v>5549.4</v>
      </c>
      <c r="I300" s="20">
        <f>SUM('распр.б.а. 9'!H299)</f>
        <v>3120</v>
      </c>
      <c r="J300" s="20">
        <f>SUM('распр.б.а. 9'!I299)</f>
        <v>3244.8</v>
      </c>
    </row>
    <row r="301" spans="1:10" s="28" customFormat="1" ht="18" customHeight="1">
      <c r="A301" s="26"/>
      <c r="B301" s="27" t="s">
        <v>282</v>
      </c>
      <c r="C301" s="57">
        <v>901</v>
      </c>
      <c r="D301" s="19" t="s">
        <v>242</v>
      </c>
      <c r="E301" s="19" t="s">
        <v>233</v>
      </c>
      <c r="F301" s="19" t="s">
        <v>145</v>
      </c>
      <c r="G301" s="19" t="s">
        <v>283</v>
      </c>
      <c r="H301" s="20">
        <f>SUM('распр.б.а. 9'!G300)</f>
        <v>0.6</v>
      </c>
      <c r="I301" s="20">
        <f>SUM('распр.б.а. 9'!H300)</f>
        <v>2.1</v>
      </c>
      <c r="J301" s="20">
        <f>SUM('распр.б.а. 9'!I300)</f>
        <v>2.1</v>
      </c>
    </row>
    <row r="302" spans="1:10" s="28" customFormat="1" ht="105" customHeight="1" hidden="1">
      <c r="A302" s="26"/>
      <c r="B302" s="23" t="s">
        <v>323</v>
      </c>
      <c r="C302" s="57">
        <v>901</v>
      </c>
      <c r="D302" s="19" t="s">
        <v>242</v>
      </c>
      <c r="E302" s="19" t="s">
        <v>233</v>
      </c>
      <c r="F302" s="19" t="s">
        <v>175</v>
      </c>
      <c r="G302" s="19"/>
      <c r="H302" s="20">
        <f>SUM(H303)</f>
        <v>0</v>
      </c>
      <c r="I302" s="20">
        <f>SUM(I303)</f>
        <v>0</v>
      </c>
      <c r="J302" s="20">
        <f>SUM(J303)</f>
        <v>0</v>
      </c>
    </row>
    <row r="303" spans="1:10" s="28" customFormat="1" ht="49.5" customHeight="1" hidden="1">
      <c r="A303" s="26"/>
      <c r="B303" s="23" t="s">
        <v>280</v>
      </c>
      <c r="C303" s="57">
        <v>901</v>
      </c>
      <c r="D303" s="19" t="s">
        <v>242</v>
      </c>
      <c r="E303" s="19" t="s">
        <v>233</v>
      </c>
      <c r="F303" s="19" t="s">
        <v>175</v>
      </c>
      <c r="G303" s="19" t="s">
        <v>281</v>
      </c>
      <c r="H303" s="20"/>
      <c r="I303" s="20"/>
      <c r="J303" s="20"/>
    </row>
    <row r="304" spans="1:10" s="28" customFormat="1" ht="44.25" customHeight="1">
      <c r="A304" s="26"/>
      <c r="B304" s="27" t="s">
        <v>427</v>
      </c>
      <c r="C304" s="57">
        <v>901</v>
      </c>
      <c r="D304" s="19" t="s">
        <v>242</v>
      </c>
      <c r="E304" s="19" t="s">
        <v>233</v>
      </c>
      <c r="F304" s="19" t="s">
        <v>146</v>
      </c>
      <c r="G304" s="19"/>
      <c r="H304" s="20">
        <f>SUM(H305)</f>
        <v>6335.9</v>
      </c>
      <c r="I304" s="20">
        <f>SUM(I305)</f>
        <v>6473</v>
      </c>
      <c r="J304" s="20">
        <f>SUM(J305)</f>
        <v>6730.9</v>
      </c>
    </row>
    <row r="305" spans="1:10" s="28" customFormat="1" ht="78" customHeight="1">
      <c r="A305" s="26"/>
      <c r="B305" s="27" t="s">
        <v>428</v>
      </c>
      <c r="C305" s="57">
        <v>901</v>
      </c>
      <c r="D305" s="19" t="s">
        <v>242</v>
      </c>
      <c r="E305" s="19" t="s">
        <v>233</v>
      </c>
      <c r="F305" s="19" t="s">
        <v>147</v>
      </c>
      <c r="G305" s="19"/>
      <c r="H305" s="20">
        <f>SUM(H306+H307)</f>
        <v>6335.9</v>
      </c>
      <c r="I305" s="20">
        <f>SUM(I306+I307)</f>
        <v>6473</v>
      </c>
      <c r="J305" s="20">
        <f>SUM(J306+J307)</f>
        <v>6730.9</v>
      </c>
    </row>
    <row r="306" spans="1:10" s="28" customFormat="1" ht="38.25" customHeight="1">
      <c r="A306" s="26"/>
      <c r="B306" s="23" t="s">
        <v>280</v>
      </c>
      <c r="C306" s="57">
        <v>901</v>
      </c>
      <c r="D306" s="19" t="s">
        <v>242</v>
      </c>
      <c r="E306" s="19" t="s">
        <v>233</v>
      </c>
      <c r="F306" s="19" t="s">
        <v>147</v>
      </c>
      <c r="G306" s="19" t="s">
        <v>281</v>
      </c>
      <c r="H306" s="20">
        <f>SUM('распр.б.а. 9'!G305)</f>
        <v>6310.9</v>
      </c>
      <c r="I306" s="20">
        <f>SUM('распр.б.а. 9'!H305)</f>
        <v>6448</v>
      </c>
      <c r="J306" s="20">
        <f>SUM('распр.б.а. 9'!I305)</f>
        <v>6705.9</v>
      </c>
    </row>
    <row r="307" spans="1:10" s="28" customFormat="1" ht="28.5" customHeight="1">
      <c r="A307" s="26"/>
      <c r="B307" s="27" t="s">
        <v>282</v>
      </c>
      <c r="C307" s="57">
        <v>901</v>
      </c>
      <c r="D307" s="19" t="s">
        <v>242</v>
      </c>
      <c r="E307" s="19" t="s">
        <v>233</v>
      </c>
      <c r="F307" s="19" t="s">
        <v>147</v>
      </c>
      <c r="G307" s="19" t="s">
        <v>283</v>
      </c>
      <c r="H307" s="20">
        <f>SUM('распр.б.а. 9'!G306)</f>
        <v>25</v>
      </c>
      <c r="I307" s="20">
        <f>SUM('распр.б.а. 9'!H306)</f>
        <v>25</v>
      </c>
      <c r="J307" s="20">
        <f>SUM('распр.б.а. 9'!I306)</f>
        <v>25</v>
      </c>
    </row>
    <row r="308" spans="1:10" s="28" customFormat="1" ht="66" customHeight="1">
      <c r="A308" s="26"/>
      <c r="B308" s="27" t="s">
        <v>347</v>
      </c>
      <c r="C308" s="57">
        <v>901</v>
      </c>
      <c r="D308" s="19" t="s">
        <v>242</v>
      </c>
      <c r="E308" s="19" t="s">
        <v>233</v>
      </c>
      <c r="F308" s="19" t="s">
        <v>148</v>
      </c>
      <c r="G308" s="19"/>
      <c r="H308" s="20">
        <f aca="true" t="shared" si="46" ref="H308:J309">SUM(H309)</f>
        <v>1491</v>
      </c>
      <c r="I308" s="20">
        <f t="shared" si="46"/>
        <v>649</v>
      </c>
      <c r="J308" s="20">
        <f t="shared" si="46"/>
        <v>674.9</v>
      </c>
    </row>
    <row r="309" spans="1:10" s="28" customFormat="1" ht="84" customHeight="1">
      <c r="A309" s="26"/>
      <c r="B309" s="27" t="s">
        <v>348</v>
      </c>
      <c r="C309" s="57">
        <v>901</v>
      </c>
      <c r="D309" s="19" t="s">
        <v>242</v>
      </c>
      <c r="E309" s="19" t="s">
        <v>233</v>
      </c>
      <c r="F309" s="19" t="s">
        <v>149</v>
      </c>
      <c r="G309" s="19"/>
      <c r="H309" s="20">
        <f t="shared" si="46"/>
        <v>1491</v>
      </c>
      <c r="I309" s="20">
        <f t="shared" si="46"/>
        <v>649</v>
      </c>
      <c r="J309" s="20">
        <f t="shared" si="46"/>
        <v>674.9</v>
      </c>
    </row>
    <row r="310" spans="1:10" s="28" customFormat="1" ht="35.25" customHeight="1">
      <c r="A310" s="26"/>
      <c r="B310" s="23" t="s">
        <v>280</v>
      </c>
      <c r="C310" s="57">
        <v>901</v>
      </c>
      <c r="D310" s="19" t="s">
        <v>242</v>
      </c>
      <c r="E310" s="19" t="s">
        <v>233</v>
      </c>
      <c r="F310" s="19" t="s">
        <v>149</v>
      </c>
      <c r="G310" s="19" t="s">
        <v>281</v>
      </c>
      <c r="H310" s="20">
        <f>SUM('распр.б.а. 9'!G309)</f>
        <v>1491</v>
      </c>
      <c r="I310" s="20">
        <f>SUM('распр.б.а. 9'!H309)</f>
        <v>649</v>
      </c>
      <c r="J310" s="20">
        <f>SUM('распр.б.а. 9'!I309)</f>
        <v>674.9</v>
      </c>
    </row>
    <row r="311" spans="1:10" s="28" customFormat="1" ht="52.5" customHeight="1">
      <c r="A311" s="26"/>
      <c r="B311" s="27" t="s">
        <v>349</v>
      </c>
      <c r="C311" s="57">
        <v>901</v>
      </c>
      <c r="D311" s="19" t="s">
        <v>242</v>
      </c>
      <c r="E311" s="19" t="s">
        <v>233</v>
      </c>
      <c r="F311" s="19" t="s">
        <v>150</v>
      </c>
      <c r="G311" s="25"/>
      <c r="H311" s="20">
        <f aca="true" t="shared" si="47" ref="H311:J312">SUM(H312)</f>
        <v>0</v>
      </c>
      <c r="I311" s="20">
        <f t="shared" si="47"/>
        <v>219.2</v>
      </c>
      <c r="J311" s="20">
        <f t="shared" si="47"/>
        <v>228</v>
      </c>
    </row>
    <row r="312" spans="1:10" s="28" customFormat="1" ht="71.25" customHeight="1">
      <c r="A312" s="26"/>
      <c r="B312" s="27" t="s">
        <v>350</v>
      </c>
      <c r="C312" s="57">
        <v>901</v>
      </c>
      <c r="D312" s="19" t="s">
        <v>242</v>
      </c>
      <c r="E312" s="19" t="s">
        <v>233</v>
      </c>
      <c r="F312" s="19" t="s">
        <v>151</v>
      </c>
      <c r="G312" s="19"/>
      <c r="H312" s="20">
        <f t="shared" si="47"/>
        <v>0</v>
      </c>
      <c r="I312" s="20">
        <f t="shared" si="47"/>
        <v>219.2</v>
      </c>
      <c r="J312" s="20">
        <f t="shared" si="47"/>
        <v>228</v>
      </c>
    </row>
    <row r="313" spans="1:10" s="28" customFormat="1" ht="35.25" customHeight="1">
      <c r="A313" s="26"/>
      <c r="B313" s="23" t="s">
        <v>280</v>
      </c>
      <c r="C313" s="57">
        <v>901</v>
      </c>
      <c r="D313" s="19" t="s">
        <v>242</v>
      </c>
      <c r="E313" s="19" t="s">
        <v>233</v>
      </c>
      <c r="F313" s="19" t="s">
        <v>151</v>
      </c>
      <c r="G313" s="19" t="s">
        <v>281</v>
      </c>
      <c r="H313" s="20">
        <f>SUM('распр.б.а. 9'!G312)</f>
        <v>0</v>
      </c>
      <c r="I313" s="20">
        <f>SUM('распр.б.а. 9'!H312)</f>
        <v>219.2</v>
      </c>
      <c r="J313" s="20">
        <f>SUM('распр.б.а. 9'!I312)</f>
        <v>228</v>
      </c>
    </row>
    <row r="314" spans="1:10" s="28" customFormat="1" ht="39.75" customHeight="1">
      <c r="A314" s="26"/>
      <c r="B314" s="27" t="s">
        <v>351</v>
      </c>
      <c r="C314" s="57">
        <v>901</v>
      </c>
      <c r="D314" s="19" t="s">
        <v>242</v>
      </c>
      <c r="E314" s="19" t="s">
        <v>233</v>
      </c>
      <c r="F314" s="19" t="s">
        <v>152</v>
      </c>
      <c r="G314" s="19"/>
      <c r="H314" s="20">
        <f aca="true" t="shared" si="48" ref="H314:J315">SUM(H315)</f>
        <v>68</v>
      </c>
      <c r="I314" s="20">
        <f t="shared" si="48"/>
        <v>374.3</v>
      </c>
      <c r="J314" s="20">
        <f t="shared" si="48"/>
        <v>389.3</v>
      </c>
    </row>
    <row r="315" spans="1:10" s="28" customFormat="1" ht="66" customHeight="1">
      <c r="A315" s="26"/>
      <c r="B315" s="27" t="s">
        <v>352</v>
      </c>
      <c r="C315" s="57">
        <v>901</v>
      </c>
      <c r="D315" s="19" t="s">
        <v>242</v>
      </c>
      <c r="E315" s="19" t="s">
        <v>233</v>
      </c>
      <c r="F315" s="19" t="s">
        <v>153</v>
      </c>
      <c r="G315" s="19"/>
      <c r="H315" s="20">
        <f t="shared" si="48"/>
        <v>68</v>
      </c>
      <c r="I315" s="20">
        <f t="shared" si="48"/>
        <v>374.3</v>
      </c>
      <c r="J315" s="20">
        <f t="shared" si="48"/>
        <v>389.3</v>
      </c>
    </row>
    <row r="316" spans="1:10" s="28" customFormat="1" ht="38.25" customHeight="1">
      <c r="A316" s="26"/>
      <c r="B316" s="23" t="s">
        <v>280</v>
      </c>
      <c r="C316" s="57">
        <v>901</v>
      </c>
      <c r="D316" s="19" t="s">
        <v>242</v>
      </c>
      <c r="E316" s="19" t="s">
        <v>233</v>
      </c>
      <c r="F316" s="19" t="s">
        <v>153</v>
      </c>
      <c r="G316" s="19" t="s">
        <v>281</v>
      </c>
      <c r="H316" s="20">
        <f>SUM('распр.б.а. 9'!G315)</f>
        <v>68</v>
      </c>
      <c r="I316" s="20">
        <f>SUM('распр.б.а. 9'!H315)</f>
        <v>374.3</v>
      </c>
      <c r="J316" s="20">
        <f>SUM('распр.б.а. 9'!I315)</f>
        <v>389.3</v>
      </c>
    </row>
    <row r="317" spans="1:10" s="28" customFormat="1" ht="42" customHeight="1">
      <c r="A317" s="26"/>
      <c r="B317" s="27" t="s">
        <v>353</v>
      </c>
      <c r="C317" s="57">
        <v>901</v>
      </c>
      <c r="D317" s="19" t="s">
        <v>242</v>
      </c>
      <c r="E317" s="19" t="s">
        <v>233</v>
      </c>
      <c r="F317" s="19" t="s">
        <v>154</v>
      </c>
      <c r="G317" s="19"/>
      <c r="H317" s="20">
        <f aca="true" t="shared" si="49" ref="H317:J318">SUM(H318)</f>
        <v>51.2</v>
      </c>
      <c r="I317" s="20">
        <f t="shared" si="49"/>
        <v>52</v>
      </c>
      <c r="J317" s="20">
        <f t="shared" si="49"/>
        <v>54</v>
      </c>
    </row>
    <row r="318" spans="1:10" s="28" customFormat="1" ht="78" customHeight="1">
      <c r="A318" s="26"/>
      <c r="B318" s="27" t="s">
        <v>354</v>
      </c>
      <c r="C318" s="57">
        <v>901</v>
      </c>
      <c r="D318" s="19" t="s">
        <v>242</v>
      </c>
      <c r="E318" s="19" t="s">
        <v>233</v>
      </c>
      <c r="F318" s="19" t="s">
        <v>155</v>
      </c>
      <c r="G318" s="19"/>
      <c r="H318" s="20">
        <f t="shared" si="49"/>
        <v>51.2</v>
      </c>
      <c r="I318" s="20">
        <f t="shared" si="49"/>
        <v>52</v>
      </c>
      <c r="J318" s="20">
        <f t="shared" si="49"/>
        <v>54</v>
      </c>
    </row>
    <row r="319" spans="1:10" s="28" customFormat="1" ht="34.5" customHeight="1">
      <c r="A319" s="26"/>
      <c r="B319" s="23" t="s">
        <v>280</v>
      </c>
      <c r="C319" s="57">
        <v>901</v>
      </c>
      <c r="D319" s="19" t="s">
        <v>242</v>
      </c>
      <c r="E319" s="19" t="s">
        <v>233</v>
      </c>
      <c r="F319" s="19" t="s">
        <v>155</v>
      </c>
      <c r="G319" s="19" t="s">
        <v>281</v>
      </c>
      <c r="H319" s="20">
        <f>SUM('распр.б.а. 9'!G318)</f>
        <v>51.2</v>
      </c>
      <c r="I319" s="20">
        <f>SUM('распр.б.а. 9'!H318)</f>
        <v>52</v>
      </c>
      <c r="J319" s="20">
        <f>SUM('распр.б.а. 9'!I318)</f>
        <v>54</v>
      </c>
    </row>
    <row r="320" spans="1:10" s="28" customFormat="1" ht="59.25" customHeight="1">
      <c r="A320" s="26"/>
      <c r="B320" s="27" t="s">
        <v>396</v>
      </c>
      <c r="C320" s="57">
        <v>901</v>
      </c>
      <c r="D320" s="19" t="s">
        <v>242</v>
      </c>
      <c r="E320" s="19" t="s">
        <v>233</v>
      </c>
      <c r="F320" s="19" t="s">
        <v>433</v>
      </c>
      <c r="G320" s="19"/>
      <c r="H320" s="20">
        <f>SUM(H321)</f>
        <v>916.2</v>
      </c>
      <c r="I320" s="20">
        <f>SUM(I321)</f>
        <v>0</v>
      </c>
      <c r="J320" s="20">
        <f>SUM(J321)</f>
        <v>0</v>
      </c>
    </row>
    <row r="321" spans="1:10" s="28" customFormat="1" ht="91.5" customHeight="1">
      <c r="A321" s="26"/>
      <c r="B321" s="23" t="s">
        <v>397</v>
      </c>
      <c r="C321" s="57">
        <v>901</v>
      </c>
      <c r="D321" s="19" t="s">
        <v>242</v>
      </c>
      <c r="E321" s="19" t="s">
        <v>233</v>
      </c>
      <c r="F321" s="19" t="s">
        <v>434</v>
      </c>
      <c r="G321" s="19"/>
      <c r="H321" s="20">
        <f>H322</f>
        <v>916.2</v>
      </c>
      <c r="I321" s="20">
        <f>I322</f>
        <v>0</v>
      </c>
      <c r="J321" s="20">
        <f>J322</f>
        <v>0</v>
      </c>
    </row>
    <row r="322" spans="1:10" s="28" customFormat="1" ht="39" customHeight="1">
      <c r="A322" s="26"/>
      <c r="B322" s="23" t="s">
        <v>280</v>
      </c>
      <c r="C322" s="57">
        <v>901</v>
      </c>
      <c r="D322" s="19" t="s">
        <v>242</v>
      </c>
      <c r="E322" s="19" t="s">
        <v>233</v>
      </c>
      <c r="F322" s="19" t="s">
        <v>434</v>
      </c>
      <c r="G322" s="19" t="s">
        <v>281</v>
      </c>
      <c r="H322" s="20">
        <f>SUM('распр.б.а. 9'!G321)</f>
        <v>916.2</v>
      </c>
      <c r="I322" s="20">
        <f>SUM('распр.б.а. 9'!H321)</f>
        <v>0</v>
      </c>
      <c r="J322" s="20">
        <f>SUM('распр.б.а. 9'!I321)</f>
        <v>0</v>
      </c>
    </row>
    <row r="323" spans="1:10" s="28" customFormat="1" ht="39" customHeight="1">
      <c r="A323" s="26"/>
      <c r="B323" s="27" t="s">
        <v>87</v>
      </c>
      <c r="C323" s="57">
        <v>901</v>
      </c>
      <c r="D323" s="19" t="s">
        <v>242</v>
      </c>
      <c r="E323" s="19" t="s">
        <v>233</v>
      </c>
      <c r="F323" s="19" t="s">
        <v>89</v>
      </c>
      <c r="G323" s="19"/>
      <c r="H323" s="20">
        <f>SUM(H324)</f>
        <v>16500</v>
      </c>
      <c r="I323" s="20">
        <f>SUM(I324)</f>
        <v>0</v>
      </c>
      <c r="J323" s="20">
        <f>SUM(J324)</f>
        <v>0</v>
      </c>
    </row>
    <row r="324" spans="1:10" s="28" customFormat="1" ht="39" customHeight="1">
      <c r="A324" s="26"/>
      <c r="B324" s="27" t="s">
        <v>88</v>
      </c>
      <c r="C324" s="57">
        <v>901</v>
      </c>
      <c r="D324" s="19" t="s">
        <v>242</v>
      </c>
      <c r="E324" s="19" t="s">
        <v>233</v>
      </c>
      <c r="F324" s="19" t="s">
        <v>91</v>
      </c>
      <c r="G324" s="19"/>
      <c r="H324" s="20">
        <f>SUM(H325)</f>
        <v>16500</v>
      </c>
      <c r="I324" s="20">
        <v>0</v>
      </c>
      <c r="J324" s="20">
        <v>0</v>
      </c>
    </row>
    <row r="325" spans="1:10" s="28" customFormat="1" ht="72" customHeight="1">
      <c r="A325" s="26"/>
      <c r="B325" s="23" t="s">
        <v>90</v>
      </c>
      <c r="C325" s="57">
        <v>901</v>
      </c>
      <c r="D325" s="19" t="s">
        <v>242</v>
      </c>
      <c r="E325" s="19" t="s">
        <v>233</v>
      </c>
      <c r="F325" s="19" t="s">
        <v>92</v>
      </c>
      <c r="G325" s="19"/>
      <c r="H325" s="20">
        <f>H326</f>
        <v>16500</v>
      </c>
      <c r="I325" s="20">
        <f>I326</f>
        <v>0</v>
      </c>
      <c r="J325" s="20">
        <f>J326</f>
        <v>0</v>
      </c>
    </row>
    <row r="326" spans="1:10" s="28" customFormat="1" ht="39" customHeight="1">
      <c r="A326" s="26"/>
      <c r="B326" s="23" t="s">
        <v>280</v>
      </c>
      <c r="C326" s="57">
        <v>901</v>
      </c>
      <c r="D326" s="19" t="s">
        <v>242</v>
      </c>
      <c r="E326" s="19" t="s">
        <v>233</v>
      </c>
      <c r="F326" s="19" t="s">
        <v>92</v>
      </c>
      <c r="G326" s="19" t="s">
        <v>281</v>
      </c>
      <c r="H326" s="20">
        <f>SUM('распр.б.а. 9'!G325)</f>
        <v>16500</v>
      </c>
      <c r="I326" s="20">
        <v>0</v>
      </c>
      <c r="J326" s="20">
        <v>0</v>
      </c>
    </row>
    <row r="327" spans="1:10" s="28" customFormat="1" ht="42" customHeight="1" hidden="1">
      <c r="A327" s="26"/>
      <c r="B327" s="23" t="s">
        <v>329</v>
      </c>
      <c r="C327" s="57">
        <v>901</v>
      </c>
      <c r="D327" s="19" t="s">
        <v>242</v>
      </c>
      <c r="E327" s="19" t="s">
        <v>233</v>
      </c>
      <c r="F327" s="19" t="s">
        <v>330</v>
      </c>
      <c r="G327" s="19"/>
      <c r="H327" s="20">
        <f>SUM(H328)</f>
        <v>0</v>
      </c>
      <c r="I327" s="20">
        <f aca="true" t="shared" si="50" ref="I327:J329">SUM(I328)</f>
        <v>0</v>
      </c>
      <c r="J327" s="20">
        <f t="shared" si="50"/>
        <v>0</v>
      </c>
    </row>
    <row r="328" spans="1:10" s="28" customFormat="1" ht="42.75" customHeight="1" hidden="1">
      <c r="A328" s="26"/>
      <c r="B328" s="23" t="s">
        <v>449</v>
      </c>
      <c r="C328" s="57">
        <v>901</v>
      </c>
      <c r="D328" s="19" t="s">
        <v>242</v>
      </c>
      <c r="E328" s="19" t="s">
        <v>233</v>
      </c>
      <c r="F328" s="19" t="s">
        <v>451</v>
      </c>
      <c r="G328" s="19"/>
      <c r="H328" s="20">
        <f>SUM(H329)</f>
        <v>0</v>
      </c>
      <c r="I328" s="20">
        <f t="shared" si="50"/>
        <v>0</v>
      </c>
      <c r="J328" s="20">
        <f t="shared" si="50"/>
        <v>0</v>
      </c>
    </row>
    <row r="329" spans="1:10" s="28" customFormat="1" ht="74.25" customHeight="1" hidden="1">
      <c r="A329" s="26"/>
      <c r="B329" s="23" t="s">
        <v>450</v>
      </c>
      <c r="C329" s="57">
        <v>901</v>
      </c>
      <c r="D329" s="19" t="s">
        <v>242</v>
      </c>
      <c r="E329" s="19" t="s">
        <v>233</v>
      </c>
      <c r="F329" s="19" t="s">
        <v>452</v>
      </c>
      <c r="G329" s="19"/>
      <c r="H329" s="20">
        <f>SUM(H330)</f>
        <v>0</v>
      </c>
      <c r="I329" s="20">
        <f t="shared" si="50"/>
        <v>0</v>
      </c>
      <c r="J329" s="20">
        <f t="shared" si="50"/>
        <v>0</v>
      </c>
    </row>
    <row r="330" spans="1:10" s="28" customFormat="1" ht="51.75" customHeight="1" hidden="1">
      <c r="A330" s="26"/>
      <c r="B330" s="23" t="s">
        <v>280</v>
      </c>
      <c r="C330" s="57">
        <v>901</v>
      </c>
      <c r="D330" s="19" t="s">
        <v>242</v>
      </c>
      <c r="E330" s="19" t="s">
        <v>233</v>
      </c>
      <c r="F330" s="19" t="s">
        <v>452</v>
      </c>
      <c r="G330" s="19" t="s">
        <v>281</v>
      </c>
      <c r="H330" s="20">
        <f>SUM('распр.б.а. 9'!G329)</f>
        <v>0</v>
      </c>
      <c r="I330" s="20">
        <f>SUM('распр.б.а. 9'!H329)</f>
        <v>0</v>
      </c>
      <c r="J330" s="20">
        <f>SUM('распр.б.а. 9'!I329)</f>
        <v>0</v>
      </c>
    </row>
    <row r="331" spans="1:10" s="28" customFormat="1" ht="39.75" customHeight="1">
      <c r="A331" s="26"/>
      <c r="B331" s="29" t="s">
        <v>466</v>
      </c>
      <c r="C331" s="57">
        <v>901</v>
      </c>
      <c r="D331" s="19" t="s">
        <v>242</v>
      </c>
      <c r="E331" s="19" t="s">
        <v>233</v>
      </c>
      <c r="F331" s="19" t="s">
        <v>462</v>
      </c>
      <c r="G331" s="19"/>
      <c r="H331" s="20">
        <f>SUM(H332+H336)</f>
        <v>4295.3</v>
      </c>
      <c r="I331" s="20">
        <f>SUM(I332+I336)</f>
        <v>5466</v>
      </c>
      <c r="J331" s="20">
        <f>SUM(J332+J336)</f>
        <v>5708.1</v>
      </c>
    </row>
    <row r="332" spans="1:10" s="28" customFormat="1" ht="39" customHeight="1">
      <c r="A332" s="26"/>
      <c r="B332" s="29" t="s">
        <v>465</v>
      </c>
      <c r="C332" s="57">
        <v>901</v>
      </c>
      <c r="D332" s="19" t="s">
        <v>242</v>
      </c>
      <c r="E332" s="19" t="s">
        <v>233</v>
      </c>
      <c r="F332" s="19" t="s">
        <v>463</v>
      </c>
      <c r="G332" s="19"/>
      <c r="H332" s="20">
        <f>SUM(H333)</f>
        <v>2082</v>
      </c>
      <c r="I332" s="20">
        <f>SUM(I333)</f>
        <v>1715.5</v>
      </c>
      <c r="J332" s="20">
        <f>SUM(J333)</f>
        <v>1807.6</v>
      </c>
    </row>
    <row r="333" spans="1:10" s="28" customFormat="1" ht="54.75" customHeight="1">
      <c r="A333" s="26"/>
      <c r="B333" s="29" t="s">
        <v>358</v>
      </c>
      <c r="C333" s="57">
        <v>901</v>
      </c>
      <c r="D333" s="19" t="s">
        <v>242</v>
      </c>
      <c r="E333" s="19" t="s">
        <v>233</v>
      </c>
      <c r="F333" s="19" t="s">
        <v>464</v>
      </c>
      <c r="G333" s="19"/>
      <c r="H333" s="20">
        <f>SUM(H334+H335)</f>
        <v>2082</v>
      </c>
      <c r="I333" s="20">
        <f>SUM(I334+I335)</f>
        <v>1715.5</v>
      </c>
      <c r="J333" s="20">
        <f>SUM(J334+J335)</f>
        <v>1807.6</v>
      </c>
    </row>
    <row r="334" spans="1:10" s="28" customFormat="1" ht="33" customHeight="1">
      <c r="A334" s="26"/>
      <c r="B334" s="29" t="s">
        <v>359</v>
      </c>
      <c r="C334" s="57">
        <v>901</v>
      </c>
      <c r="D334" s="19" t="s">
        <v>242</v>
      </c>
      <c r="E334" s="19" t="s">
        <v>233</v>
      </c>
      <c r="F334" s="19" t="s">
        <v>464</v>
      </c>
      <c r="G334" s="19" t="s">
        <v>360</v>
      </c>
      <c r="H334" s="20">
        <f>SUM('распр.б.а. 9'!G333)</f>
        <v>1318.2</v>
      </c>
      <c r="I334" s="20">
        <f>SUM('распр.б.а. 9'!H333)</f>
        <v>1172.6</v>
      </c>
      <c r="J334" s="20">
        <f>SUM('распр.б.а. 9'!I333)</f>
        <v>1243</v>
      </c>
    </row>
    <row r="335" spans="1:10" s="28" customFormat="1" ht="39" customHeight="1">
      <c r="A335" s="26"/>
      <c r="B335" s="23" t="s">
        <v>280</v>
      </c>
      <c r="C335" s="57">
        <v>901</v>
      </c>
      <c r="D335" s="19" t="s">
        <v>242</v>
      </c>
      <c r="E335" s="19" t="s">
        <v>233</v>
      </c>
      <c r="F335" s="19" t="s">
        <v>464</v>
      </c>
      <c r="G335" s="19" t="s">
        <v>281</v>
      </c>
      <c r="H335" s="20">
        <f>SUM('распр.б.а. 9'!G334)</f>
        <v>763.8</v>
      </c>
      <c r="I335" s="20">
        <f>SUM('распр.б.а. 9'!H334)</f>
        <v>542.9</v>
      </c>
      <c r="J335" s="20">
        <f>SUM('распр.б.а. 9'!I334)</f>
        <v>564.6</v>
      </c>
    </row>
    <row r="336" spans="1:10" s="28" customFormat="1" ht="48.75" customHeight="1">
      <c r="A336" s="26"/>
      <c r="B336" s="29" t="s">
        <v>67</v>
      </c>
      <c r="C336" s="57">
        <v>901</v>
      </c>
      <c r="D336" s="19" t="s">
        <v>242</v>
      </c>
      <c r="E336" s="19" t="s">
        <v>233</v>
      </c>
      <c r="F336" s="19" t="s">
        <v>66</v>
      </c>
      <c r="G336" s="19"/>
      <c r="H336" s="20">
        <f>SUM(H337)</f>
        <v>2213.3</v>
      </c>
      <c r="I336" s="20">
        <f>SUM(I337)</f>
        <v>3750.5</v>
      </c>
      <c r="J336" s="20">
        <f>SUM(J337)</f>
        <v>3900.5</v>
      </c>
    </row>
    <row r="337" spans="1:10" s="28" customFormat="1" ht="51.75" customHeight="1">
      <c r="A337" s="26"/>
      <c r="B337" s="29" t="s">
        <v>358</v>
      </c>
      <c r="C337" s="57">
        <v>901</v>
      </c>
      <c r="D337" s="19" t="s">
        <v>242</v>
      </c>
      <c r="E337" s="19" t="s">
        <v>233</v>
      </c>
      <c r="F337" s="19" t="s">
        <v>65</v>
      </c>
      <c r="G337" s="19"/>
      <c r="H337" s="20">
        <f>SUM(H338+H339+H340)</f>
        <v>2213.3</v>
      </c>
      <c r="I337" s="20">
        <f>SUM(I338+I339+I340)</f>
        <v>3750.5</v>
      </c>
      <c r="J337" s="20">
        <f>SUM(J338+J339+J340)</f>
        <v>3900.5</v>
      </c>
    </row>
    <row r="338" spans="1:10" s="28" customFormat="1" ht="23.25" customHeight="1">
      <c r="A338" s="26"/>
      <c r="B338" s="29" t="s">
        <v>359</v>
      </c>
      <c r="C338" s="57">
        <v>901</v>
      </c>
      <c r="D338" s="19" t="s">
        <v>242</v>
      </c>
      <c r="E338" s="19" t="s">
        <v>233</v>
      </c>
      <c r="F338" s="19" t="s">
        <v>65</v>
      </c>
      <c r="G338" s="19" t="s">
        <v>360</v>
      </c>
      <c r="H338" s="20">
        <f>SUM('распр.б.а. 9'!G337)</f>
        <v>1327.3</v>
      </c>
      <c r="I338" s="20">
        <f>SUM('распр.б.а. 9'!H337)</f>
        <v>2856.1</v>
      </c>
      <c r="J338" s="20">
        <f>SUM('распр.б.а. 9'!I337)</f>
        <v>2970.4</v>
      </c>
    </row>
    <row r="339" spans="1:10" s="28" customFormat="1" ht="48.75" customHeight="1">
      <c r="A339" s="26"/>
      <c r="B339" s="23" t="s">
        <v>280</v>
      </c>
      <c r="C339" s="57">
        <v>901</v>
      </c>
      <c r="D339" s="19" t="s">
        <v>242</v>
      </c>
      <c r="E339" s="19" t="s">
        <v>233</v>
      </c>
      <c r="F339" s="19" t="s">
        <v>65</v>
      </c>
      <c r="G339" s="19" t="s">
        <v>281</v>
      </c>
      <c r="H339" s="20">
        <f>SUM('распр.б.а. 9'!G338)</f>
        <v>866</v>
      </c>
      <c r="I339" s="20">
        <f>SUM('распр.б.а. 9'!H338)</f>
        <v>894.4</v>
      </c>
      <c r="J339" s="20">
        <f>SUM('распр.б.а. 9'!I338)</f>
        <v>930.1</v>
      </c>
    </row>
    <row r="340" spans="1:10" s="28" customFormat="1" ht="23.25" customHeight="1">
      <c r="A340" s="26"/>
      <c r="B340" s="27" t="s">
        <v>282</v>
      </c>
      <c r="C340" s="57">
        <v>901</v>
      </c>
      <c r="D340" s="19" t="s">
        <v>242</v>
      </c>
      <c r="E340" s="19" t="s">
        <v>233</v>
      </c>
      <c r="F340" s="19" t="s">
        <v>65</v>
      </c>
      <c r="G340" s="19" t="s">
        <v>283</v>
      </c>
      <c r="H340" s="20">
        <f>SUM('распр.б.а. 9'!G339)</f>
        <v>20</v>
      </c>
      <c r="I340" s="20">
        <f>SUM('распр.б.а. 9'!H339)</f>
        <v>0</v>
      </c>
      <c r="J340" s="20">
        <f>SUM('распр.б.а. 9'!I339)</f>
        <v>0</v>
      </c>
    </row>
    <row r="341" spans="1:10" s="28" customFormat="1" ht="37.5" customHeight="1">
      <c r="A341" s="26"/>
      <c r="B341" s="27" t="s">
        <v>226</v>
      </c>
      <c r="C341" s="57">
        <v>901</v>
      </c>
      <c r="D341" s="19" t="s">
        <v>243</v>
      </c>
      <c r="E341" s="19" t="s">
        <v>232</v>
      </c>
      <c r="F341" s="19"/>
      <c r="G341" s="19"/>
      <c r="H341" s="20">
        <f>SUM(H342+H348)</f>
        <v>125</v>
      </c>
      <c r="I341" s="20">
        <f>SUM(I342+I348)</f>
        <v>150.8</v>
      </c>
      <c r="J341" s="20">
        <f>SUM(J342+J348)</f>
        <v>156.8</v>
      </c>
    </row>
    <row r="342" spans="1:10" s="28" customFormat="1" ht="36.75" customHeight="1">
      <c r="A342" s="26"/>
      <c r="B342" s="27" t="s">
        <v>96</v>
      </c>
      <c r="C342" s="57">
        <v>901</v>
      </c>
      <c r="D342" s="19" t="s">
        <v>243</v>
      </c>
      <c r="E342" s="19" t="s">
        <v>243</v>
      </c>
      <c r="F342" s="19"/>
      <c r="G342" s="19"/>
      <c r="H342" s="20">
        <f>SUM(H343)</f>
        <v>25</v>
      </c>
      <c r="I342" s="20">
        <f aca="true" t="shared" si="51" ref="I342:J344">SUM(I343)</f>
        <v>150.8</v>
      </c>
      <c r="J342" s="20">
        <f t="shared" si="51"/>
        <v>156.8</v>
      </c>
    </row>
    <row r="343" spans="1:10" s="28" customFormat="1" ht="42" customHeight="1">
      <c r="A343" s="26"/>
      <c r="B343" s="27" t="s">
        <v>4</v>
      </c>
      <c r="C343" s="57">
        <v>901</v>
      </c>
      <c r="D343" s="19" t="s">
        <v>243</v>
      </c>
      <c r="E343" s="19" t="s">
        <v>243</v>
      </c>
      <c r="F343" s="19" t="s">
        <v>116</v>
      </c>
      <c r="G343" s="19"/>
      <c r="H343" s="20">
        <f>SUM(H344)</f>
        <v>25</v>
      </c>
      <c r="I343" s="20">
        <f t="shared" si="51"/>
        <v>150.8</v>
      </c>
      <c r="J343" s="20">
        <f t="shared" si="51"/>
        <v>156.8</v>
      </c>
    </row>
    <row r="344" spans="1:10" s="28" customFormat="1" ht="59.25" customHeight="1">
      <c r="A344" s="26"/>
      <c r="B344" s="27" t="s">
        <v>5</v>
      </c>
      <c r="C344" s="57">
        <v>901</v>
      </c>
      <c r="D344" s="19" t="s">
        <v>243</v>
      </c>
      <c r="E344" s="19" t="s">
        <v>243</v>
      </c>
      <c r="F344" s="19" t="s">
        <v>103</v>
      </c>
      <c r="G344" s="19"/>
      <c r="H344" s="20">
        <f>SUM(H345)</f>
        <v>25</v>
      </c>
      <c r="I344" s="20">
        <f t="shared" si="51"/>
        <v>150.8</v>
      </c>
      <c r="J344" s="20">
        <f t="shared" si="51"/>
        <v>156.8</v>
      </c>
    </row>
    <row r="345" spans="1:10" s="28" customFormat="1" ht="108.75" customHeight="1">
      <c r="A345" s="26"/>
      <c r="B345" s="27" t="s">
        <v>6</v>
      </c>
      <c r="C345" s="57">
        <v>901</v>
      </c>
      <c r="D345" s="19" t="s">
        <v>243</v>
      </c>
      <c r="E345" s="19" t="s">
        <v>243</v>
      </c>
      <c r="F345" s="19" t="s">
        <v>118</v>
      </c>
      <c r="G345" s="19"/>
      <c r="H345" s="20">
        <f>SUM(H346:H347)</f>
        <v>25</v>
      </c>
      <c r="I345" s="20">
        <f>SUM(I346:I347)</f>
        <v>150.8</v>
      </c>
      <c r="J345" s="20">
        <f>SUM(J346:J347)</f>
        <v>156.8</v>
      </c>
    </row>
    <row r="346" spans="1:10" s="28" customFormat="1" ht="35.25" customHeight="1" hidden="1">
      <c r="A346" s="26"/>
      <c r="B346" s="23" t="s">
        <v>278</v>
      </c>
      <c r="C346" s="57">
        <v>901</v>
      </c>
      <c r="D346" s="19" t="s">
        <v>243</v>
      </c>
      <c r="E346" s="19" t="s">
        <v>243</v>
      </c>
      <c r="F346" s="19" t="s">
        <v>118</v>
      </c>
      <c r="G346" s="19" t="s">
        <v>279</v>
      </c>
      <c r="H346" s="20">
        <f>SUM('распр.б.а. 9'!G345)</f>
        <v>0</v>
      </c>
      <c r="I346" s="20">
        <f>SUM('распр.б.а. 9'!H345)</f>
        <v>0</v>
      </c>
      <c r="J346" s="20">
        <f>SUM('распр.б.а. 9'!I345)</f>
        <v>0</v>
      </c>
    </row>
    <row r="347" spans="1:10" s="28" customFormat="1" ht="48" customHeight="1">
      <c r="A347" s="26"/>
      <c r="B347" s="23" t="s">
        <v>280</v>
      </c>
      <c r="C347" s="57">
        <v>901</v>
      </c>
      <c r="D347" s="19" t="s">
        <v>243</v>
      </c>
      <c r="E347" s="19" t="s">
        <v>243</v>
      </c>
      <c r="F347" s="19" t="s">
        <v>118</v>
      </c>
      <c r="G347" s="19" t="s">
        <v>281</v>
      </c>
      <c r="H347" s="20">
        <f>SUM('распр.б.а. 9'!G346)</f>
        <v>25</v>
      </c>
      <c r="I347" s="20">
        <f>SUM('распр.б.а. 9'!H346)</f>
        <v>150.8</v>
      </c>
      <c r="J347" s="20">
        <f>SUM('распр.б.а. 9'!I346)</f>
        <v>156.8</v>
      </c>
    </row>
    <row r="348" spans="1:10" s="28" customFormat="1" ht="21.75" customHeight="1">
      <c r="A348" s="26"/>
      <c r="B348" s="27" t="s">
        <v>95</v>
      </c>
      <c r="C348" s="57">
        <v>901</v>
      </c>
      <c r="D348" s="19" t="s">
        <v>243</v>
      </c>
      <c r="E348" s="19" t="s">
        <v>238</v>
      </c>
      <c r="F348" s="19"/>
      <c r="G348" s="19"/>
      <c r="H348" s="20">
        <f>SUM(H349)</f>
        <v>100</v>
      </c>
      <c r="I348" s="20">
        <f aca="true" t="shared" si="52" ref="I348:J351">SUM(I349)</f>
        <v>0</v>
      </c>
      <c r="J348" s="20">
        <f t="shared" si="52"/>
        <v>0</v>
      </c>
    </row>
    <row r="349" spans="1:10" s="28" customFormat="1" ht="42" customHeight="1">
      <c r="A349" s="26"/>
      <c r="B349" s="27" t="s">
        <v>4</v>
      </c>
      <c r="C349" s="57">
        <v>901</v>
      </c>
      <c r="D349" s="19" t="s">
        <v>243</v>
      </c>
      <c r="E349" s="19" t="s">
        <v>238</v>
      </c>
      <c r="F349" s="19" t="s">
        <v>116</v>
      </c>
      <c r="G349" s="19"/>
      <c r="H349" s="20">
        <f>SUM(H350)</f>
        <v>100</v>
      </c>
      <c r="I349" s="20">
        <f t="shared" si="52"/>
        <v>0</v>
      </c>
      <c r="J349" s="20">
        <f t="shared" si="52"/>
        <v>0</v>
      </c>
    </row>
    <row r="350" spans="1:10" s="28" customFormat="1" ht="59.25" customHeight="1">
      <c r="A350" s="26"/>
      <c r="B350" s="27" t="s">
        <v>5</v>
      </c>
      <c r="C350" s="57">
        <v>901</v>
      </c>
      <c r="D350" s="19" t="s">
        <v>243</v>
      </c>
      <c r="E350" s="19" t="s">
        <v>238</v>
      </c>
      <c r="F350" s="19" t="s">
        <v>103</v>
      </c>
      <c r="G350" s="19"/>
      <c r="H350" s="20">
        <f>SUM(H351)</f>
        <v>100</v>
      </c>
      <c r="I350" s="20">
        <f t="shared" si="52"/>
        <v>0</v>
      </c>
      <c r="J350" s="20">
        <f t="shared" si="52"/>
        <v>0</v>
      </c>
    </row>
    <row r="351" spans="1:10" s="28" customFormat="1" ht="108.75" customHeight="1">
      <c r="A351" s="26"/>
      <c r="B351" s="27" t="s">
        <v>6</v>
      </c>
      <c r="C351" s="57">
        <v>901</v>
      </c>
      <c r="D351" s="19" t="s">
        <v>243</v>
      </c>
      <c r="E351" s="19" t="s">
        <v>238</v>
      </c>
      <c r="F351" s="19" t="s">
        <v>118</v>
      </c>
      <c r="G351" s="19"/>
      <c r="H351" s="20">
        <f>SUM(H352)</f>
        <v>100</v>
      </c>
      <c r="I351" s="20">
        <f t="shared" si="52"/>
        <v>0</v>
      </c>
      <c r="J351" s="20">
        <f t="shared" si="52"/>
        <v>0</v>
      </c>
    </row>
    <row r="352" spans="1:10" s="28" customFormat="1" ht="42" customHeight="1">
      <c r="A352" s="26"/>
      <c r="B352" s="23" t="s">
        <v>278</v>
      </c>
      <c r="C352" s="57">
        <v>901</v>
      </c>
      <c r="D352" s="19" t="s">
        <v>243</v>
      </c>
      <c r="E352" s="19" t="s">
        <v>238</v>
      </c>
      <c r="F352" s="19" t="s">
        <v>118</v>
      </c>
      <c r="G352" s="19" t="s">
        <v>279</v>
      </c>
      <c r="H352" s="20">
        <f>SUM('распр.б.а. 9'!G351)</f>
        <v>100</v>
      </c>
      <c r="I352" s="20">
        <f>SUM('распр.б.а. 9'!H351)</f>
        <v>0</v>
      </c>
      <c r="J352" s="20">
        <f>SUM('распр.б.а. 9'!I351)</f>
        <v>0</v>
      </c>
    </row>
    <row r="353" spans="1:10" s="28" customFormat="1" ht="19.5" customHeight="1">
      <c r="A353" s="26"/>
      <c r="B353" s="23" t="s">
        <v>267</v>
      </c>
      <c r="C353" s="57">
        <v>901</v>
      </c>
      <c r="D353" s="19" t="s">
        <v>244</v>
      </c>
      <c r="E353" s="19" t="s">
        <v>232</v>
      </c>
      <c r="F353" s="19"/>
      <c r="G353" s="19"/>
      <c r="H353" s="20">
        <f>SUM(H354)</f>
        <v>190445.7</v>
      </c>
      <c r="I353" s="20">
        <f>SUM(I354)</f>
        <v>20076</v>
      </c>
      <c r="J353" s="20">
        <f>SUM(J354)</f>
        <v>21150.8</v>
      </c>
    </row>
    <row r="354" spans="1:10" s="28" customFormat="1" ht="23.25" customHeight="1">
      <c r="A354" s="26"/>
      <c r="B354" s="23" t="s">
        <v>206</v>
      </c>
      <c r="C354" s="57">
        <v>901</v>
      </c>
      <c r="D354" s="19" t="s">
        <v>244</v>
      </c>
      <c r="E354" s="19" t="s">
        <v>231</v>
      </c>
      <c r="F354" s="19"/>
      <c r="G354" s="19"/>
      <c r="H354" s="20">
        <f>SUM(H355+H361+H383+H390+H394)</f>
        <v>190445.7</v>
      </c>
      <c r="I354" s="20">
        <f>SUM(I355+I361+I390)</f>
        <v>20076</v>
      </c>
      <c r="J354" s="20">
        <f>SUM(J355+J361+J390)</f>
        <v>21150.8</v>
      </c>
    </row>
    <row r="355" spans="1:10" s="28" customFormat="1" ht="39.75" customHeight="1" hidden="1">
      <c r="A355" s="26"/>
      <c r="B355" s="27" t="s">
        <v>480</v>
      </c>
      <c r="C355" s="57">
        <v>901</v>
      </c>
      <c r="D355" s="19" t="s">
        <v>244</v>
      </c>
      <c r="E355" s="19" t="s">
        <v>231</v>
      </c>
      <c r="F355" s="19" t="s">
        <v>105</v>
      </c>
      <c r="G355" s="19"/>
      <c r="H355" s="20">
        <f>SUM(H358)</f>
        <v>0</v>
      </c>
      <c r="I355" s="20">
        <f>SUM(I358)</f>
        <v>0</v>
      </c>
      <c r="J355" s="20">
        <f>SUM(J358)</f>
        <v>0</v>
      </c>
    </row>
    <row r="356" spans="1:10" s="28" customFormat="1" ht="57" customHeight="1" hidden="1">
      <c r="A356" s="26"/>
      <c r="B356" s="2" t="s">
        <v>491</v>
      </c>
      <c r="C356" s="57">
        <v>901</v>
      </c>
      <c r="D356" s="19" t="s">
        <v>244</v>
      </c>
      <c r="E356" s="19" t="s">
        <v>231</v>
      </c>
      <c r="F356" s="19" t="s">
        <v>107</v>
      </c>
      <c r="G356" s="19"/>
      <c r="H356" s="20">
        <f>SUM(H357)</f>
        <v>0</v>
      </c>
      <c r="I356" s="20">
        <f>SUM(I357)</f>
        <v>0</v>
      </c>
      <c r="J356" s="20">
        <f>SUM(J357)</f>
        <v>0</v>
      </c>
    </row>
    <row r="357" spans="1:10" s="28" customFormat="1" ht="27" customHeight="1" hidden="1">
      <c r="A357" s="26"/>
      <c r="B357" s="23" t="s">
        <v>218</v>
      </c>
      <c r="C357" s="57">
        <v>901</v>
      </c>
      <c r="D357" s="19" t="s">
        <v>244</v>
      </c>
      <c r="E357" s="19" t="s">
        <v>231</v>
      </c>
      <c r="F357" s="19" t="s">
        <v>107</v>
      </c>
      <c r="G357" s="19" t="s">
        <v>289</v>
      </c>
      <c r="H357" s="20">
        <f>SUM('распр.б.а. 9'!G356)</f>
        <v>0</v>
      </c>
      <c r="I357" s="20">
        <f>SUM('распр.б.а. 9'!H356)</f>
        <v>0</v>
      </c>
      <c r="J357" s="20">
        <f>SUM('распр.б.а. 9'!I356)</f>
        <v>0</v>
      </c>
    </row>
    <row r="358" spans="1:10" s="28" customFormat="1" ht="54" customHeight="1" hidden="1">
      <c r="A358" s="26"/>
      <c r="B358" s="23" t="s">
        <v>176</v>
      </c>
      <c r="C358" s="57">
        <v>901</v>
      </c>
      <c r="D358" s="19" t="s">
        <v>244</v>
      </c>
      <c r="E358" s="19" t="s">
        <v>231</v>
      </c>
      <c r="F358" s="25" t="s">
        <v>27</v>
      </c>
      <c r="G358" s="19"/>
      <c r="H358" s="20">
        <f aca="true" t="shared" si="53" ref="H358:J359">SUM(H359)</f>
        <v>0</v>
      </c>
      <c r="I358" s="20">
        <f t="shared" si="53"/>
        <v>0</v>
      </c>
      <c r="J358" s="20">
        <f t="shared" si="53"/>
        <v>0</v>
      </c>
    </row>
    <row r="359" spans="1:10" s="28" customFormat="1" ht="57" customHeight="1" hidden="1">
      <c r="A359" s="26"/>
      <c r="B359" s="37" t="s">
        <v>343</v>
      </c>
      <c r="C359" s="57">
        <v>901</v>
      </c>
      <c r="D359" s="19" t="s">
        <v>244</v>
      </c>
      <c r="E359" s="19" t="s">
        <v>231</v>
      </c>
      <c r="F359" s="19" t="s">
        <v>28</v>
      </c>
      <c r="G359" s="19"/>
      <c r="H359" s="20">
        <f t="shared" si="53"/>
        <v>0</v>
      </c>
      <c r="I359" s="20">
        <f t="shared" si="53"/>
        <v>0</v>
      </c>
      <c r="J359" s="20">
        <f t="shared" si="53"/>
        <v>0</v>
      </c>
    </row>
    <row r="360" spans="1:10" s="28" customFormat="1" ht="19.5" customHeight="1" hidden="1">
      <c r="A360" s="26"/>
      <c r="B360" s="23" t="s">
        <v>218</v>
      </c>
      <c r="C360" s="57">
        <v>901</v>
      </c>
      <c r="D360" s="19" t="s">
        <v>244</v>
      </c>
      <c r="E360" s="19" t="s">
        <v>231</v>
      </c>
      <c r="F360" s="19" t="s">
        <v>28</v>
      </c>
      <c r="G360" s="19" t="s">
        <v>289</v>
      </c>
      <c r="H360" s="20">
        <f>SUM('распр.б.а. 9'!G359)</f>
        <v>0</v>
      </c>
      <c r="I360" s="20">
        <f>SUM('распр.б.а. 9'!H359)</f>
        <v>0</v>
      </c>
      <c r="J360" s="20">
        <f>SUM('распр.б.а. 9'!I359)</f>
        <v>0</v>
      </c>
    </row>
    <row r="361" spans="1:10" s="28" customFormat="1" ht="42" customHeight="1">
      <c r="A361" s="26"/>
      <c r="B361" s="27" t="s">
        <v>4</v>
      </c>
      <c r="C361" s="57">
        <v>901</v>
      </c>
      <c r="D361" s="19" t="s">
        <v>244</v>
      </c>
      <c r="E361" s="19" t="s">
        <v>231</v>
      </c>
      <c r="F361" s="19" t="s">
        <v>116</v>
      </c>
      <c r="G361" s="19"/>
      <c r="H361" s="20">
        <f>SUM(H362)</f>
        <v>26095.2</v>
      </c>
      <c r="I361" s="20">
        <f>SUM(I362)</f>
        <v>20076</v>
      </c>
      <c r="J361" s="20">
        <f>SUM(J362)</f>
        <v>21150.8</v>
      </c>
    </row>
    <row r="362" spans="1:10" s="28" customFormat="1" ht="60.75" customHeight="1">
      <c r="A362" s="26"/>
      <c r="B362" s="27" t="s">
        <v>7</v>
      </c>
      <c r="C362" s="57">
        <v>901</v>
      </c>
      <c r="D362" s="19" t="s">
        <v>244</v>
      </c>
      <c r="E362" s="19" t="s">
        <v>231</v>
      </c>
      <c r="F362" s="19" t="s">
        <v>101</v>
      </c>
      <c r="G362" s="19"/>
      <c r="H362" s="20">
        <f>SUM(H363+H368+H373+H376+H378+H380)</f>
        <v>26095.2</v>
      </c>
      <c r="I362" s="20">
        <f>SUM(I363+I368+I373+I376+I378+I380)</f>
        <v>20076</v>
      </c>
      <c r="J362" s="20">
        <f>SUM(J363+J368+J373+J376+J378+J380)</f>
        <v>21150.8</v>
      </c>
    </row>
    <row r="363" spans="1:10" s="28" customFormat="1" ht="36" customHeight="1">
      <c r="A363" s="26"/>
      <c r="B363" s="18" t="s">
        <v>181</v>
      </c>
      <c r="C363" s="57">
        <v>901</v>
      </c>
      <c r="D363" s="19" t="s">
        <v>244</v>
      </c>
      <c r="E363" s="19" t="s">
        <v>231</v>
      </c>
      <c r="F363" s="25" t="s">
        <v>184</v>
      </c>
      <c r="G363" s="25" t="s">
        <v>230</v>
      </c>
      <c r="H363" s="20">
        <f>SUM(H364+H366)</f>
        <v>1300</v>
      </c>
      <c r="I363" s="20">
        <f>SUM(I364+I366)</f>
        <v>1526.5</v>
      </c>
      <c r="J363" s="20">
        <f>SUM(J364+J366)</f>
        <v>1612.6</v>
      </c>
    </row>
    <row r="364" spans="1:10" s="28" customFormat="1" ht="98.25" customHeight="1">
      <c r="A364" s="26"/>
      <c r="B364" s="18" t="s">
        <v>8</v>
      </c>
      <c r="C364" s="57">
        <v>901</v>
      </c>
      <c r="D364" s="19" t="s">
        <v>244</v>
      </c>
      <c r="E364" s="19" t="s">
        <v>231</v>
      </c>
      <c r="F364" s="25" t="s">
        <v>185</v>
      </c>
      <c r="G364" s="25"/>
      <c r="H364" s="20">
        <f>SUM(H365)</f>
        <v>1300</v>
      </c>
      <c r="I364" s="20">
        <f>SUM(I365)</f>
        <v>1526.5</v>
      </c>
      <c r="J364" s="20">
        <f>SUM(J365)</f>
        <v>1612.6</v>
      </c>
    </row>
    <row r="365" spans="1:10" s="28" customFormat="1" ht="21.75" customHeight="1">
      <c r="A365" s="26"/>
      <c r="B365" s="18" t="s">
        <v>290</v>
      </c>
      <c r="C365" s="57">
        <v>901</v>
      </c>
      <c r="D365" s="19" t="s">
        <v>244</v>
      </c>
      <c r="E365" s="19" t="s">
        <v>231</v>
      </c>
      <c r="F365" s="25" t="s">
        <v>185</v>
      </c>
      <c r="G365" s="25" t="s">
        <v>291</v>
      </c>
      <c r="H365" s="20">
        <f>SUM('распр.б.а. 9'!G364)</f>
        <v>1300</v>
      </c>
      <c r="I365" s="20">
        <f>SUM('распр.б.а. 9'!H364)</f>
        <v>1526.5</v>
      </c>
      <c r="J365" s="20">
        <f>SUM('распр.б.а. 9'!I364)</f>
        <v>1612.6</v>
      </c>
    </row>
    <row r="366" spans="1:10" s="28" customFormat="1" ht="84.75" customHeight="1" hidden="1">
      <c r="A366" s="26"/>
      <c r="B366" s="18" t="s">
        <v>200</v>
      </c>
      <c r="C366" s="57">
        <v>901</v>
      </c>
      <c r="D366" s="19" t="s">
        <v>244</v>
      </c>
      <c r="E366" s="19" t="s">
        <v>231</v>
      </c>
      <c r="F366" s="25" t="s">
        <v>199</v>
      </c>
      <c r="G366" s="25"/>
      <c r="H366" s="20">
        <f>SUM(H367)</f>
        <v>0</v>
      </c>
      <c r="I366" s="20">
        <f>SUM(I367)</f>
        <v>0</v>
      </c>
      <c r="J366" s="20">
        <f>SUM(J367)</f>
        <v>0</v>
      </c>
    </row>
    <row r="367" spans="1:10" s="28" customFormat="1" ht="17.25" customHeight="1" hidden="1">
      <c r="A367" s="26"/>
      <c r="B367" s="18" t="s">
        <v>290</v>
      </c>
      <c r="C367" s="57">
        <v>901</v>
      </c>
      <c r="D367" s="19" t="s">
        <v>244</v>
      </c>
      <c r="E367" s="19" t="s">
        <v>231</v>
      </c>
      <c r="F367" s="25" t="s">
        <v>199</v>
      </c>
      <c r="G367" s="25" t="s">
        <v>291</v>
      </c>
      <c r="H367" s="20">
        <v>0</v>
      </c>
      <c r="I367" s="20">
        <v>0</v>
      </c>
      <c r="J367" s="20">
        <v>0</v>
      </c>
    </row>
    <row r="368" spans="1:10" s="28" customFormat="1" ht="36" customHeight="1">
      <c r="A368" s="26"/>
      <c r="B368" s="23" t="s">
        <v>182</v>
      </c>
      <c r="C368" s="57">
        <v>901</v>
      </c>
      <c r="D368" s="19" t="s">
        <v>244</v>
      </c>
      <c r="E368" s="19" t="s">
        <v>231</v>
      </c>
      <c r="F368" s="25" t="s">
        <v>186</v>
      </c>
      <c r="G368" s="25"/>
      <c r="H368" s="20">
        <f>SUM(H369+H371)</f>
        <v>16209</v>
      </c>
      <c r="I368" s="20">
        <f>SUM(I369+I371)</f>
        <v>18549.5</v>
      </c>
      <c r="J368" s="20">
        <f>SUM(J369+J371)</f>
        <v>19538.2</v>
      </c>
    </row>
    <row r="369" spans="1:10" s="28" customFormat="1" ht="111" customHeight="1">
      <c r="A369" s="26"/>
      <c r="B369" s="18" t="s">
        <v>9</v>
      </c>
      <c r="C369" s="57">
        <v>901</v>
      </c>
      <c r="D369" s="19" t="s">
        <v>244</v>
      </c>
      <c r="E369" s="19" t="s">
        <v>231</v>
      </c>
      <c r="F369" s="25" t="s">
        <v>187</v>
      </c>
      <c r="G369" s="25"/>
      <c r="H369" s="20">
        <f>SUM(H370)</f>
        <v>16209</v>
      </c>
      <c r="I369" s="20">
        <f>SUM(I370)</f>
        <v>18549.5</v>
      </c>
      <c r="J369" s="20">
        <f>SUM(J370)</f>
        <v>19538.2</v>
      </c>
    </row>
    <row r="370" spans="1:10" s="28" customFormat="1" ht="24" customHeight="1">
      <c r="A370" s="26"/>
      <c r="B370" s="18" t="s">
        <v>290</v>
      </c>
      <c r="C370" s="57">
        <v>901</v>
      </c>
      <c r="D370" s="19" t="s">
        <v>244</v>
      </c>
      <c r="E370" s="19" t="s">
        <v>231</v>
      </c>
      <c r="F370" s="25" t="s">
        <v>187</v>
      </c>
      <c r="G370" s="25" t="s">
        <v>291</v>
      </c>
      <c r="H370" s="20">
        <f>SUM('распр.б.а. 9'!G369)</f>
        <v>16209</v>
      </c>
      <c r="I370" s="20">
        <f>SUM('распр.б.а. 9'!H369)</f>
        <v>18549.5</v>
      </c>
      <c r="J370" s="20">
        <f>SUM('распр.б.а. 9'!I369)</f>
        <v>19538.2</v>
      </c>
    </row>
    <row r="371" spans="1:10" s="28" customFormat="1" ht="84.75" customHeight="1" hidden="1">
      <c r="A371" s="26"/>
      <c r="B371" s="18" t="s">
        <v>274</v>
      </c>
      <c r="C371" s="57">
        <v>901</v>
      </c>
      <c r="D371" s="19" t="s">
        <v>244</v>
      </c>
      <c r="E371" s="19" t="s">
        <v>231</v>
      </c>
      <c r="F371" s="25" t="s">
        <v>198</v>
      </c>
      <c r="G371" s="25"/>
      <c r="H371" s="20">
        <f>SUM(H372)</f>
        <v>0</v>
      </c>
      <c r="I371" s="20">
        <f>SUM(I372)</f>
        <v>0</v>
      </c>
      <c r="J371" s="20">
        <f>SUM(J372)</f>
        <v>0</v>
      </c>
    </row>
    <row r="372" spans="1:10" s="28" customFormat="1" ht="17.25" customHeight="1" hidden="1">
      <c r="A372" s="26"/>
      <c r="B372" s="18" t="s">
        <v>290</v>
      </c>
      <c r="C372" s="57">
        <v>901</v>
      </c>
      <c r="D372" s="19" t="s">
        <v>244</v>
      </c>
      <c r="E372" s="19" t="s">
        <v>231</v>
      </c>
      <c r="F372" s="25" t="s">
        <v>198</v>
      </c>
      <c r="G372" s="25" t="s">
        <v>291</v>
      </c>
      <c r="H372" s="20">
        <f>SUM('распр.б.а. 9'!G371)</f>
        <v>0</v>
      </c>
      <c r="I372" s="20">
        <f>SUM('распр.б.а. 9'!H371)</f>
        <v>0</v>
      </c>
      <c r="J372" s="20">
        <f>SUM('распр.б.а. 9'!I371)</f>
        <v>0</v>
      </c>
    </row>
    <row r="373" spans="1:10" s="28" customFormat="1" ht="36.75" customHeight="1" hidden="1">
      <c r="A373" s="26"/>
      <c r="B373" s="23" t="s">
        <v>183</v>
      </c>
      <c r="C373" s="57">
        <v>901</v>
      </c>
      <c r="D373" s="19" t="s">
        <v>244</v>
      </c>
      <c r="E373" s="19" t="s">
        <v>231</v>
      </c>
      <c r="F373" s="25" t="s">
        <v>189</v>
      </c>
      <c r="G373" s="25"/>
      <c r="H373" s="20">
        <f aca="true" t="shared" si="54" ref="H373:J374">SUM(H374)</f>
        <v>0</v>
      </c>
      <c r="I373" s="20">
        <f t="shared" si="54"/>
        <v>0</v>
      </c>
      <c r="J373" s="20">
        <f t="shared" si="54"/>
        <v>0</v>
      </c>
    </row>
    <row r="374" spans="1:10" s="28" customFormat="1" ht="60" customHeight="1" hidden="1">
      <c r="A374" s="26"/>
      <c r="B374" s="18" t="s">
        <v>311</v>
      </c>
      <c r="C374" s="57">
        <v>901</v>
      </c>
      <c r="D374" s="19" t="s">
        <v>244</v>
      </c>
      <c r="E374" s="19" t="s">
        <v>231</v>
      </c>
      <c r="F374" s="25" t="s">
        <v>188</v>
      </c>
      <c r="G374" s="25"/>
      <c r="H374" s="20">
        <f t="shared" si="54"/>
        <v>0</v>
      </c>
      <c r="I374" s="20">
        <f t="shared" si="54"/>
        <v>0</v>
      </c>
      <c r="J374" s="20">
        <f t="shared" si="54"/>
        <v>0</v>
      </c>
    </row>
    <row r="375" spans="1:10" s="28" customFormat="1" ht="29.25" customHeight="1" hidden="1">
      <c r="A375" s="26"/>
      <c r="B375" s="18" t="s">
        <v>290</v>
      </c>
      <c r="C375" s="57">
        <v>901</v>
      </c>
      <c r="D375" s="19" t="s">
        <v>244</v>
      </c>
      <c r="E375" s="19" t="s">
        <v>231</v>
      </c>
      <c r="F375" s="25" t="s">
        <v>188</v>
      </c>
      <c r="G375" s="25" t="s">
        <v>291</v>
      </c>
      <c r="H375" s="20">
        <v>0</v>
      </c>
      <c r="I375" s="20">
        <v>0</v>
      </c>
      <c r="J375" s="20">
        <v>0</v>
      </c>
    </row>
    <row r="376" spans="1:10" s="28" customFormat="1" ht="122.25" customHeight="1" hidden="1">
      <c r="A376" s="26"/>
      <c r="B376" s="38" t="s">
        <v>100</v>
      </c>
      <c r="C376" s="57">
        <v>901</v>
      </c>
      <c r="D376" s="19" t="s">
        <v>244</v>
      </c>
      <c r="E376" s="19" t="s">
        <v>231</v>
      </c>
      <c r="F376" s="25" t="s">
        <v>106</v>
      </c>
      <c r="G376" s="25"/>
      <c r="H376" s="20">
        <f>H377</f>
        <v>0</v>
      </c>
      <c r="I376" s="20">
        <f>I377</f>
        <v>0</v>
      </c>
      <c r="J376" s="20">
        <f>J377</f>
        <v>0</v>
      </c>
    </row>
    <row r="377" spans="1:10" s="28" customFormat="1" ht="29.25" customHeight="1" hidden="1">
      <c r="A377" s="26"/>
      <c r="B377" s="18" t="s">
        <v>290</v>
      </c>
      <c r="C377" s="57">
        <v>901</v>
      </c>
      <c r="D377" s="19" t="s">
        <v>244</v>
      </c>
      <c r="E377" s="19" t="s">
        <v>231</v>
      </c>
      <c r="F377" s="25" t="s">
        <v>106</v>
      </c>
      <c r="G377" s="25" t="s">
        <v>291</v>
      </c>
      <c r="H377" s="20"/>
      <c r="I377" s="20"/>
      <c r="J377" s="20"/>
    </row>
    <row r="378" spans="1:10" s="28" customFormat="1" ht="64.5" customHeight="1" hidden="1">
      <c r="A378" s="26"/>
      <c r="B378" s="38" t="s">
        <v>492</v>
      </c>
      <c r="C378" s="57">
        <v>901</v>
      </c>
      <c r="D378" s="19" t="s">
        <v>244</v>
      </c>
      <c r="E378" s="19" t="s">
        <v>231</v>
      </c>
      <c r="F378" s="25" t="s">
        <v>106</v>
      </c>
      <c r="G378" s="25"/>
      <c r="H378" s="20">
        <f>H379</f>
        <v>0</v>
      </c>
      <c r="I378" s="20">
        <f>I379</f>
        <v>0</v>
      </c>
      <c r="J378" s="20">
        <f>J379</f>
        <v>0</v>
      </c>
    </row>
    <row r="379" spans="1:10" s="28" customFormat="1" ht="29.25" customHeight="1" hidden="1">
      <c r="A379" s="26"/>
      <c r="B379" s="18" t="s">
        <v>290</v>
      </c>
      <c r="C379" s="57">
        <v>901</v>
      </c>
      <c r="D379" s="19" t="s">
        <v>244</v>
      </c>
      <c r="E379" s="19" t="s">
        <v>231</v>
      </c>
      <c r="F379" s="25" t="s">
        <v>106</v>
      </c>
      <c r="G379" s="25" t="s">
        <v>291</v>
      </c>
      <c r="H379" s="20">
        <f>SUM('распр.б.а. 9'!G378)</f>
        <v>0</v>
      </c>
      <c r="I379" s="20">
        <f>SUM('распр.б.а. 9'!H378)</f>
        <v>0</v>
      </c>
      <c r="J379" s="20">
        <f>SUM('распр.б.а. 9'!I378)</f>
        <v>0</v>
      </c>
    </row>
    <row r="380" spans="1:10" s="28" customFormat="1" ht="54" customHeight="1">
      <c r="A380" s="26"/>
      <c r="B380" s="23" t="s">
        <v>176</v>
      </c>
      <c r="C380" s="57">
        <v>901</v>
      </c>
      <c r="D380" s="19" t="s">
        <v>244</v>
      </c>
      <c r="E380" s="19" t="s">
        <v>231</v>
      </c>
      <c r="F380" s="25" t="s">
        <v>503</v>
      </c>
      <c r="G380" s="19"/>
      <c r="H380" s="20">
        <f aca="true" t="shared" si="55" ref="H380:J381">SUM(H381)</f>
        <v>8586.2</v>
      </c>
      <c r="I380" s="20">
        <f t="shared" si="55"/>
        <v>0</v>
      </c>
      <c r="J380" s="20">
        <f t="shared" si="55"/>
        <v>0</v>
      </c>
    </row>
    <row r="381" spans="1:10" s="28" customFormat="1" ht="56.25" customHeight="1">
      <c r="A381" s="26"/>
      <c r="B381" s="38" t="s">
        <v>501</v>
      </c>
      <c r="C381" s="57">
        <v>901</v>
      </c>
      <c r="D381" s="19" t="s">
        <v>244</v>
      </c>
      <c r="E381" s="19" t="s">
        <v>231</v>
      </c>
      <c r="F381" s="25" t="s">
        <v>502</v>
      </c>
      <c r="G381" s="25"/>
      <c r="H381" s="20">
        <f t="shared" si="55"/>
        <v>8586.2</v>
      </c>
      <c r="I381" s="20">
        <f t="shared" si="55"/>
        <v>0</v>
      </c>
      <c r="J381" s="20">
        <f t="shared" si="55"/>
        <v>0</v>
      </c>
    </row>
    <row r="382" spans="1:10" s="28" customFormat="1" ht="29.25" customHeight="1">
      <c r="A382" s="26"/>
      <c r="B382" s="18" t="s">
        <v>290</v>
      </c>
      <c r="C382" s="57">
        <v>901</v>
      </c>
      <c r="D382" s="19" t="s">
        <v>244</v>
      </c>
      <c r="E382" s="19" t="s">
        <v>231</v>
      </c>
      <c r="F382" s="25" t="s">
        <v>502</v>
      </c>
      <c r="G382" s="25" t="s">
        <v>291</v>
      </c>
      <c r="H382" s="20">
        <f>SUM('распр.б.а. 9'!G381)</f>
        <v>8586.2</v>
      </c>
      <c r="I382" s="20">
        <f>SUM('распр.б.а. 9'!H381)</f>
        <v>0</v>
      </c>
      <c r="J382" s="20">
        <f>SUM('распр.б.а. 9'!I381)</f>
        <v>0</v>
      </c>
    </row>
    <row r="383" spans="1:10" s="28" customFormat="1" ht="56.25" customHeight="1">
      <c r="A383" s="26"/>
      <c r="B383" s="27" t="s">
        <v>76</v>
      </c>
      <c r="C383" s="57">
        <v>901</v>
      </c>
      <c r="D383" s="19" t="s">
        <v>244</v>
      </c>
      <c r="E383" s="19" t="s">
        <v>231</v>
      </c>
      <c r="F383" s="19" t="s">
        <v>79</v>
      </c>
      <c r="G383" s="19"/>
      <c r="H383" s="20">
        <f>SUM(H384+H387)</f>
        <v>163888.4</v>
      </c>
      <c r="I383" s="20">
        <f>SUM(I384+I387)</f>
        <v>0</v>
      </c>
      <c r="J383" s="20">
        <f>SUM(J384+J387)</f>
        <v>0</v>
      </c>
    </row>
    <row r="384" spans="1:10" s="28" customFormat="1" ht="104.25" customHeight="1" hidden="1">
      <c r="A384" s="26"/>
      <c r="B384" s="23" t="s">
        <v>77</v>
      </c>
      <c r="C384" s="57">
        <v>901</v>
      </c>
      <c r="D384" s="19" t="s">
        <v>244</v>
      </c>
      <c r="E384" s="19" t="s">
        <v>231</v>
      </c>
      <c r="F384" s="19" t="s">
        <v>80</v>
      </c>
      <c r="G384" s="19"/>
      <c r="H384" s="20">
        <f>SUM(H385)</f>
        <v>0</v>
      </c>
      <c r="I384" s="20">
        <f>SUM(I385)</f>
        <v>0</v>
      </c>
      <c r="J384" s="20">
        <f>SUM(J385)</f>
        <v>0</v>
      </c>
    </row>
    <row r="385" spans="1:10" s="28" customFormat="1" ht="51" customHeight="1" hidden="1">
      <c r="A385" s="26"/>
      <c r="B385" s="27" t="s">
        <v>78</v>
      </c>
      <c r="C385" s="57">
        <v>901</v>
      </c>
      <c r="D385" s="19" t="s">
        <v>244</v>
      </c>
      <c r="E385" s="19" t="s">
        <v>231</v>
      </c>
      <c r="F385" s="19" t="s">
        <v>81</v>
      </c>
      <c r="G385" s="19"/>
      <c r="H385" s="20">
        <f>SUM(H386)</f>
        <v>0</v>
      </c>
      <c r="I385" s="20">
        <v>0</v>
      </c>
      <c r="J385" s="20">
        <v>0</v>
      </c>
    </row>
    <row r="386" spans="1:10" s="28" customFormat="1" ht="29.25" customHeight="1" hidden="1">
      <c r="A386" s="26"/>
      <c r="B386" s="23" t="s">
        <v>218</v>
      </c>
      <c r="C386" s="57">
        <v>901</v>
      </c>
      <c r="D386" s="19" t="s">
        <v>244</v>
      </c>
      <c r="E386" s="19" t="s">
        <v>231</v>
      </c>
      <c r="F386" s="19" t="s">
        <v>81</v>
      </c>
      <c r="G386" s="19" t="s">
        <v>289</v>
      </c>
      <c r="H386" s="20">
        <f>SUM('распр.б.а. 9'!G385)</f>
        <v>0</v>
      </c>
      <c r="I386" s="20"/>
      <c r="J386" s="20"/>
    </row>
    <row r="387" spans="1:10" s="28" customFormat="1" ht="42" customHeight="1">
      <c r="A387" s="26"/>
      <c r="B387" s="23" t="s">
        <v>176</v>
      </c>
      <c r="C387" s="57">
        <v>901</v>
      </c>
      <c r="D387" s="19" t="s">
        <v>244</v>
      </c>
      <c r="E387" s="19" t="s">
        <v>231</v>
      </c>
      <c r="F387" s="25" t="s">
        <v>83</v>
      </c>
      <c r="G387" s="19"/>
      <c r="H387" s="20">
        <f aca="true" t="shared" si="56" ref="H387:J388">SUM(H388)</f>
        <v>163888.4</v>
      </c>
      <c r="I387" s="20">
        <f t="shared" si="56"/>
        <v>0</v>
      </c>
      <c r="J387" s="20">
        <f t="shared" si="56"/>
        <v>0</v>
      </c>
    </row>
    <row r="388" spans="1:10" s="28" customFormat="1" ht="41.25" customHeight="1">
      <c r="A388" s="26"/>
      <c r="B388" s="27" t="s">
        <v>82</v>
      </c>
      <c r="C388" s="57">
        <v>901</v>
      </c>
      <c r="D388" s="19" t="s">
        <v>244</v>
      </c>
      <c r="E388" s="19" t="s">
        <v>231</v>
      </c>
      <c r="F388" s="19" t="s">
        <v>84</v>
      </c>
      <c r="G388" s="19"/>
      <c r="H388" s="20">
        <f t="shared" si="56"/>
        <v>163888.4</v>
      </c>
      <c r="I388" s="20">
        <f t="shared" si="56"/>
        <v>0</v>
      </c>
      <c r="J388" s="20">
        <f t="shared" si="56"/>
        <v>0</v>
      </c>
    </row>
    <row r="389" spans="1:10" s="28" customFormat="1" ht="29.25" customHeight="1">
      <c r="A389" s="26"/>
      <c r="B389" s="23" t="s">
        <v>218</v>
      </c>
      <c r="C389" s="57">
        <v>901</v>
      </c>
      <c r="D389" s="19" t="s">
        <v>244</v>
      </c>
      <c r="E389" s="19" t="s">
        <v>231</v>
      </c>
      <c r="F389" s="19" t="s">
        <v>84</v>
      </c>
      <c r="G389" s="19" t="s">
        <v>289</v>
      </c>
      <c r="H389" s="20">
        <f>SUM('распр.б.а. 9'!G388)</f>
        <v>163888.4</v>
      </c>
      <c r="I389" s="20">
        <v>0</v>
      </c>
      <c r="J389" s="20">
        <v>0</v>
      </c>
    </row>
    <row r="390" spans="1:10" s="28" customFormat="1" ht="38.25" customHeight="1" hidden="1">
      <c r="A390" s="26"/>
      <c r="B390" s="23" t="s">
        <v>17</v>
      </c>
      <c r="C390" s="57">
        <v>901</v>
      </c>
      <c r="D390" s="19" t="s">
        <v>244</v>
      </c>
      <c r="E390" s="19" t="s">
        <v>231</v>
      </c>
      <c r="F390" s="25" t="s">
        <v>336</v>
      </c>
      <c r="G390" s="25"/>
      <c r="H390" s="20">
        <f>SUM(H391)</f>
        <v>0</v>
      </c>
      <c r="I390" s="20">
        <f aca="true" t="shared" si="57" ref="I390:J392">SUM(I391)</f>
        <v>0</v>
      </c>
      <c r="J390" s="20">
        <f t="shared" si="57"/>
        <v>0</v>
      </c>
    </row>
    <row r="391" spans="1:10" s="28" customFormat="1" ht="69" customHeight="1" hidden="1">
      <c r="A391" s="26"/>
      <c r="B391" s="23" t="s">
        <v>14</v>
      </c>
      <c r="C391" s="57">
        <v>901</v>
      </c>
      <c r="D391" s="19" t="s">
        <v>244</v>
      </c>
      <c r="E391" s="19" t="s">
        <v>231</v>
      </c>
      <c r="F391" s="25" t="s">
        <v>441</v>
      </c>
      <c r="G391" s="25"/>
      <c r="H391" s="20">
        <f>SUM(H392)</f>
        <v>0</v>
      </c>
      <c r="I391" s="20">
        <f t="shared" si="57"/>
        <v>0</v>
      </c>
      <c r="J391" s="20">
        <f t="shared" si="57"/>
        <v>0</v>
      </c>
    </row>
    <row r="392" spans="1:10" s="28" customFormat="1" ht="91.5" customHeight="1" hidden="1">
      <c r="A392" s="26"/>
      <c r="B392" s="18" t="s">
        <v>15</v>
      </c>
      <c r="C392" s="57">
        <v>901</v>
      </c>
      <c r="D392" s="19" t="s">
        <v>244</v>
      </c>
      <c r="E392" s="19" t="s">
        <v>231</v>
      </c>
      <c r="F392" s="25" t="s">
        <v>506</v>
      </c>
      <c r="G392" s="25"/>
      <c r="H392" s="20">
        <f>SUM(H393)</f>
        <v>0</v>
      </c>
      <c r="I392" s="20">
        <f t="shared" si="57"/>
        <v>0</v>
      </c>
      <c r="J392" s="20">
        <f t="shared" si="57"/>
        <v>0</v>
      </c>
    </row>
    <row r="393" spans="1:10" s="28" customFormat="1" ht="29.25" customHeight="1" hidden="1">
      <c r="A393" s="26"/>
      <c r="B393" s="23" t="s">
        <v>218</v>
      </c>
      <c r="C393" s="57">
        <v>901</v>
      </c>
      <c r="D393" s="19" t="s">
        <v>244</v>
      </c>
      <c r="E393" s="19" t="s">
        <v>231</v>
      </c>
      <c r="F393" s="25" t="s">
        <v>506</v>
      </c>
      <c r="G393" s="25" t="s">
        <v>289</v>
      </c>
      <c r="H393" s="20">
        <f>SUM('распр.б.а. 9'!G392)</f>
        <v>0</v>
      </c>
      <c r="I393" s="20">
        <f>SUM('распр.б.а. 9'!H392)</f>
        <v>0</v>
      </c>
      <c r="J393" s="20">
        <f>SUM('распр.б.а. 9'!I392)</f>
        <v>0</v>
      </c>
    </row>
    <row r="394" spans="1:10" s="28" customFormat="1" ht="39" customHeight="1">
      <c r="A394" s="26"/>
      <c r="B394" s="23" t="s">
        <v>277</v>
      </c>
      <c r="C394" s="57">
        <v>901</v>
      </c>
      <c r="D394" s="19" t="s">
        <v>244</v>
      </c>
      <c r="E394" s="19" t="s">
        <v>231</v>
      </c>
      <c r="F394" s="25" t="s">
        <v>158</v>
      </c>
      <c r="G394" s="25"/>
      <c r="H394" s="20">
        <f>SUM(H395)</f>
        <v>462.1</v>
      </c>
      <c r="I394" s="20">
        <f aca="true" t="shared" si="58" ref="I394:J396">SUM(I395)</f>
        <v>0</v>
      </c>
      <c r="J394" s="20">
        <f t="shared" si="58"/>
        <v>0</v>
      </c>
    </row>
    <row r="395" spans="1:10" s="28" customFormat="1" ht="48" customHeight="1">
      <c r="A395" s="26"/>
      <c r="B395" s="23" t="s">
        <v>288</v>
      </c>
      <c r="C395" s="57">
        <v>901</v>
      </c>
      <c r="D395" s="19" t="s">
        <v>244</v>
      </c>
      <c r="E395" s="19" t="s">
        <v>231</v>
      </c>
      <c r="F395" s="25" t="s">
        <v>159</v>
      </c>
      <c r="G395" s="25"/>
      <c r="H395" s="20">
        <f>SUM(H396)</f>
        <v>462.1</v>
      </c>
      <c r="I395" s="20">
        <f t="shared" si="58"/>
        <v>0</v>
      </c>
      <c r="J395" s="20">
        <f t="shared" si="58"/>
        <v>0</v>
      </c>
    </row>
    <row r="396" spans="1:10" s="28" customFormat="1" ht="38.25" customHeight="1">
      <c r="A396" s="26"/>
      <c r="B396" s="23" t="s">
        <v>94</v>
      </c>
      <c r="C396" s="57">
        <v>901</v>
      </c>
      <c r="D396" s="19" t="s">
        <v>244</v>
      </c>
      <c r="E396" s="19" t="s">
        <v>231</v>
      </c>
      <c r="F396" s="25" t="s">
        <v>93</v>
      </c>
      <c r="G396" s="25"/>
      <c r="H396" s="20">
        <f>SUM(H397)</f>
        <v>462.1</v>
      </c>
      <c r="I396" s="20">
        <f t="shared" si="58"/>
        <v>0</v>
      </c>
      <c r="J396" s="20">
        <f t="shared" si="58"/>
        <v>0</v>
      </c>
    </row>
    <row r="397" spans="1:10" s="28" customFormat="1" ht="29.25" customHeight="1">
      <c r="A397" s="26"/>
      <c r="B397" s="23" t="s">
        <v>282</v>
      </c>
      <c r="C397" s="57">
        <v>901</v>
      </c>
      <c r="D397" s="19" t="s">
        <v>244</v>
      </c>
      <c r="E397" s="19" t="s">
        <v>231</v>
      </c>
      <c r="F397" s="25" t="s">
        <v>93</v>
      </c>
      <c r="G397" s="25" t="s">
        <v>283</v>
      </c>
      <c r="H397" s="20">
        <f>SUM('распр.б.а. 9'!G396)</f>
        <v>462.1</v>
      </c>
      <c r="I397" s="20">
        <f>SUM('распр.б.а. 9'!H396)</f>
        <v>0</v>
      </c>
      <c r="J397" s="20">
        <f>SUM('распр.б.а. 9'!I396)</f>
        <v>0</v>
      </c>
    </row>
    <row r="398" spans="1:10" ht="29.25" customHeight="1">
      <c r="A398" s="26"/>
      <c r="B398" s="23" t="s">
        <v>256</v>
      </c>
      <c r="C398" s="57">
        <v>901</v>
      </c>
      <c r="D398" s="19" t="s">
        <v>239</v>
      </c>
      <c r="E398" s="19" t="s">
        <v>232</v>
      </c>
      <c r="F398" s="19"/>
      <c r="G398" s="19"/>
      <c r="H398" s="20">
        <f>SUM(H399+H404)</f>
        <v>3836.2</v>
      </c>
      <c r="I398" s="20">
        <f>SUM(I399+I404)</f>
        <v>1480.2</v>
      </c>
      <c r="J398" s="20">
        <f>SUM(J399+J404)</f>
        <v>1556.4</v>
      </c>
    </row>
    <row r="399" spans="1:10" ht="19.5" customHeight="1">
      <c r="A399" s="26"/>
      <c r="B399" s="23" t="s">
        <v>204</v>
      </c>
      <c r="C399" s="57">
        <v>901</v>
      </c>
      <c r="D399" s="19" t="s">
        <v>239</v>
      </c>
      <c r="E399" s="19" t="s">
        <v>231</v>
      </c>
      <c r="F399" s="19"/>
      <c r="G399" s="19"/>
      <c r="H399" s="20">
        <f>SUM(H400)</f>
        <v>800.5</v>
      </c>
      <c r="I399" s="20">
        <f aca="true" t="shared" si="59" ref="I399:J402">SUM(I400)</f>
        <v>848.5</v>
      </c>
      <c r="J399" s="20">
        <f t="shared" si="59"/>
        <v>899.4</v>
      </c>
    </row>
    <row r="400" spans="1:10" ht="37.5" customHeight="1">
      <c r="A400" s="26"/>
      <c r="B400" s="23" t="s">
        <v>277</v>
      </c>
      <c r="C400" s="57">
        <v>901</v>
      </c>
      <c r="D400" s="19" t="s">
        <v>239</v>
      </c>
      <c r="E400" s="19" t="s">
        <v>231</v>
      </c>
      <c r="F400" s="19" t="s">
        <v>158</v>
      </c>
      <c r="G400" s="19"/>
      <c r="H400" s="20">
        <f>SUM(H401)</f>
        <v>800.5</v>
      </c>
      <c r="I400" s="20">
        <f t="shared" si="59"/>
        <v>848.5</v>
      </c>
      <c r="J400" s="20">
        <f t="shared" si="59"/>
        <v>899.4</v>
      </c>
    </row>
    <row r="401" spans="1:10" ht="48.75" customHeight="1">
      <c r="A401" s="26"/>
      <c r="B401" s="23" t="s">
        <v>288</v>
      </c>
      <c r="C401" s="57">
        <v>901</v>
      </c>
      <c r="D401" s="25" t="s">
        <v>239</v>
      </c>
      <c r="E401" s="25" t="s">
        <v>231</v>
      </c>
      <c r="F401" s="25" t="s">
        <v>159</v>
      </c>
      <c r="G401" s="25"/>
      <c r="H401" s="20">
        <f>SUM(H402)</f>
        <v>800.5</v>
      </c>
      <c r="I401" s="20">
        <f t="shared" si="59"/>
        <v>848.5</v>
      </c>
      <c r="J401" s="20">
        <f t="shared" si="59"/>
        <v>899.4</v>
      </c>
    </row>
    <row r="402" spans="1:10" ht="19.5" customHeight="1">
      <c r="A402" s="26"/>
      <c r="B402" s="23" t="s">
        <v>294</v>
      </c>
      <c r="C402" s="57">
        <v>901</v>
      </c>
      <c r="D402" s="19" t="s">
        <v>239</v>
      </c>
      <c r="E402" s="19" t="s">
        <v>231</v>
      </c>
      <c r="F402" s="19" t="s">
        <v>164</v>
      </c>
      <c r="G402" s="19"/>
      <c r="H402" s="20">
        <f>SUM(H403)</f>
        <v>800.5</v>
      </c>
      <c r="I402" s="20">
        <f t="shared" si="59"/>
        <v>848.5</v>
      </c>
      <c r="J402" s="20">
        <f t="shared" si="59"/>
        <v>899.4</v>
      </c>
    </row>
    <row r="403" spans="1:10" ht="30" customHeight="1">
      <c r="A403" s="26"/>
      <c r="B403" s="23" t="s">
        <v>292</v>
      </c>
      <c r="C403" s="57">
        <v>901</v>
      </c>
      <c r="D403" s="19" t="s">
        <v>239</v>
      </c>
      <c r="E403" s="19" t="s">
        <v>231</v>
      </c>
      <c r="F403" s="19" t="s">
        <v>164</v>
      </c>
      <c r="G403" s="19" t="s">
        <v>293</v>
      </c>
      <c r="H403" s="20">
        <f>SUM('распр.б.а. 9'!G402)</f>
        <v>800.5</v>
      </c>
      <c r="I403" s="20">
        <f>SUM('распр.б.а. 9'!H402)</f>
        <v>848.5</v>
      </c>
      <c r="J403" s="20">
        <f>SUM('распр.б.а. 9'!I402)</f>
        <v>899.4</v>
      </c>
    </row>
    <row r="404" spans="1:10" ht="19.5" customHeight="1">
      <c r="A404" s="26"/>
      <c r="B404" s="23" t="s">
        <v>202</v>
      </c>
      <c r="C404" s="57">
        <v>901</v>
      </c>
      <c r="D404" s="19" t="s">
        <v>239</v>
      </c>
      <c r="E404" s="19" t="s">
        <v>233</v>
      </c>
      <c r="F404" s="19"/>
      <c r="G404" s="19"/>
      <c r="H404" s="20">
        <f>SUM(H405+H409+H420)</f>
        <v>3035.7</v>
      </c>
      <c r="I404" s="20">
        <f>SUM(I405+I409+I420)</f>
        <v>631.7</v>
      </c>
      <c r="J404" s="20">
        <f>SUM(J405+J409+J420)</f>
        <v>657</v>
      </c>
    </row>
    <row r="405" spans="1:10" ht="47.25" customHeight="1" hidden="1">
      <c r="A405" s="26"/>
      <c r="B405" s="27" t="s">
        <v>341</v>
      </c>
      <c r="C405" s="57">
        <v>901</v>
      </c>
      <c r="D405" s="19" t="s">
        <v>239</v>
      </c>
      <c r="E405" s="19" t="s">
        <v>233</v>
      </c>
      <c r="F405" s="19" t="s">
        <v>105</v>
      </c>
      <c r="G405" s="19"/>
      <c r="H405" s="20">
        <f>SUM(H406)</f>
        <v>0</v>
      </c>
      <c r="I405" s="20">
        <f>SUM(I406)</f>
        <v>0</v>
      </c>
      <c r="J405" s="20">
        <f>SUM(J406)</f>
        <v>0</v>
      </c>
    </row>
    <row r="406" spans="1:10" ht="49.5" customHeight="1" hidden="1">
      <c r="A406" s="26"/>
      <c r="B406" s="23" t="s">
        <v>176</v>
      </c>
      <c r="C406" s="57">
        <v>901</v>
      </c>
      <c r="D406" s="25" t="s">
        <v>239</v>
      </c>
      <c r="E406" s="25" t="s">
        <v>233</v>
      </c>
      <c r="F406" s="25" t="s">
        <v>27</v>
      </c>
      <c r="G406" s="25"/>
      <c r="H406" s="20">
        <f aca="true" t="shared" si="60" ref="H406:J407">SUM(H407)</f>
        <v>0</v>
      </c>
      <c r="I406" s="20">
        <f t="shared" si="60"/>
        <v>0</v>
      </c>
      <c r="J406" s="20">
        <f t="shared" si="60"/>
        <v>0</v>
      </c>
    </row>
    <row r="407" spans="1:10" ht="64.5" customHeight="1" hidden="1">
      <c r="A407" s="26"/>
      <c r="B407" s="35" t="s">
        <v>342</v>
      </c>
      <c r="C407" s="57">
        <v>901</v>
      </c>
      <c r="D407" s="25" t="s">
        <v>239</v>
      </c>
      <c r="E407" s="25" t="s">
        <v>233</v>
      </c>
      <c r="F407" s="25" t="s">
        <v>29</v>
      </c>
      <c r="G407" s="25"/>
      <c r="H407" s="20">
        <f t="shared" si="60"/>
        <v>0</v>
      </c>
      <c r="I407" s="20">
        <f t="shared" si="60"/>
        <v>0</v>
      </c>
      <c r="J407" s="20">
        <f t="shared" si="60"/>
        <v>0</v>
      </c>
    </row>
    <row r="408" spans="1:10" ht="42" customHeight="1" hidden="1">
      <c r="A408" s="26"/>
      <c r="B408" s="23" t="s">
        <v>295</v>
      </c>
      <c r="C408" s="57">
        <v>901</v>
      </c>
      <c r="D408" s="25" t="s">
        <v>239</v>
      </c>
      <c r="E408" s="25" t="s">
        <v>233</v>
      </c>
      <c r="F408" s="25" t="s">
        <v>29</v>
      </c>
      <c r="G408" s="25" t="s">
        <v>296</v>
      </c>
      <c r="H408" s="20">
        <f>SUM('распр.б.а. 9'!G407)</f>
        <v>0</v>
      </c>
      <c r="I408" s="20">
        <f>SUM('распр.б.а. 9'!H407)</f>
        <v>0</v>
      </c>
      <c r="J408" s="20">
        <f>SUM('распр.б.а. 9'!I407)</f>
        <v>0</v>
      </c>
    </row>
    <row r="409" spans="1:10" ht="40.5" customHeight="1">
      <c r="A409" s="26"/>
      <c r="B409" s="27" t="s">
        <v>374</v>
      </c>
      <c r="C409" s="57">
        <v>901</v>
      </c>
      <c r="D409" s="25" t="s">
        <v>239</v>
      </c>
      <c r="E409" s="25" t="s">
        <v>233</v>
      </c>
      <c r="F409" s="25" t="s">
        <v>108</v>
      </c>
      <c r="G409" s="25"/>
      <c r="H409" s="20">
        <f>SUM(H410+H416)</f>
        <v>2327.4</v>
      </c>
      <c r="I409" s="20">
        <f>SUM(I410+I416)</f>
        <v>0</v>
      </c>
      <c r="J409" s="20">
        <f>SUM(J410+J416)</f>
        <v>0</v>
      </c>
    </row>
    <row r="410" spans="1:10" ht="51" customHeight="1">
      <c r="A410" s="26"/>
      <c r="B410" s="27" t="s">
        <v>375</v>
      </c>
      <c r="C410" s="57">
        <v>901</v>
      </c>
      <c r="D410" s="25" t="s">
        <v>239</v>
      </c>
      <c r="E410" s="25" t="s">
        <v>233</v>
      </c>
      <c r="F410" s="25" t="s">
        <v>109</v>
      </c>
      <c r="G410" s="25"/>
      <c r="H410" s="20">
        <f>SUM(H411+H413)</f>
        <v>2327.4</v>
      </c>
      <c r="I410" s="20">
        <f>SUM(I411+I413)</f>
        <v>0</v>
      </c>
      <c r="J410" s="20">
        <f>SUM(J411+J413)</f>
        <v>0</v>
      </c>
    </row>
    <row r="411" spans="1:10" ht="69" customHeight="1" hidden="1">
      <c r="A411" s="26"/>
      <c r="B411" s="27" t="s">
        <v>177</v>
      </c>
      <c r="C411" s="57">
        <v>901</v>
      </c>
      <c r="D411" s="25" t="s">
        <v>239</v>
      </c>
      <c r="E411" s="25" t="s">
        <v>233</v>
      </c>
      <c r="F411" s="25" t="s">
        <v>110</v>
      </c>
      <c r="G411" s="25"/>
      <c r="H411" s="20">
        <f>SUM(H412)</f>
        <v>0</v>
      </c>
      <c r="I411" s="20">
        <f>SUM(I412)</f>
        <v>0</v>
      </c>
      <c r="J411" s="20">
        <f>SUM(J412)</f>
        <v>0</v>
      </c>
    </row>
    <row r="412" spans="1:10" ht="43.5" customHeight="1" hidden="1">
      <c r="A412" s="26"/>
      <c r="B412" s="23" t="s">
        <v>295</v>
      </c>
      <c r="C412" s="57">
        <v>901</v>
      </c>
      <c r="D412" s="25" t="s">
        <v>239</v>
      </c>
      <c r="E412" s="25" t="s">
        <v>233</v>
      </c>
      <c r="F412" s="25" t="s">
        <v>110</v>
      </c>
      <c r="G412" s="25" t="s">
        <v>296</v>
      </c>
      <c r="H412" s="20">
        <f>SUM('распр.б.а. 9'!G411)</f>
        <v>0</v>
      </c>
      <c r="I412" s="20"/>
      <c r="J412" s="20"/>
    </row>
    <row r="413" spans="1:10" ht="48.75" customHeight="1">
      <c r="A413" s="26"/>
      <c r="B413" s="23" t="s">
        <v>176</v>
      </c>
      <c r="C413" s="57">
        <v>901</v>
      </c>
      <c r="D413" s="25" t="s">
        <v>239</v>
      </c>
      <c r="E413" s="25" t="s">
        <v>233</v>
      </c>
      <c r="F413" s="25" t="s">
        <v>190</v>
      </c>
      <c r="G413" s="25"/>
      <c r="H413" s="20">
        <f aca="true" t="shared" si="61" ref="H413:J414">SUM(H414)</f>
        <v>2327.4</v>
      </c>
      <c r="I413" s="20">
        <f t="shared" si="61"/>
        <v>0</v>
      </c>
      <c r="J413" s="20">
        <f t="shared" si="61"/>
        <v>0</v>
      </c>
    </row>
    <row r="414" spans="1:10" ht="78" customHeight="1">
      <c r="A414" s="26"/>
      <c r="B414" s="23" t="s">
        <v>376</v>
      </c>
      <c r="C414" s="57">
        <v>901</v>
      </c>
      <c r="D414" s="19" t="s">
        <v>239</v>
      </c>
      <c r="E414" s="19" t="s">
        <v>233</v>
      </c>
      <c r="F414" s="19" t="s">
        <v>191</v>
      </c>
      <c r="G414" s="19"/>
      <c r="H414" s="20">
        <f t="shared" si="61"/>
        <v>2327.4</v>
      </c>
      <c r="I414" s="20">
        <f t="shared" si="61"/>
        <v>0</v>
      </c>
      <c r="J414" s="20">
        <f t="shared" si="61"/>
        <v>0</v>
      </c>
    </row>
    <row r="415" spans="1:10" ht="40.5" customHeight="1">
      <c r="A415" s="26"/>
      <c r="B415" s="23" t="s">
        <v>295</v>
      </c>
      <c r="C415" s="57">
        <v>901</v>
      </c>
      <c r="D415" s="19" t="s">
        <v>239</v>
      </c>
      <c r="E415" s="19" t="s">
        <v>233</v>
      </c>
      <c r="F415" s="19" t="s">
        <v>191</v>
      </c>
      <c r="G415" s="19" t="s">
        <v>296</v>
      </c>
      <c r="H415" s="20">
        <f>SUM('распр.б.а. 9'!G414)</f>
        <v>2327.4</v>
      </c>
      <c r="I415" s="20">
        <f>SUM('распр.б.а. 9'!H414)</f>
        <v>0</v>
      </c>
      <c r="J415" s="20">
        <f>SUM('распр.б.а. 9'!I414)</f>
        <v>0</v>
      </c>
    </row>
    <row r="416" spans="1:10" ht="84" customHeight="1" hidden="1">
      <c r="A416" s="26"/>
      <c r="B416" s="23" t="s">
        <v>505</v>
      </c>
      <c r="C416" s="57">
        <v>901</v>
      </c>
      <c r="D416" s="19" t="s">
        <v>239</v>
      </c>
      <c r="E416" s="19" t="s">
        <v>233</v>
      </c>
      <c r="F416" s="19" t="s">
        <v>119</v>
      </c>
      <c r="G416" s="19"/>
      <c r="H416" s="20">
        <f>SUM(H417)</f>
        <v>0</v>
      </c>
      <c r="I416" s="20">
        <f aca="true" t="shared" si="62" ref="I416:J418">SUM(I417)</f>
        <v>0</v>
      </c>
      <c r="J416" s="20">
        <f t="shared" si="62"/>
        <v>0</v>
      </c>
    </row>
    <row r="417" spans="1:10" ht="52.5" customHeight="1" hidden="1">
      <c r="A417" s="26"/>
      <c r="B417" s="23" t="s">
        <v>176</v>
      </c>
      <c r="C417" s="57">
        <v>901</v>
      </c>
      <c r="D417" s="19" t="s">
        <v>239</v>
      </c>
      <c r="E417" s="19" t="s">
        <v>233</v>
      </c>
      <c r="F417" s="19" t="s">
        <v>192</v>
      </c>
      <c r="G417" s="19"/>
      <c r="H417" s="20">
        <f>SUM(H418)</f>
        <v>0</v>
      </c>
      <c r="I417" s="20">
        <f t="shared" si="62"/>
        <v>0</v>
      </c>
      <c r="J417" s="20">
        <f t="shared" si="62"/>
        <v>0</v>
      </c>
    </row>
    <row r="418" spans="1:10" ht="90" customHeight="1" hidden="1">
      <c r="A418" s="26"/>
      <c r="B418" s="23" t="s">
        <v>504</v>
      </c>
      <c r="C418" s="57">
        <v>901</v>
      </c>
      <c r="D418" s="19" t="s">
        <v>239</v>
      </c>
      <c r="E418" s="19" t="s">
        <v>233</v>
      </c>
      <c r="F418" s="19" t="s">
        <v>193</v>
      </c>
      <c r="G418" s="19"/>
      <c r="H418" s="20">
        <f>SUM(H419)</f>
        <v>0</v>
      </c>
      <c r="I418" s="20">
        <f t="shared" si="62"/>
        <v>0</v>
      </c>
      <c r="J418" s="20">
        <f t="shared" si="62"/>
        <v>0</v>
      </c>
    </row>
    <row r="419" spans="1:10" ht="39" customHeight="1" hidden="1">
      <c r="A419" s="26"/>
      <c r="B419" s="23" t="s">
        <v>295</v>
      </c>
      <c r="C419" s="57">
        <v>901</v>
      </c>
      <c r="D419" s="19" t="s">
        <v>239</v>
      </c>
      <c r="E419" s="19" t="s">
        <v>233</v>
      </c>
      <c r="F419" s="19" t="s">
        <v>193</v>
      </c>
      <c r="G419" s="19" t="s">
        <v>296</v>
      </c>
      <c r="H419" s="20">
        <f>SUM('распр.б.а. 9'!G418)</f>
        <v>0</v>
      </c>
      <c r="I419" s="20">
        <f>SUM('распр.б.а. 9'!H418)</f>
        <v>0</v>
      </c>
      <c r="J419" s="20">
        <f>SUM('распр.б.а. 9'!I418)</f>
        <v>0</v>
      </c>
    </row>
    <row r="420" spans="1:10" ht="24" customHeight="1">
      <c r="A420" s="26"/>
      <c r="B420" s="27" t="s">
        <v>297</v>
      </c>
      <c r="C420" s="57">
        <v>901</v>
      </c>
      <c r="D420" s="19" t="s">
        <v>239</v>
      </c>
      <c r="E420" s="19" t="s">
        <v>233</v>
      </c>
      <c r="F420" s="19" t="s">
        <v>104</v>
      </c>
      <c r="G420" s="19"/>
      <c r="H420" s="20">
        <f>SUM(H421+H423+H425)</f>
        <v>708.3</v>
      </c>
      <c r="I420" s="20">
        <f>SUM(I421+I423+I425)</f>
        <v>631.7</v>
      </c>
      <c r="J420" s="20">
        <f>SUM(J421+J423+J425)</f>
        <v>657</v>
      </c>
    </row>
    <row r="421" spans="1:10" ht="60" customHeight="1">
      <c r="A421" s="26"/>
      <c r="B421" s="27" t="s">
        <v>481</v>
      </c>
      <c r="C421" s="57">
        <v>901</v>
      </c>
      <c r="D421" s="19" t="s">
        <v>239</v>
      </c>
      <c r="E421" s="19" t="s">
        <v>233</v>
      </c>
      <c r="F421" s="19" t="s">
        <v>170</v>
      </c>
      <c r="G421" s="19"/>
      <c r="H421" s="20">
        <f>SUM(H422)</f>
        <v>362.8</v>
      </c>
      <c r="I421" s="20">
        <f>SUM(I422)</f>
        <v>267.5</v>
      </c>
      <c r="J421" s="20">
        <f>SUM(J422)</f>
        <v>278.2</v>
      </c>
    </row>
    <row r="422" spans="1:10" ht="39" customHeight="1">
      <c r="A422" s="26"/>
      <c r="B422" s="23" t="s">
        <v>280</v>
      </c>
      <c r="C422" s="57">
        <v>901</v>
      </c>
      <c r="D422" s="19" t="s">
        <v>239</v>
      </c>
      <c r="E422" s="19" t="s">
        <v>233</v>
      </c>
      <c r="F422" s="19" t="s">
        <v>170</v>
      </c>
      <c r="G422" s="19" t="s">
        <v>281</v>
      </c>
      <c r="H422" s="20">
        <f>SUM('распр.б.а. 9'!G421)</f>
        <v>362.8</v>
      </c>
      <c r="I422" s="20">
        <f>SUM('распр.б.а. 9'!H421)</f>
        <v>267.5</v>
      </c>
      <c r="J422" s="20">
        <f>SUM('распр.б.а. 9'!I421)</f>
        <v>278.2</v>
      </c>
    </row>
    <row r="423" spans="1:10" ht="63" customHeight="1">
      <c r="A423" s="26"/>
      <c r="B423" s="27" t="s">
        <v>482</v>
      </c>
      <c r="C423" s="57">
        <v>901</v>
      </c>
      <c r="D423" s="19" t="s">
        <v>239</v>
      </c>
      <c r="E423" s="19" t="s">
        <v>233</v>
      </c>
      <c r="F423" s="19" t="s">
        <v>171</v>
      </c>
      <c r="G423" s="19"/>
      <c r="H423" s="20">
        <f>SUM(H424)</f>
        <v>216.6</v>
      </c>
      <c r="I423" s="20">
        <f>SUM(I424)</f>
        <v>214.3</v>
      </c>
      <c r="J423" s="20">
        <f>SUM(J424)</f>
        <v>222.9</v>
      </c>
    </row>
    <row r="424" spans="1:10" ht="39" customHeight="1">
      <c r="A424" s="26"/>
      <c r="B424" s="23" t="s">
        <v>280</v>
      </c>
      <c r="C424" s="57">
        <v>901</v>
      </c>
      <c r="D424" s="19" t="s">
        <v>239</v>
      </c>
      <c r="E424" s="19" t="s">
        <v>233</v>
      </c>
      <c r="F424" s="19" t="s">
        <v>171</v>
      </c>
      <c r="G424" s="19" t="s">
        <v>281</v>
      </c>
      <c r="H424" s="20">
        <f>SUM('распр.б.а. 9'!G423)</f>
        <v>216.6</v>
      </c>
      <c r="I424" s="20">
        <f>SUM('распр.б.а. 9'!H423)</f>
        <v>214.3</v>
      </c>
      <c r="J424" s="20">
        <f>SUM('распр.б.а. 9'!I423)</f>
        <v>222.9</v>
      </c>
    </row>
    <row r="425" spans="1:10" ht="48.75" customHeight="1">
      <c r="A425" s="26"/>
      <c r="B425" s="27" t="s">
        <v>305</v>
      </c>
      <c r="C425" s="57">
        <v>901</v>
      </c>
      <c r="D425" s="19" t="s">
        <v>239</v>
      </c>
      <c r="E425" s="19" t="s">
        <v>233</v>
      </c>
      <c r="F425" s="19" t="s">
        <v>172</v>
      </c>
      <c r="G425" s="19"/>
      <c r="H425" s="20">
        <f>SUM(H426)</f>
        <v>128.9</v>
      </c>
      <c r="I425" s="20">
        <f>SUM(I426)</f>
        <v>149.9</v>
      </c>
      <c r="J425" s="20">
        <f>SUM(J426)</f>
        <v>155.9</v>
      </c>
    </row>
    <row r="426" spans="1:10" ht="39" customHeight="1">
      <c r="A426" s="26"/>
      <c r="B426" s="23" t="s">
        <v>280</v>
      </c>
      <c r="C426" s="57">
        <v>901</v>
      </c>
      <c r="D426" s="19" t="s">
        <v>239</v>
      </c>
      <c r="E426" s="19" t="s">
        <v>233</v>
      </c>
      <c r="F426" s="19" t="s">
        <v>172</v>
      </c>
      <c r="G426" s="19" t="s">
        <v>281</v>
      </c>
      <c r="H426" s="20">
        <f>SUM('распр.б.а. 9'!G425)</f>
        <v>128.9</v>
      </c>
      <c r="I426" s="20">
        <f>SUM('распр.б.а. 9'!H425)</f>
        <v>149.9</v>
      </c>
      <c r="J426" s="20">
        <f>SUM('распр.б.а. 9'!I425)</f>
        <v>155.9</v>
      </c>
    </row>
    <row r="427" spans="1:10" ht="19.5" customHeight="1" hidden="1">
      <c r="A427" s="26"/>
      <c r="B427" s="23" t="s">
        <v>214</v>
      </c>
      <c r="C427" s="57">
        <v>901</v>
      </c>
      <c r="D427" s="19" t="s">
        <v>239</v>
      </c>
      <c r="E427" s="19" t="s">
        <v>233</v>
      </c>
      <c r="F427" s="19"/>
      <c r="G427" s="25"/>
      <c r="H427" s="20">
        <f aca="true" t="shared" si="63" ref="H427:J428">SUM(H428)</f>
        <v>0</v>
      </c>
      <c r="I427" s="20">
        <f t="shared" si="63"/>
        <v>0</v>
      </c>
      <c r="J427" s="20">
        <f t="shared" si="63"/>
        <v>0</v>
      </c>
    </row>
    <row r="428" spans="1:10" ht="27.75" customHeight="1" hidden="1">
      <c r="A428" s="26"/>
      <c r="B428" s="23" t="s">
        <v>254</v>
      </c>
      <c r="C428" s="57">
        <v>901</v>
      </c>
      <c r="D428" s="19" t="s">
        <v>239</v>
      </c>
      <c r="E428" s="19" t="s">
        <v>233</v>
      </c>
      <c r="F428" s="19"/>
      <c r="G428" s="25"/>
      <c r="H428" s="20">
        <f t="shared" si="63"/>
        <v>0</v>
      </c>
      <c r="I428" s="20">
        <f t="shared" si="63"/>
        <v>0</v>
      </c>
      <c r="J428" s="20">
        <f t="shared" si="63"/>
        <v>0</v>
      </c>
    </row>
    <row r="429" spans="1:10" ht="19.5" customHeight="1" hidden="1">
      <c r="A429" s="26"/>
      <c r="B429" s="33" t="s">
        <v>268</v>
      </c>
      <c r="C429" s="57">
        <v>901</v>
      </c>
      <c r="D429" s="19" t="s">
        <v>239</v>
      </c>
      <c r="E429" s="19" t="s">
        <v>233</v>
      </c>
      <c r="F429" s="19"/>
      <c r="G429" s="25" t="s">
        <v>269</v>
      </c>
      <c r="H429" s="20">
        <v>0</v>
      </c>
      <c r="I429" s="20">
        <v>0</v>
      </c>
      <c r="J429" s="20">
        <v>0</v>
      </c>
    </row>
    <row r="430" spans="1:10" ht="19.5" customHeight="1">
      <c r="A430" s="26"/>
      <c r="B430" s="23" t="s">
        <v>205</v>
      </c>
      <c r="C430" s="57">
        <v>901</v>
      </c>
      <c r="D430" s="19" t="s">
        <v>235</v>
      </c>
      <c r="E430" s="19" t="s">
        <v>232</v>
      </c>
      <c r="F430" s="19"/>
      <c r="G430" s="19"/>
      <c r="H430" s="20">
        <f>SUM(H431)</f>
        <v>15045.3</v>
      </c>
      <c r="I430" s="20">
        <f>SUM(I431)</f>
        <v>10588.7</v>
      </c>
      <c r="J430" s="20">
        <f>SUM(J431)</f>
        <v>11145.699999999999</v>
      </c>
    </row>
    <row r="431" spans="1:10" ht="19.5" customHeight="1">
      <c r="A431" s="26"/>
      <c r="B431" s="23" t="s">
        <v>270</v>
      </c>
      <c r="C431" s="57">
        <v>901</v>
      </c>
      <c r="D431" s="19" t="s">
        <v>235</v>
      </c>
      <c r="E431" s="19" t="s">
        <v>231</v>
      </c>
      <c r="F431" s="19"/>
      <c r="G431" s="19"/>
      <c r="H431" s="20">
        <f>SUM(H432+H438)</f>
        <v>15045.3</v>
      </c>
      <c r="I431" s="20">
        <f>SUM(I432+I438)</f>
        <v>10588.7</v>
      </c>
      <c r="J431" s="20">
        <f>SUM(J432+J438)</f>
        <v>11145.699999999999</v>
      </c>
    </row>
    <row r="432" spans="1:10" ht="41.25" customHeight="1">
      <c r="A432" s="26"/>
      <c r="B432" s="27" t="s">
        <v>4</v>
      </c>
      <c r="C432" s="57">
        <v>901</v>
      </c>
      <c r="D432" s="19" t="s">
        <v>235</v>
      </c>
      <c r="E432" s="19" t="s">
        <v>231</v>
      </c>
      <c r="F432" s="19" t="s">
        <v>116</v>
      </c>
      <c r="G432" s="19"/>
      <c r="H432" s="20">
        <f>SUM(H433)</f>
        <v>12387.3</v>
      </c>
      <c r="I432" s="20">
        <f>SUM(I433)</f>
        <v>10068.7</v>
      </c>
      <c r="J432" s="20">
        <f>SUM(J433)</f>
        <v>10604.9</v>
      </c>
    </row>
    <row r="433" spans="1:10" ht="56.25" customHeight="1">
      <c r="A433" s="26"/>
      <c r="B433" s="27" t="s">
        <v>10</v>
      </c>
      <c r="C433" s="57">
        <v>901</v>
      </c>
      <c r="D433" s="19" t="s">
        <v>235</v>
      </c>
      <c r="E433" s="19" t="s">
        <v>231</v>
      </c>
      <c r="F433" s="19" t="s">
        <v>102</v>
      </c>
      <c r="G433" s="19"/>
      <c r="H433" s="20">
        <f>SUM(H434+H436)</f>
        <v>12387.3</v>
      </c>
      <c r="I433" s="20">
        <f>SUM(I434+I436)</f>
        <v>10068.7</v>
      </c>
      <c r="J433" s="20">
        <f>SUM(J434+J436)</f>
        <v>10604.9</v>
      </c>
    </row>
    <row r="434" spans="1:10" ht="94.5" customHeight="1">
      <c r="A434" s="26"/>
      <c r="B434" s="18" t="s">
        <v>11</v>
      </c>
      <c r="C434" s="57">
        <v>901</v>
      </c>
      <c r="D434" s="19" t="s">
        <v>235</v>
      </c>
      <c r="E434" s="19" t="s">
        <v>231</v>
      </c>
      <c r="F434" s="25" t="s">
        <v>117</v>
      </c>
      <c r="G434" s="25"/>
      <c r="H434" s="20">
        <f>SUM(H435)</f>
        <v>12387.3</v>
      </c>
      <c r="I434" s="20">
        <f>SUM(I435)</f>
        <v>10068.7</v>
      </c>
      <c r="J434" s="20">
        <f>SUM(J435)</f>
        <v>10604.9</v>
      </c>
    </row>
    <row r="435" spans="1:10" ht="24.75" customHeight="1">
      <c r="A435" s="26"/>
      <c r="B435" s="18" t="s">
        <v>290</v>
      </c>
      <c r="C435" s="57">
        <v>901</v>
      </c>
      <c r="D435" s="19" t="s">
        <v>235</v>
      </c>
      <c r="E435" s="19" t="s">
        <v>231</v>
      </c>
      <c r="F435" s="25" t="s">
        <v>117</v>
      </c>
      <c r="G435" s="25" t="s">
        <v>291</v>
      </c>
      <c r="H435" s="20">
        <f>SUM('распр.б.а. 9'!G434)</f>
        <v>12387.3</v>
      </c>
      <c r="I435" s="20">
        <f>SUM('распр.б.а. 9'!H434)</f>
        <v>10068.7</v>
      </c>
      <c r="J435" s="20">
        <f>SUM('распр.б.а. 9'!I434)</f>
        <v>10604.9</v>
      </c>
    </row>
    <row r="436" spans="1:10" ht="75" customHeight="1" hidden="1">
      <c r="A436" s="26"/>
      <c r="B436" s="18" t="s">
        <v>483</v>
      </c>
      <c r="C436" s="57">
        <v>901</v>
      </c>
      <c r="D436" s="19" t="s">
        <v>235</v>
      </c>
      <c r="E436" s="19" t="s">
        <v>231</v>
      </c>
      <c r="F436" s="25" t="s">
        <v>122</v>
      </c>
      <c r="G436" s="25"/>
      <c r="H436" s="20">
        <f>SUM(H437)</f>
        <v>0</v>
      </c>
      <c r="I436" s="20">
        <f>SUM(I437)</f>
        <v>0</v>
      </c>
      <c r="J436" s="20">
        <f>SUM(J437)</f>
        <v>0</v>
      </c>
    </row>
    <row r="437" spans="1:10" ht="24.75" customHeight="1" hidden="1">
      <c r="A437" s="26"/>
      <c r="B437" s="18" t="s">
        <v>290</v>
      </c>
      <c r="C437" s="57">
        <v>901</v>
      </c>
      <c r="D437" s="19" t="s">
        <v>235</v>
      </c>
      <c r="E437" s="19" t="s">
        <v>231</v>
      </c>
      <c r="F437" s="25" t="s">
        <v>122</v>
      </c>
      <c r="G437" s="25" t="s">
        <v>291</v>
      </c>
      <c r="H437" s="20">
        <f>SUM('распр.б.а. 9'!G436)</f>
        <v>0</v>
      </c>
      <c r="I437" s="20">
        <f>SUM('распр.б.а. 9'!H436)</f>
        <v>0</v>
      </c>
      <c r="J437" s="20">
        <f>SUM('распр.б.а. 9'!I436)</f>
        <v>0</v>
      </c>
    </row>
    <row r="438" spans="1:10" ht="42.75" customHeight="1">
      <c r="A438" s="26"/>
      <c r="B438" s="23" t="s">
        <v>17</v>
      </c>
      <c r="C438" s="57">
        <v>901</v>
      </c>
      <c r="D438" s="19" t="s">
        <v>235</v>
      </c>
      <c r="E438" s="19" t="s">
        <v>231</v>
      </c>
      <c r="F438" s="25" t="s">
        <v>336</v>
      </c>
      <c r="G438" s="25"/>
      <c r="H438" s="20">
        <f>SUM(H439)</f>
        <v>2658</v>
      </c>
      <c r="I438" s="20">
        <f aca="true" t="shared" si="64" ref="I438:J440">SUM(I439)</f>
        <v>520</v>
      </c>
      <c r="J438" s="20">
        <f t="shared" si="64"/>
        <v>540.8</v>
      </c>
    </row>
    <row r="439" spans="1:10" ht="78" customHeight="1">
      <c r="A439" s="26"/>
      <c r="B439" s="23" t="s">
        <v>14</v>
      </c>
      <c r="C439" s="57">
        <v>901</v>
      </c>
      <c r="D439" s="19" t="s">
        <v>235</v>
      </c>
      <c r="E439" s="19" t="s">
        <v>231</v>
      </c>
      <c r="F439" s="25" t="s">
        <v>441</v>
      </c>
      <c r="G439" s="25"/>
      <c r="H439" s="20">
        <f>SUM(H440)</f>
        <v>2658</v>
      </c>
      <c r="I439" s="20">
        <f t="shared" si="64"/>
        <v>520</v>
      </c>
      <c r="J439" s="20">
        <f t="shared" si="64"/>
        <v>540.8</v>
      </c>
    </row>
    <row r="440" spans="1:10" ht="93" customHeight="1">
      <c r="A440" s="26"/>
      <c r="B440" s="18" t="s">
        <v>15</v>
      </c>
      <c r="C440" s="57">
        <v>901</v>
      </c>
      <c r="D440" s="19" t="s">
        <v>235</v>
      </c>
      <c r="E440" s="19" t="s">
        <v>231</v>
      </c>
      <c r="F440" s="25" t="s">
        <v>506</v>
      </c>
      <c r="G440" s="25"/>
      <c r="H440" s="20">
        <f>SUM(H441)</f>
        <v>2658</v>
      </c>
      <c r="I440" s="20">
        <f t="shared" si="64"/>
        <v>520</v>
      </c>
      <c r="J440" s="20">
        <f t="shared" si="64"/>
        <v>540.8</v>
      </c>
    </row>
    <row r="441" spans="1:10" ht="19.5" customHeight="1">
      <c r="A441" s="26"/>
      <c r="B441" s="23" t="s">
        <v>218</v>
      </c>
      <c r="C441" s="57">
        <v>901</v>
      </c>
      <c r="D441" s="19" t="s">
        <v>235</v>
      </c>
      <c r="E441" s="19" t="s">
        <v>231</v>
      </c>
      <c r="F441" s="25" t="s">
        <v>506</v>
      </c>
      <c r="G441" s="25" t="s">
        <v>289</v>
      </c>
      <c r="H441" s="20">
        <f>SUM('распр.б.а. 9'!G440)</f>
        <v>2658</v>
      </c>
      <c r="I441" s="20">
        <f>SUM('распр.б.а. 9'!H440)</f>
        <v>520</v>
      </c>
      <c r="J441" s="20">
        <f>SUM('распр.б.а. 9'!I440)</f>
        <v>540.8</v>
      </c>
    </row>
    <row r="442" spans="1:10" ht="19.5" customHeight="1">
      <c r="A442" s="26"/>
      <c r="B442" s="23" t="s">
        <v>227</v>
      </c>
      <c r="C442" s="57">
        <v>901</v>
      </c>
      <c r="D442" s="19" t="s">
        <v>241</v>
      </c>
      <c r="E442" s="19" t="s">
        <v>232</v>
      </c>
      <c r="F442" s="19"/>
      <c r="G442" s="19"/>
      <c r="H442" s="20">
        <f>SUM(H443)</f>
        <v>1859.6</v>
      </c>
      <c r="I442" s="20">
        <f>SUM(I443)</f>
        <v>1935.5</v>
      </c>
      <c r="J442" s="20">
        <f>SUM(J443)</f>
        <v>2029.3</v>
      </c>
    </row>
    <row r="443" spans="1:10" ht="19.5" customHeight="1">
      <c r="A443" s="26"/>
      <c r="B443" s="39" t="s">
        <v>221</v>
      </c>
      <c r="C443" s="57">
        <v>901</v>
      </c>
      <c r="D443" s="19" t="s">
        <v>241</v>
      </c>
      <c r="E443" s="19" t="s">
        <v>236</v>
      </c>
      <c r="F443" s="19"/>
      <c r="G443" s="19"/>
      <c r="H443" s="20">
        <f>SUM(H444+H448+H453)</f>
        <v>1859.6</v>
      </c>
      <c r="I443" s="20">
        <f>SUM(I444+I448+I453)</f>
        <v>1935.5</v>
      </c>
      <c r="J443" s="20">
        <f>SUM(J444+J448+J453)</f>
        <v>2029.3</v>
      </c>
    </row>
    <row r="444" spans="1:10" ht="61.5" customHeight="1">
      <c r="A444" s="26"/>
      <c r="B444" s="23" t="s">
        <v>477</v>
      </c>
      <c r="C444" s="57">
        <v>901</v>
      </c>
      <c r="D444" s="19" t="s">
        <v>241</v>
      </c>
      <c r="E444" s="19" t="s">
        <v>236</v>
      </c>
      <c r="F444" s="19" t="s">
        <v>331</v>
      </c>
      <c r="G444" s="19"/>
      <c r="H444" s="20">
        <f>SUM(H445)</f>
        <v>924.8</v>
      </c>
      <c r="I444" s="20">
        <f aca="true" t="shared" si="65" ref="I444:J446">SUM(I445)</f>
        <v>961.8</v>
      </c>
      <c r="J444" s="20">
        <f t="shared" si="65"/>
        <v>1000.3</v>
      </c>
    </row>
    <row r="445" spans="1:10" ht="78" customHeight="1">
      <c r="A445" s="26"/>
      <c r="B445" s="23" t="s">
        <v>473</v>
      </c>
      <c r="C445" s="57">
        <v>901</v>
      </c>
      <c r="D445" s="19" t="s">
        <v>241</v>
      </c>
      <c r="E445" s="19" t="s">
        <v>236</v>
      </c>
      <c r="F445" s="19" t="s">
        <v>446</v>
      </c>
      <c r="G445" s="19"/>
      <c r="H445" s="20">
        <f>SUM(H446)</f>
        <v>924.8</v>
      </c>
      <c r="I445" s="20">
        <f t="shared" si="65"/>
        <v>961.8</v>
      </c>
      <c r="J445" s="20">
        <f t="shared" si="65"/>
        <v>1000.3</v>
      </c>
    </row>
    <row r="446" spans="1:10" ht="99.75" customHeight="1">
      <c r="A446" s="26"/>
      <c r="B446" s="23" t="s">
        <v>474</v>
      </c>
      <c r="C446" s="57">
        <v>901</v>
      </c>
      <c r="D446" s="19" t="s">
        <v>241</v>
      </c>
      <c r="E446" s="19" t="s">
        <v>236</v>
      </c>
      <c r="F446" s="19" t="s">
        <v>447</v>
      </c>
      <c r="G446" s="19"/>
      <c r="H446" s="20">
        <f>SUM(H447)</f>
        <v>924.8</v>
      </c>
      <c r="I446" s="20">
        <f t="shared" si="65"/>
        <v>961.8</v>
      </c>
      <c r="J446" s="20">
        <f t="shared" si="65"/>
        <v>1000.3</v>
      </c>
    </row>
    <row r="447" spans="1:10" ht="39.75" customHeight="1">
      <c r="A447" s="26"/>
      <c r="B447" s="23" t="s">
        <v>280</v>
      </c>
      <c r="C447" s="57">
        <v>901</v>
      </c>
      <c r="D447" s="19" t="s">
        <v>241</v>
      </c>
      <c r="E447" s="19" t="s">
        <v>236</v>
      </c>
      <c r="F447" s="19" t="s">
        <v>447</v>
      </c>
      <c r="G447" s="19" t="s">
        <v>281</v>
      </c>
      <c r="H447" s="20">
        <f>SUM('распр.б.а. 9'!G446)</f>
        <v>924.8</v>
      </c>
      <c r="I447" s="20">
        <f>SUM('распр.б.а. 9'!H446)</f>
        <v>961.8</v>
      </c>
      <c r="J447" s="20">
        <f>SUM('распр.б.а. 9'!I446)</f>
        <v>1000.3</v>
      </c>
    </row>
    <row r="448" spans="1:10" ht="39.75" customHeight="1">
      <c r="A448" s="26"/>
      <c r="B448" s="29" t="s">
        <v>466</v>
      </c>
      <c r="C448" s="57">
        <v>901</v>
      </c>
      <c r="D448" s="19" t="s">
        <v>241</v>
      </c>
      <c r="E448" s="19" t="s">
        <v>236</v>
      </c>
      <c r="F448" s="19" t="s">
        <v>462</v>
      </c>
      <c r="G448" s="19"/>
      <c r="H448" s="20">
        <f aca="true" t="shared" si="66" ref="H448:J449">SUM(H449)</f>
        <v>934.8</v>
      </c>
      <c r="I448" s="20">
        <f t="shared" si="66"/>
        <v>973.6999999999999</v>
      </c>
      <c r="J448" s="20">
        <f t="shared" si="66"/>
        <v>1029</v>
      </c>
    </row>
    <row r="449" spans="1:10" ht="39.75" customHeight="1">
      <c r="A449" s="26"/>
      <c r="B449" s="29" t="s">
        <v>465</v>
      </c>
      <c r="C449" s="57">
        <v>901</v>
      </c>
      <c r="D449" s="19" t="s">
        <v>241</v>
      </c>
      <c r="E449" s="19" t="s">
        <v>236</v>
      </c>
      <c r="F449" s="19" t="s">
        <v>463</v>
      </c>
      <c r="G449" s="19"/>
      <c r="H449" s="20">
        <f t="shared" si="66"/>
        <v>934.8</v>
      </c>
      <c r="I449" s="20">
        <f t="shared" si="66"/>
        <v>973.6999999999999</v>
      </c>
      <c r="J449" s="20">
        <f t="shared" si="66"/>
        <v>1029</v>
      </c>
    </row>
    <row r="450" spans="1:10" ht="52.5" customHeight="1">
      <c r="A450" s="26"/>
      <c r="B450" s="29" t="s">
        <v>358</v>
      </c>
      <c r="C450" s="57">
        <v>901</v>
      </c>
      <c r="D450" s="19" t="s">
        <v>241</v>
      </c>
      <c r="E450" s="19" t="s">
        <v>236</v>
      </c>
      <c r="F450" s="19" t="s">
        <v>464</v>
      </c>
      <c r="G450" s="19"/>
      <c r="H450" s="20">
        <f>SUM(H451,H452)</f>
        <v>934.8</v>
      </c>
      <c r="I450" s="20">
        <f>SUM(I451,I452)</f>
        <v>973.6999999999999</v>
      </c>
      <c r="J450" s="20">
        <f>SUM(J451,J452)</f>
        <v>1029</v>
      </c>
    </row>
    <row r="451" spans="1:10" ht="26.25" customHeight="1">
      <c r="A451" s="26"/>
      <c r="B451" s="29" t="s">
        <v>359</v>
      </c>
      <c r="C451" s="57">
        <v>901</v>
      </c>
      <c r="D451" s="19" t="s">
        <v>241</v>
      </c>
      <c r="E451" s="19" t="s">
        <v>236</v>
      </c>
      <c r="F451" s="19" t="s">
        <v>464</v>
      </c>
      <c r="G451" s="19" t="s">
        <v>360</v>
      </c>
      <c r="H451" s="20">
        <f>SUM('распр.б.а. 9'!G450)</f>
        <v>774.3</v>
      </c>
      <c r="I451" s="20">
        <f>SUM('распр.б.а. 9'!H450)</f>
        <v>820.8</v>
      </c>
      <c r="J451" s="20">
        <f>SUM('распр.б.а. 9'!I450)</f>
        <v>870</v>
      </c>
    </row>
    <row r="452" spans="1:10" ht="36" customHeight="1" thickBot="1">
      <c r="A452" s="40"/>
      <c r="B452" s="23" t="s">
        <v>280</v>
      </c>
      <c r="C452" s="57">
        <v>901</v>
      </c>
      <c r="D452" s="19" t="s">
        <v>241</v>
      </c>
      <c r="E452" s="19" t="s">
        <v>236</v>
      </c>
      <c r="F452" s="19" t="s">
        <v>464</v>
      </c>
      <c r="G452" s="19" t="s">
        <v>281</v>
      </c>
      <c r="H452" s="20">
        <f>SUM('распр.б.а. 9'!G451)</f>
        <v>160.5</v>
      </c>
      <c r="I452" s="20">
        <f>SUM('распр.б.а. 9'!H451)</f>
        <v>152.9</v>
      </c>
      <c r="J452" s="20">
        <f>SUM('распр.б.а. 9'!I451)</f>
        <v>159</v>
      </c>
    </row>
    <row r="453" spans="1:10" ht="32.25" customHeight="1" hidden="1">
      <c r="A453" s="26"/>
      <c r="B453" s="23" t="s">
        <v>277</v>
      </c>
      <c r="C453" s="57">
        <v>901</v>
      </c>
      <c r="D453" s="19" t="s">
        <v>241</v>
      </c>
      <c r="E453" s="19" t="s">
        <v>236</v>
      </c>
      <c r="F453" s="19" t="s">
        <v>158</v>
      </c>
      <c r="G453" s="19"/>
      <c r="H453" s="20">
        <f>SUM(H454)</f>
        <v>0</v>
      </c>
      <c r="I453" s="20">
        <f aca="true" t="shared" si="67" ref="I453:J455">SUM(I454)</f>
        <v>0</v>
      </c>
      <c r="J453" s="20">
        <f t="shared" si="67"/>
        <v>0</v>
      </c>
    </row>
    <row r="454" spans="1:10" ht="48" customHeight="1" hidden="1">
      <c r="A454" s="26"/>
      <c r="B454" s="23" t="s">
        <v>288</v>
      </c>
      <c r="C454" s="57">
        <v>901</v>
      </c>
      <c r="D454" s="19" t="s">
        <v>241</v>
      </c>
      <c r="E454" s="19" t="s">
        <v>236</v>
      </c>
      <c r="F454" s="19" t="s">
        <v>159</v>
      </c>
      <c r="G454" s="19"/>
      <c r="H454" s="20">
        <f>SUM(H455)</f>
        <v>0</v>
      </c>
      <c r="I454" s="20">
        <f t="shared" si="67"/>
        <v>0</v>
      </c>
      <c r="J454" s="20">
        <f t="shared" si="67"/>
        <v>0</v>
      </c>
    </row>
    <row r="455" spans="1:10" ht="32.25" customHeight="1" hidden="1">
      <c r="A455" s="26"/>
      <c r="B455" s="27" t="s">
        <v>284</v>
      </c>
      <c r="C455" s="57">
        <v>901</v>
      </c>
      <c r="D455" s="19" t="s">
        <v>241</v>
      </c>
      <c r="E455" s="19" t="s">
        <v>236</v>
      </c>
      <c r="F455" s="19" t="s">
        <v>163</v>
      </c>
      <c r="G455" s="41"/>
      <c r="H455" s="20">
        <f>SUM(H456)</f>
        <v>0</v>
      </c>
      <c r="I455" s="20">
        <f t="shared" si="67"/>
        <v>0</v>
      </c>
      <c r="J455" s="20">
        <f t="shared" si="67"/>
        <v>0</v>
      </c>
    </row>
    <row r="456" spans="1:10" ht="30" customHeight="1" hidden="1" thickBot="1">
      <c r="A456" s="40"/>
      <c r="B456" s="23" t="s">
        <v>280</v>
      </c>
      <c r="C456" s="57">
        <v>901</v>
      </c>
      <c r="D456" s="19" t="s">
        <v>241</v>
      </c>
      <c r="E456" s="19" t="s">
        <v>236</v>
      </c>
      <c r="F456" s="19" t="s">
        <v>163</v>
      </c>
      <c r="G456" s="19" t="s">
        <v>281</v>
      </c>
      <c r="H456" s="20">
        <f>SUM('распр.б.а. 9'!G455)</f>
        <v>0</v>
      </c>
      <c r="I456" s="20">
        <f>SUM('распр.б.а. 9'!H455)</f>
        <v>0</v>
      </c>
      <c r="J456" s="20">
        <f>SUM('распр.б.а. 9'!I455)</f>
        <v>0</v>
      </c>
    </row>
    <row r="457" spans="1:10" ht="29.25" customHeight="1">
      <c r="A457" s="28"/>
      <c r="B457" s="23" t="s">
        <v>260</v>
      </c>
      <c r="C457" s="57">
        <v>901</v>
      </c>
      <c r="D457" s="19" t="s">
        <v>237</v>
      </c>
      <c r="E457" s="19" t="s">
        <v>232</v>
      </c>
      <c r="F457" s="19"/>
      <c r="G457" s="19"/>
      <c r="H457" s="20">
        <f>SUM(H458)</f>
        <v>20</v>
      </c>
      <c r="I457" s="20">
        <f aca="true" t="shared" si="68" ref="I457:J461">SUM(I458)</f>
        <v>20</v>
      </c>
      <c r="J457" s="20">
        <f t="shared" si="68"/>
        <v>20</v>
      </c>
    </row>
    <row r="458" spans="1:10" ht="30.75" customHeight="1">
      <c r="A458" s="28"/>
      <c r="B458" s="23" t="s">
        <v>271</v>
      </c>
      <c r="C458" s="57">
        <v>901</v>
      </c>
      <c r="D458" s="19" t="s">
        <v>237</v>
      </c>
      <c r="E458" s="19" t="s">
        <v>231</v>
      </c>
      <c r="F458" s="19"/>
      <c r="G458" s="19"/>
      <c r="H458" s="20">
        <f>SUM(H459)</f>
        <v>20</v>
      </c>
      <c r="I458" s="20">
        <f t="shared" si="68"/>
        <v>20</v>
      </c>
      <c r="J458" s="20">
        <f t="shared" si="68"/>
        <v>20</v>
      </c>
    </row>
    <row r="459" spans="2:10" s="28" customFormat="1" ht="36.75" customHeight="1">
      <c r="B459" s="23" t="s">
        <v>277</v>
      </c>
      <c r="C459" s="57">
        <v>901</v>
      </c>
      <c r="D459" s="19" t="s">
        <v>237</v>
      </c>
      <c r="E459" s="19" t="s">
        <v>231</v>
      </c>
      <c r="F459" s="19" t="s">
        <v>158</v>
      </c>
      <c r="G459" s="19"/>
      <c r="H459" s="20">
        <f>SUM(H460)</f>
        <v>20</v>
      </c>
      <c r="I459" s="20">
        <f t="shared" si="68"/>
        <v>20</v>
      </c>
      <c r="J459" s="20">
        <f t="shared" si="68"/>
        <v>20</v>
      </c>
    </row>
    <row r="460" spans="1:10" ht="50.25" customHeight="1">
      <c r="A460" s="28"/>
      <c r="B460" s="23" t="s">
        <v>288</v>
      </c>
      <c r="C460" s="57">
        <v>901</v>
      </c>
      <c r="D460" s="19" t="s">
        <v>237</v>
      </c>
      <c r="E460" s="19" t="s">
        <v>231</v>
      </c>
      <c r="F460" s="19" t="s">
        <v>159</v>
      </c>
      <c r="G460" s="19"/>
      <c r="H460" s="20">
        <f>SUM(H461)</f>
        <v>20</v>
      </c>
      <c r="I460" s="20">
        <f t="shared" si="68"/>
        <v>20</v>
      </c>
      <c r="J460" s="20">
        <f t="shared" si="68"/>
        <v>20</v>
      </c>
    </row>
    <row r="461" spans="1:10" ht="39.75" customHeight="1">
      <c r="A461" s="28"/>
      <c r="B461" s="27" t="s">
        <v>284</v>
      </c>
      <c r="C461" s="57">
        <v>901</v>
      </c>
      <c r="D461" s="19" t="s">
        <v>237</v>
      </c>
      <c r="E461" s="19" t="s">
        <v>231</v>
      </c>
      <c r="F461" s="19" t="s">
        <v>163</v>
      </c>
      <c r="G461" s="19"/>
      <c r="H461" s="20">
        <f>SUM(H462)</f>
        <v>20</v>
      </c>
      <c r="I461" s="20">
        <f t="shared" si="68"/>
        <v>20</v>
      </c>
      <c r="J461" s="20">
        <f t="shared" si="68"/>
        <v>20</v>
      </c>
    </row>
    <row r="462" spans="1:10" ht="20.25" customHeight="1">
      <c r="A462" s="28"/>
      <c r="B462" s="23" t="s">
        <v>261</v>
      </c>
      <c r="C462" s="57">
        <v>901</v>
      </c>
      <c r="D462" s="19" t="s">
        <v>237</v>
      </c>
      <c r="E462" s="19" t="s">
        <v>231</v>
      </c>
      <c r="F462" s="19" t="s">
        <v>163</v>
      </c>
      <c r="G462" s="19" t="s">
        <v>262</v>
      </c>
      <c r="H462" s="20">
        <f>SUM('распр.б.а. 9'!G461)</f>
        <v>20</v>
      </c>
      <c r="I462" s="20">
        <f>SUM('распр.б.а. 9'!H461)</f>
        <v>20</v>
      </c>
      <c r="J462" s="20">
        <f>SUM('распр.б.а. 9'!I461)</f>
        <v>20</v>
      </c>
    </row>
    <row r="463" spans="1:7" ht="19.5" customHeight="1">
      <c r="A463" s="28"/>
      <c r="B463" s="42"/>
      <c r="C463" s="58"/>
      <c r="D463" s="43"/>
      <c r="E463" s="43"/>
      <c r="F463" s="43"/>
      <c r="G463" s="43"/>
    </row>
    <row r="464" spans="1:7" ht="19.5" customHeight="1">
      <c r="A464" s="28"/>
      <c r="B464" s="42"/>
      <c r="C464" s="58"/>
      <c r="D464" s="43"/>
      <c r="E464" s="43"/>
      <c r="F464" s="43"/>
      <c r="G464" s="43"/>
    </row>
    <row r="465" spans="1:7" ht="19.5" customHeight="1">
      <c r="A465" s="28"/>
      <c r="B465" s="42"/>
      <c r="C465" s="58"/>
      <c r="D465" s="43"/>
      <c r="E465" s="43"/>
      <c r="F465" s="43"/>
      <c r="G465" s="43"/>
    </row>
    <row r="466" spans="2:7" s="28" customFormat="1" ht="19.5" customHeight="1">
      <c r="B466" s="44"/>
      <c r="C466" s="58"/>
      <c r="D466" s="45"/>
      <c r="E466" s="45"/>
      <c r="F466" s="45"/>
      <c r="G466" s="45"/>
    </row>
    <row r="467" spans="1:7" ht="19.5" customHeight="1">
      <c r="A467" s="28"/>
      <c r="B467" s="42"/>
      <c r="C467" s="58"/>
      <c r="D467" s="45"/>
      <c r="E467" s="45"/>
      <c r="F467" s="45"/>
      <c r="G467" s="45"/>
    </row>
    <row r="468" spans="1:7" ht="19.5" customHeight="1">
      <c r="A468" s="28"/>
      <c r="B468" s="44"/>
      <c r="C468" s="58"/>
      <c r="D468" s="45"/>
      <c r="E468" s="45"/>
      <c r="F468" s="45"/>
      <c r="G468" s="45"/>
    </row>
    <row r="469" spans="1:7" ht="19.5" customHeight="1">
      <c r="A469" s="28"/>
      <c r="B469" s="44"/>
      <c r="C469" s="58"/>
      <c r="D469" s="45"/>
      <c r="E469" s="45"/>
      <c r="F469" s="45"/>
      <c r="G469" s="45"/>
    </row>
    <row r="470" spans="1:7" ht="19.5" customHeight="1">
      <c r="A470" s="28"/>
      <c r="B470" s="44"/>
      <c r="C470" s="58"/>
      <c r="D470" s="45"/>
      <c r="E470" s="45"/>
      <c r="F470" s="45"/>
      <c r="G470" s="45"/>
    </row>
    <row r="471" spans="1:7" ht="19.5" customHeight="1">
      <c r="A471" s="28"/>
      <c r="B471" s="44"/>
      <c r="C471" s="58"/>
      <c r="D471" s="45"/>
      <c r="E471" s="45"/>
      <c r="F471" s="45"/>
      <c r="G471" s="45"/>
    </row>
    <row r="472" spans="1:7" ht="19.5" customHeight="1">
      <c r="A472" s="28"/>
      <c r="B472" s="44"/>
      <c r="C472" s="58"/>
      <c r="D472" s="45"/>
      <c r="E472" s="45"/>
      <c r="F472" s="45"/>
      <c r="G472" s="45"/>
    </row>
    <row r="473" spans="1:214" ht="19.5" customHeight="1">
      <c r="A473" s="28"/>
      <c r="B473" s="42"/>
      <c r="C473" s="58"/>
      <c r="D473" s="43"/>
      <c r="E473" s="43"/>
      <c r="F473" s="43"/>
      <c r="G473" s="43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</row>
    <row r="474" spans="1:214" ht="19.5" customHeight="1">
      <c r="A474" s="28"/>
      <c r="B474" s="42"/>
      <c r="C474" s="58"/>
      <c r="D474" s="43"/>
      <c r="E474" s="43"/>
      <c r="F474" s="43"/>
      <c r="G474" s="43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</row>
    <row r="475" spans="1:214" ht="19.5" customHeight="1">
      <c r="A475" s="28"/>
      <c r="B475" s="42"/>
      <c r="C475" s="58"/>
      <c r="D475" s="43"/>
      <c r="E475" s="43"/>
      <c r="F475" s="43"/>
      <c r="G475" s="43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  <c r="HF475" s="28"/>
    </row>
    <row r="476" spans="1:214" ht="19.5" customHeight="1">
      <c r="A476" s="28"/>
      <c r="B476" s="42"/>
      <c r="C476" s="58"/>
      <c r="D476" s="43"/>
      <c r="E476" s="43"/>
      <c r="F476" s="43"/>
      <c r="G476" s="43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  <c r="HF476" s="28"/>
    </row>
    <row r="477" spans="1:214" ht="19.5" customHeight="1">
      <c r="A477" s="28"/>
      <c r="B477" s="42"/>
      <c r="C477" s="58"/>
      <c r="D477" s="43"/>
      <c r="E477" s="43"/>
      <c r="F477" s="43"/>
      <c r="G477" s="43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8"/>
      <c r="EW477" s="28"/>
      <c r="EX477" s="28"/>
      <c r="EY477" s="28"/>
      <c r="EZ477" s="28"/>
      <c r="FA477" s="28"/>
      <c r="FB477" s="28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8"/>
      <c r="GE477" s="28"/>
      <c r="GF477" s="28"/>
      <c r="GG477" s="28"/>
      <c r="GH477" s="28"/>
      <c r="GI477" s="28"/>
      <c r="GJ477" s="28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8"/>
      <c r="GV477" s="28"/>
      <c r="GW477" s="28"/>
      <c r="GX477" s="28"/>
      <c r="GY477" s="28"/>
      <c r="GZ477" s="28"/>
      <c r="HA477" s="28"/>
      <c r="HB477" s="28"/>
      <c r="HC477" s="28"/>
      <c r="HD477" s="28"/>
      <c r="HE477" s="28"/>
      <c r="HF477" s="28"/>
    </row>
    <row r="478" spans="1:214" ht="19.5" customHeight="1">
      <c r="A478" s="28"/>
      <c r="B478" s="42"/>
      <c r="C478" s="58"/>
      <c r="D478" s="43"/>
      <c r="E478" s="43"/>
      <c r="F478" s="43"/>
      <c r="G478" s="43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  <c r="HF478" s="28"/>
    </row>
    <row r="479" spans="1:214" ht="19.5" customHeight="1">
      <c r="A479" s="28"/>
      <c r="B479" s="44"/>
      <c r="C479" s="58"/>
      <c r="D479" s="45"/>
      <c r="E479" s="45"/>
      <c r="F479" s="45"/>
      <c r="G479" s="45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8"/>
      <c r="EW479" s="28"/>
      <c r="EX479" s="28"/>
      <c r="EY479" s="28"/>
      <c r="EZ479" s="28"/>
      <c r="FA479" s="28"/>
      <c r="FB479" s="28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8"/>
      <c r="GE479" s="28"/>
      <c r="GF479" s="28"/>
      <c r="GG479" s="28"/>
      <c r="GH479" s="28"/>
      <c r="GI479" s="28"/>
      <c r="GJ479" s="28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8"/>
      <c r="GV479" s="28"/>
      <c r="GW479" s="28"/>
      <c r="GX479" s="28"/>
      <c r="GY479" s="28"/>
      <c r="GZ479" s="28"/>
      <c r="HA479" s="28"/>
      <c r="HB479" s="28"/>
      <c r="HC479" s="28"/>
      <c r="HD479" s="28"/>
      <c r="HE479" s="28"/>
      <c r="HF479" s="28"/>
    </row>
    <row r="480" spans="2:7" s="28" customFormat="1" ht="19.5" customHeight="1">
      <c r="B480" s="44"/>
      <c r="C480" s="58"/>
      <c r="D480" s="45"/>
      <c r="E480" s="45"/>
      <c r="F480" s="45"/>
      <c r="G480" s="45"/>
    </row>
    <row r="481" spans="2:7" s="28" customFormat="1" ht="19.5" customHeight="1">
      <c r="B481" s="44"/>
      <c r="C481" s="58"/>
      <c r="D481" s="45"/>
      <c r="E481" s="45"/>
      <c r="F481" s="45"/>
      <c r="G481" s="45"/>
    </row>
    <row r="482" spans="2:7" s="28" customFormat="1" ht="19.5" customHeight="1">
      <c r="B482" s="44"/>
      <c r="C482" s="58"/>
      <c r="D482" s="45"/>
      <c r="E482" s="45"/>
      <c r="F482" s="45"/>
      <c r="G482" s="45"/>
    </row>
    <row r="483" spans="2:7" s="28" customFormat="1" ht="19.5" customHeight="1">
      <c r="B483" s="44"/>
      <c r="C483" s="58"/>
      <c r="D483" s="45"/>
      <c r="E483" s="45"/>
      <c r="F483" s="45"/>
      <c r="G483" s="45"/>
    </row>
    <row r="484" spans="2:7" s="28" customFormat="1" ht="19.5" customHeight="1">
      <c r="B484" s="44"/>
      <c r="C484" s="58"/>
      <c r="D484" s="45"/>
      <c r="E484" s="45"/>
      <c r="F484" s="45"/>
      <c r="G484" s="45"/>
    </row>
    <row r="485" spans="2:7" s="28" customFormat="1" ht="19.5" customHeight="1">
      <c r="B485" s="44"/>
      <c r="C485" s="58"/>
      <c r="D485" s="45"/>
      <c r="E485" s="45"/>
      <c r="F485" s="45"/>
      <c r="G485" s="45"/>
    </row>
    <row r="486" spans="2:7" s="28" customFormat="1" ht="19.5" customHeight="1">
      <c r="B486" s="44"/>
      <c r="C486" s="58"/>
      <c r="D486" s="45"/>
      <c r="E486" s="45"/>
      <c r="F486" s="45"/>
      <c r="G486" s="45"/>
    </row>
    <row r="487" spans="2:7" s="28" customFormat="1" ht="19.5" customHeight="1">
      <c r="B487" s="44"/>
      <c r="C487" s="58"/>
      <c r="D487" s="45"/>
      <c r="E487" s="45"/>
      <c r="F487" s="45"/>
      <c r="G487" s="45"/>
    </row>
    <row r="488" spans="2:7" s="28" customFormat="1" ht="19.5" customHeight="1">
      <c r="B488" s="44"/>
      <c r="C488" s="58"/>
      <c r="D488" s="45"/>
      <c r="E488" s="45"/>
      <c r="F488" s="45"/>
      <c r="G488" s="45"/>
    </row>
    <row r="489" spans="2:7" s="28" customFormat="1" ht="19.5" customHeight="1">
      <c r="B489" s="44"/>
      <c r="C489" s="58"/>
      <c r="D489" s="45"/>
      <c r="E489" s="45"/>
      <c r="F489" s="45"/>
      <c r="G489" s="45"/>
    </row>
    <row r="490" spans="2:7" s="28" customFormat="1" ht="19.5" customHeight="1">
      <c r="B490" s="44"/>
      <c r="C490" s="58"/>
      <c r="D490" s="45"/>
      <c r="E490" s="45"/>
      <c r="F490" s="45"/>
      <c r="G490" s="45"/>
    </row>
    <row r="491" spans="2:7" s="28" customFormat="1" ht="19.5" customHeight="1">
      <c r="B491" s="44"/>
      <c r="C491" s="58"/>
      <c r="D491" s="45"/>
      <c r="E491" s="45"/>
      <c r="F491" s="45"/>
      <c r="G491" s="45"/>
    </row>
    <row r="492" spans="2:7" s="28" customFormat="1" ht="19.5" customHeight="1">
      <c r="B492" s="44"/>
      <c r="C492" s="58"/>
      <c r="D492" s="45"/>
      <c r="E492" s="45"/>
      <c r="F492" s="45"/>
      <c r="G492" s="45"/>
    </row>
    <row r="493" spans="2:7" s="28" customFormat="1" ht="19.5" customHeight="1">
      <c r="B493" s="44"/>
      <c r="C493" s="58"/>
      <c r="D493" s="45"/>
      <c r="E493" s="45"/>
      <c r="F493" s="45"/>
      <c r="G493" s="45"/>
    </row>
    <row r="494" spans="2:7" s="28" customFormat="1" ht="19.5" customHeight="1">
      <c r="B494" s="44"/>
      <c r="C494" s="58"/>
      <c r="D494" s="45"/>
      <c r="E494" s="45"/>
      <c r="F494" s="45"/>
      <c r="G494" s="45"/>
    </row>
    <row r="495" spans="2:7" s="28" customFormat="1" ht="19.5" customHeight="1">
      <c r="B495" s="44"/>
      <c r="C495" s="58"/>
      <c r="D495" s="45"/>
      <c r="E495" s="45"/>
      <c r="F495" s="45"/>
      <c r="G495" s="45"/>
    </row>
    <row r="496" spans="1:214" ht="19.5" customHeight="1">
      <c r="A496" s="28"/>
      <c r="B496" s="44"/>
      <c r="C496" s="58"/>
      <c r="D496" s="45"/>
      <c r="E496" s="45"/>
      <c r="F496" s="45"/>
      <c r="G496" s="45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  <c r="GD496" s="28"/>
      <c r="GE496" s="28"/>
      <c r="GF496" s="28"/>
      <c r="GG496" s="28"/>
      <c r="GH496" s="28"/>
      <c r="GI496" s="28"/>
      <c r="GJ496" s="28"/>
      <c r="GK496" s="28"/>
      <c r="GL496" s="28"/>
      <c r="GM496" s="28"/>
      <c r="GN496" s="28"/>
      <c r="GO496" s="28"/>
      <c r="GP496" s="28"/>
      <c r="GQ496" s="28"/>
      <c r="GR496" s="28"/>
      <c r="GS496" s="28"/>
      <c r="GT496" s="28"/>
      <c r="GU496" s="28"/>
      <c r="GV496" s="28"/>
      <c r="GW496" s="28"/>
      <c r="GX496" s="28"/>
      <c r="GY496" s="28"/>
      <c r="GZ496" s="28"/>
      <c r="HA496" s="28"/>
      <c r="HB496" s="28"/>
      <c r="HC496" s="28"/>
      <c r="HD496" s="28"/>
      <c r="HE496" s="28"/>
      <c r="HF496" s="28"/>
    </row>
    <row r="497" spans="1:214" ht="19.5" customHeight="1">
      <c r="A497" s="28"/>
      <c r="B497" s="44"/>
      <c r="C497" s="58"/>
      <c r="D497" s="45"/>
      <c r="E497" s="45"/>
      <c r="F497" s="45"/>
      <c r="G497" s="45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  <c r="HF497" s="28"/>
    </row>
    <row r="498" spans="1:214" ht="19.5" customHeight="1">
      <c r="A498" s="28"/>
      <c r="B498" s="44"/>
      <c r="C498" s="58"/>
      <c r="D498" s="45"/>
      <c r="E498" s="45"/>
      <c r="F498" s="45"/>
      <c r="G498" s="45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</row>
    <row r="499" spans="1:214" ht="19.5" customHeight="1">
      <c r="A499" s="28"/>
      <c r="B499" s="44"/>
      <c r="C499" s="58"/>
      <c r="D499" s="45"/>
      <c r="E499" s="45"/>
      <c r="F499" s="45"/>
      <c r="G499" s="45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</row>
    <row r="500" spans="1:214" ht="19.5" customHeight="1">
      <c r="A500" s="28"/>
      <c r="B500" s="44"/>
      <c r="C500" s="58"/>
      <c r="D500" s="45"/>
      <c r="E500" s="45"/>
      <c r="F500" s="45"/>
      <c r="G500" s="45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</row>
    <row r="501" spans="1:214" ht="19.5" customHeight="1">
      <c r="A501" s="28"/>
      <c r="B501" s="44"/>
      <c r="C501" s="58"/>
      <c r="D501" s="45"/>
      <c r="E501" s="45"/>
      <c r="F501" s="45"/>
      <c r="G501" s="45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  <c r="HF501" s="28"/>
    </row>
    <row r="502" spans="1:214" ht="19.5" customHeight="1">
      <c r="A502" s="28"/>
      <c r="B502" s="44"/>
      <c r="C502" s="58"/>
      <c r="D502" s="45"/>
      <c r="E502" s="45"/>
      <c r="F502" s="45"/>
      <c r="G502" s="45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8"/>
      <c r="EW502" s="28"/>
      <c r="EX502" s="28"/>
      <c r="EY502" s="28"/>
      <c r="EZ502" s="28"/>
      <c r="FA502" s="28"/>
      <c r="FB502" s="28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8"/>
      <c r="GE502" s="28"/>
      <c r="GF502" s="28"/>
      <c r="GG502" s="28"/>
      <c r="GH502" s="28"/>
      <c r="GI502" s="28"/>
      <c r="GJ502" s="28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8"/>
      <c r="GV502" s="28"/>
      <c r="GW502" s="28"/>
      <c r="GX502" s="28"/>
      <c r="GY502" s="28"/>
      <c r="GZ502" s="28"/>
      <c r="HA502" s="28"/>
      <c r="HB502" s="28"/>
      <c r="HC502" s="28"/>
      <c r="HD502" s="28"/>
      <c r="HE502" s="28"/>
      <c r="HF502" s="28"/>
    </row>
    <row r="503" spans="1:214" ht="19.5" customHeight="1">
      <c r="A503" s="28"/>
      <c r="B503" s="44"/>
      <c r="C503" s="58"/>
      <c r="D503" s="45"/>
      <c r="E503" s="45"/>
      <c r="F503" s="45"/>
      <c r="G503" s="45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  <c r="HF503" s="28"/>
    </row>
    <row r="504" spans="1:214" ht="19.5" customHeight="1">
      <c r="A504" s="28"/>
      <c r="B504" s="44"/>
      <c r="C504" s="58"/>
      <c r="D504" s="45"/>
      <c r="E504" s="45"/>
      <c r="F504" s="45"/>
      <c r="G504" s="45"/>
      <c r="DL504" s="28"/>
      <c r="DM504" s="28"/>
      <c r="DN504" s="28"/>
      <c r="DO504" s="28"/>
      <c r="DP504" s="28"/>
      <c r="DQ504" s="28"/>
      <c r="DR504" s="28"/>
      <c r="DS504" s="28"/>
      <c r="DT504" s="28"/>
      <c r="DU504" s="28"/>
      <c r="DV504" s="28"/>
      <c r="DW504" s="28"/>
      <c r="DX504" s="28"/>
      <c r="DY504" s="28"/>
      <c r="DZ504" s="28"/>
      <c r="EA504" s="28"/>
      <c r="EB504" s="28"/>
      <c r="EC504" s="28"/>
      <c r="ED504" s="28"/>
      <c r="EE504" s="28"/>
      <c r="EF504" s="28"/>
      <c r="EG504" s="28"/>
      <c r="EH504" s="28"/>
      <c r="EI504" s="28"/>
      <c r="EJ504" s="28"/>
      <c r="EK504" s="28"/>
      <c r="EL504" s="28"/>
      <c r="EM504" s="28"/>
      <c r="EN504" s="28"/>
      <c r="EO504" s="28"/>
      <c r="EP504" s="28"/>
      <c r="EQ504" s="28"/>
      <c r="ER504" s="28"/>
      <c r="ES504" s="28"/>
      <c r="ET504" s="28"/>
      <c r="EU504" s="28"/>
      <c r="EV504" s="28"/>
      <c r="EW504" s="28"/>
      <c r="EX504" s="28"/>
      <c r="EY504" s="28"/>
      <c r="EZ504" s="28"/>
      <c r="FA504" s="28"/>
      <c r="FB504" s="28"/>
      <c r="FC504" s="28"/>
      <c r="FD504" s="28"/>
      <c r="FE504" s="28"/>
      <c r="FF504" s="28"/>
      <c r="FG504" s="28"/>
      <c r="FH504" s="28"/>
      <c r="FI504" s="28"/>
      <c r="FJ504" s="28"/>
      <c r="FK504" s="28"/>
      <c r="FL504" s="28"/>
      <c r="FM504" s="28"/>
      <c r="FN504" s="28"/>
      <c r="FO504" s="28"/>
      <c r="FP504" s="28"/>
      <c r="FQ504" s="28"/>
      <c r="FR504" s="28"/>
      <c r="FS504" s="28"/>
      <c r="FT504" s="28"/>
      <c r="FU504" s="28"/>
      <c r="FV504" s="28"/>
      <c r="FW504" s="28"/>
      <c r="FX504" s="28"/>
      <c r="FY504" s="28"/>
      <c r="FZ504" s="28"/>
      <c r="GA504" s="28"/>
      <c r="GB504" s="28"/>
      <c r="GC504" s="28"/>
      <c r="GD504" s="28"/>
      <c r="GE504" s="28"/>
      <c r="GF504" s="28"/>
      <c r="GG504" s="28"/>
      <c r="GH504" s="28"/>
      <c r="GI504" s="28"/>
      <c r="GJ504" s="28"/>
      <c r="GK504" s="28"/>
      <c r="GL504" s="28"/>
      <c r="GM504" s="28"/>
      <c r="GN504" s="28"/>
      <c r="GO504" s="28"/>
      <c r="GP504" s="28"/>
      <c r="GQ504" s="28"/>
      <c r="GR504" s="28"/>
      <c r="GS504" s="28"/>
      <c r="GT504" s="28"/>
      <c r="GU504" s="28"/>
      <c r="GV504" s="28"/>
      <c r="GW504" s="28"/>
      <c r="GX504" s="28"/>
      <c r="GY504" s="28"/>
      <c r="GZ504" s="28"/>
      <c r="HA504" s="28"/>
      <c r="HB504" s="28"/>
      <c r="HC504" s="28"/>
      <c r="HD504" s="28"/>
      <c r="HE504" s="28"/>
      <c r="HF504" s="28"/>
    </row>
    <row r="505" spans="1:7" ht="19.5" customHeight="1">
      <c r="A505" s="28"/>
      <c r="B505" s="44"/>
      <c r="C505" s="58"/>
      <c r="D505" s="45"/>
      <c r="E505" s="45"/>
      <c r="F505" s="45"/>
      <c r="G505" s="45"/>
    </row>
    <row r="506" spans="1:7" ht="19.5" customHeight="1">
      <c r="A506" s="28"/>
      <c r="B506" s="44"/>
      <c r="C506" s="58"/>
      <c r="D506" s="45"/>
      <c r="E506" s="45"/>
      <c r="F506" s="45"/>
      <c r="G506" s="45"/>
    </row>
    <row r="507" spans="1:7" ht="19.5" customHeight="1">
      <c r="A507" s="28"/>
      <c r="B507" s="44"/>
      <c r="C507" s="58"/>
      <c r="D507" s="45"/>
      <c r="E507" s="45"/>
      <c r="F507" s="45"/>
      <c r="G507" s="45"/>
    </row>
    <row r="508" spans="1:7" ht="19.5" customHeight="1">
      <c r="A508" s="28"/>
      <c r="B508" s="44"/>
      <c r="C508" s="58"/>
      <c r="D508" s="45"/>
      <c r="E508" s="45"/>
      <c r="F508" s="45"/>
      <c r="G508" s="45"/>
    </row>
    <row r="509" spans="1:7" ht="19.5" customHeight="1">
      <c r="A509" s="28"/>
      <c r="B509" s="44"/>
      <c r="C509" s="58"/>
      <c r="D509" s="45"/>
      <c r="E509" s="45"/>
      <c r="F509" s="45"/>
      <c r="G509" s="45"/>
    </row>
    <row r="510" spans="1:7" ht="19.5" customHeight="1">
      <c r="A510" s="28"/>
      <c r="B510" s="44"/>
      <c r="C510" s="58"/>
      <c r="D510" s="45"/>
      <c r="E510" s="45"/>
      <c r="F510" s="45"/>
      <c r="G510" s="45"/>
    </row>
    <row r="511" spans="1:7" ht="19.5" customHeight="1">
      <c r="A511" s="28"/>
      <c r="B511" s="44"/>
      <c r="C511" s="58"/>
      <c r="D511" s="45"/>
      <c r="E511" s="45"/>
      <c r="F511" s="45"/>
      <c r="G511" s="45"/>
    </row>
    <row r="512" spans="1:7" ht="19.5" customHeight="1">
      <c r="A512" s="28"/>
      <c r="B512" s="44"/>
      <c r="C512" s="58"/>
      <c r="D512" s="45"/>
      <c r="E512" s="45"/>
      <c r="F512" s="45"/>
      <c r="G512" s="45"/>
    </row>
    <row r="513" spans="1:7" ht="19.5" customHeight="1">
      <c r="A513" s="28"/>
      <c r="B513" s="44"/>
      <c r="C513" s="58"/>
      <c r="D513" s="45"/>
      <c r="E513" s="45"/>
      <c r="F513" s="45"/>
      <c r="G513" s="45"/>
    </row>
    <row r="514" spans="1:7" ht="19.5" customHeight="1">
      <c r="A514" s="28"/>
      <c r="B514" s="44"/>
      <c r="C514" s="58"/>
      <c r="D514" s="45"/>
      <c r="E514" s="45"/>
      <c r="F514" s="45"/>
      <c r="G514" s="45"/>
    </row>
    <row r="515" spans="1:7" ht="19.5" customHeight="1">
      <c r="A515" s="28"/>
      <c r="B515" s="44"/>
      <c r="C515" s="58"/>
      <c r="D515" s="45"/>
      <c r="E515" s="45"/>
      <c r="F515" s="45"/>
      <c r="G515" s="45"/>
    </row>
    <row r="516" spans="1:7" ht="19.5" customHeight="1">
      <c r="A516" s="28"/>
      <c r="B516" s="44"/>
      <c r="C516" s="58"/>
      <c r="D516" s="45"/>
      <c r="E516" s="45"/>
      <c r="F516" s="45"/>
      <c r="G516" s="45"/>
    </row>
    <row r="517" spans="1:7" ht="19.5" customHeight="1">
      <c r="A517" s="28"/>
      <c r="B517" s="44"/>
      <c r="C517" s="58"/>
      <c r="D517" s="45"/>
      <c r="E517" s="45"/>
      <c r="F517" s="45"/>
      <c r="G517" s="45"/>
    </row>
    <row r="518" spans="1:7" ht="19.5" customHeight="1">
      <c r="A518" s="28"/>
      <c r="B518" s="44"/>
      <c r="C518" s="58"/>
      <c r="D518" s="45"/>
      <c r="E518" s="45"/>
      <c r="F518" s="45"/>
      <c r="G518" s="45"/>
    </row>
    <row r="519" spans="1:7" ht="19.5" customHeight="1">
      <c r="A519" s="28"/>
      <c r="B519" s="44"/>
      <c r="C519" s="58"/>
      <c r="D519" s="45"/>
      <c r="E519" s="45"/>
      <c r="F519" s="45"/>
      <c r="G519" s="45"/>
    </row>
    <row r="520" spans="1:7" ht="19.5" customHeight="1">
      <c r="A520" s="28"/>
      <c r="B520" s="44"/>
      <c r="C520" s="58"/>
      <c r="D520" s="45"/>
      <c r="E520" s="45"/>
      <c r="F520" s="45"/>
      <c r="G520" s="45"/>
    </row>
    <row r="521" spans="1:7" ht="19.5" customHeight="1">
      <c r="A521" s="28"/>
      <c r="B521" s="44"/>
      <c r="C521" s="58"/>
      <c r="D521" s="45"/>
      <c r="E521" s="45"/>
      <c r="F521" s="45"/>
      <c r="G521" s="45"/>
    </row>
    <row r="522" spans="1:7" ht="19.5" customHeight="1">
      <c r="A522" s="28"/>
      <c r="B522" s="44"/>
      <c r="C522" s="58"/>
      <c r="D522" s="45"/>
      <c r="E522" s="45"/>
      <c r="F522" s="45"/>
      <c r="G522" s="45"/>
    </row>
    <row r="523" spans="1:7" ht="19.5" customHeight="1">
      <c r="A523" s="28"/>
      <c r="B523" s="44"/>
      <c r="C523" s="58"/>
      <c r="D523" s="45"/>
      <c r="E523" s="45"/>
      <c r="F523" s="45"/>
      <c r="G523" s="45"/>
    </row>
    <row r="524" spans="1:7" ht="19.5" customHeight="1">
      <c r="A524" s="28"/>
      <c r="B524" s="44"/>
      <c r="C524" s="58"/>
      <c r="D524" s="45"/>
      <c r="E524" s="45"/>
      <c r="F524" s="45"/>
      <c r="G524" s="45"/>
    </row>
    <row r="525" spans="1:7" ht="19.5" customHeight="1">
      <c r="A525" s="28"/>
      <c r="B525" s="44"/>
      <c r="C525" s="58"/>
      <c r="D525" s="45"/>
      <c r="E525" s="45"/>
      <c r="F525" s="45"/>
      <c r="G525" s="45"/>
    </row>
    <row r="526" spans="1:7" ht="19.5" customHeight="1">
      <c r="A526" s="28"/>
      <c r="B526" s="44"/>
      <c r="C526" s="58"/>
      <c r="D526" s="45"/>
      <c r="E526" s="45"/>
      <c r="F526" s="45"/>
      <c r="G526" s="45"/>
    </row>
    <row r="527" spans="1:7" ht="19.5" customHeight="1">
      <c r="A527" s="28"/>
      <c r="B527" s="44"/>
      <c r="C527" s="58"/>
      <c r="D527" s="45"/>
      <c r="E527" s="45"/>
      <c r="F527" s="45"/>
      <c r="G527" s="45"/>
    </row>
    <row r="528" spans="1:7" ht="19.5" customHeight="1">
      <c r="A528" s="28"/>
      <c r="B528" s="44"/>
      <c r="C528" s="58"/>
      <c r="D528" s="45"/>
      <c r="E528" s="45"/>
      <c r="F528" s="45"/>
      <c r="G528" s="45"/>
    </row>
    <row r="529" spans="1:7" ht="19.5" customHeight="1">
      <c r="A529" s="28"/>
      <c r="B529" s="44"/>
      <c r="C529" s="58"/>
      <c r="D529" s="45"/>
      <c r="E529" s="45"/>
      <c r="F529" s="45"/>
      <c r="G529" s="45"/>
    </row>
    <row r="530" spans="1:7" ht="19.5" customHeight="1">
      <c r="A530" s="28"/>
      <c r="B530" s="44"/>
      <c r="C530" s="58"/>
      <c r="D530" s="45"/>
      <c r="E530" s="45"/>
      <c r="F530" s="45"/>
      <c r="G530" s="45"/>
    </row>
    <row r="531" spans="1:7" ht="19.5" customHeight="1">
      <c r="A531" s="28"/>
      <c r="B531" s="44"/>
      <c r="C531" s="58"/>
      <c r="D531" s="45"/>
      <c r="E531" s="45"/>
      <c r="F531" s="45"/>
      <c r="G531" s="45"/>
    </row>
    <row r="532" spans="1:7" ht="19.5" customHeight="1">
      <c r="A532" s="28"/>
      <c r="B532" s="44"/>
      <c r="C532" s="58"/>
      <c r="D532" s="45"/>
      <c r="E532" s="45"/>
      <c r="F532" s="45"/>
      <c r="G532" s="45"/>
    </row>
    <row r="533" spans="1:7" ht="19.5" customHeight="1">
      <c r="A533" s="28"/>
      <c r="B533" s="44"/>
      <c r="C533" s="58"/>
      <c r="D533" s="45"/>
      <c r="E533" s="45"/>
      <c r="F533" s="45"/>
      <c r="G533" s="45"/>
    </row>
    <row r="534" spans="1:7" ht="19.5" customHeight="1">
      <c r="A534" s="28"/>
      <c r="B534" s="44"/>
      <c r="C534" s="58"/>
      <c r="D534" s="45"/>
      <c r="E534" s="45"/>
      <c r="F534" s="45"/>
      <c r="G534" s="45"/>
    </row>
    <row r="535" spans="1:7" ht="19.5" customHeight="1">
      <c r="A535" s="28"/>
      <c r="B535" s="44"/>
      <c r="C535" s="58"/>
      <c r="D535" s="45"/>
      <c r="E535" s="45"/>
      <c r="F535" s="45"/>
      <c r="G535" s="45"/>
    </row>
    <row r="536" spans="1:7" ht="19.5" customHeight="1">
      <c r="A536" s="28"/>
      <c r="B536" s="44"/>
      <c r="C536" s="58"/>
      <c r="D536" s="45"/>
      <c r="E536" s="45"/>
      <c r="F536" s="45"/>
      <c r="G536" s="45"/>
    </row>
    <row r="537" spans="1:7" ht="19.5" customHeight="1">
      <c r="A537" s="28"/>
      <c r="B537" s="44"/>
      <c r="C537" s="58"/>
      <c r="D537" s="45"/>
      <c r="E537" s="45"/>
      <c r="F537" s="45"/>
      <c r="G537" s="45"/>
    </row>
    <row r="538" spans="1:7" ht="19.5" customHeight="1">
      <c r="A538" s="28"/>
      <c r="B538" s="44"/>
      <c r="C538" s="58"/>
      <c r="D538" s="45"/>
      <c r="E538" s="45"/>
      <c r="F538" s="45"/>
      <c r="G538" s="45"/>
    </row>
    <row r="539" spans="1:7" ht="19.5" customHeight="1">
      <c r="A539" s="28"/>
      <c r="B539" s="44"/>
      <c r="C539" s="58"/>
      <c r="D539" s="45"/>
      <c r="E539" s="45"/>
      <c r="F539" s="45"/>
      <c r="G539" s="45"/>
    </row>
    <row r="540" spans="1:7" ht="19.5" customHeight="1">
      <c r="A540" s="28"/>
      <c r="B540" s="44"/>
      <c r="C540" s="58"/>
      <c r="D540" s="45"/>
      <c r="E540" s="45"/>
      <c r="F540" s="45"/>
      <c r="G540" s="45"/>
    </row>
    <row r="541" spans="1:7" ht="19.5" customHeight="1">
      <c r="A541" s="28"/>
      <c r="B541" s="44"/>
      <c r="C541" s="58"/>
      <c r="D541" s="45"/>
      <c r="E541" s="45"/>
      <c r="F541" s="45"/>
      <c r="G541" s="45"/>
    </row>
    <row r="542" spans="1:7" ht="19.5" customHeight="1">
      <c r="A542" s="28"/>
      <c r="B542" s="44"/>
      <c r="C542" s="58"/>
      <c r="D542" s="45"/>
      <c r="E542" s="45"/>
      <c r="F542" s="45"/>
      <c r="G542" s="45"/>
    </row>
    <row r="543" spans="1:7" ht="19.5" customHeight="1">
      <c r="A543" s="28"/>
      <c r="B543" s="44"/>
      <c r="C543" s="58"/>
      <c r="D543" s="45"/>
      <c r="E543" s="45"/>
      <c r="F543" s="45"/>
      <c r="G543" s="45"/>
    </row>
    <row r="544" spans="1:7" ht="19.5" customHeight="1">
      <c r="A544" s="28"/>
      <c r="B544" s="44"/>
      <c r="C544" s="58"/>
      <c r="D544" s="45"/>
      <c r="E544" s="45"/>
      <c r="F544" s="45"/>
      <c r="G544" s="45"/>
    </row>
    <row r="545" spans="1:7" ht="19.5" customHeight="1">
      <c r="A545" s="28"/>
      <c r="B545" s="44"/>
      <c r="C545" s="58"/>
      <c r="D545" s="45"/>
      <c r="E545" s="45"/>
      <c r="F545" s="45"/>
      <c r="G545" s="45"/>
    </row>
    <row r="546" spans="1:7" ht="19.5" customHeight="1">
      <c r="A546" s="28"/>
      <c r="B546" s="44"/>
      <c r="C546" s="58"/>
      <c r="D546" s="45"/>
      <c r="E546" s="45"/>
      <c r="F546" s="45"/>
      <c r="G546" s="45"/>
    </row>
    <row r="547" spans="1:7" ht="19.5" customHeight="1">
      <c r="A547" s="28"/>
      <c r="B547" s="44"/>
      <c r="C547" s="58"/>
      <c r="D547" s="45"/>
      <c r="E547" s="45"/>
      <c r="F547" s="45"/>
      <c r="G547" s="45"/>
    </row>
    <row r="548" spans="1:7" ht="19.5" customHeight="1">
      <c r="A548" s="28"/>
      <c r="B548" s="44"/>
      <c r="C548" s="58"/>
      <c r="D548" s="45"/>
      <c r="E548" s="45"/>
      <c r="F548" s="45"/>
      <c r="G548" s="45"/>
    </row>
    <row r="549" spans="1:7" ht="19.5" customHeight="1">
      <c r="A549" s="28"/>
      <c r="B549" s="44"/>
      <c r="C549" s="58"/>
      <c r="D549" s="45"/>
      <c r="E549" s="45"/>
      <c r="F549" s="45"/>
      <c r="G549" s="45"/>
    </row>
    <row r="550" spans="1:7" ht="19.5" customHeight="1">
      <c r="A550" s="28"/>
      <c r="B550" s="44"/>
      <c r="C550" s="58"/>
      <c r="D550" s="45"/>
      <c r="E550" s="45"/>
      <c r="F550" s="45"/>
      <c r="G550" s="45"/>
    </row>
    <row r="551" spans="1:7" ht="19.5" customHeight="1">
      <c r="A551" s="28"/>
      <c r="B551" s="44"/>
      <c r="C551" s="58"/>
      <c r="D551" s="45"/>
      <c r="E551" s="45"/>
      <c r="F551" s="45"/>
      <c r="G551" s="45"/>
    </row>
    <row r="552" spans="1:7" ht="19.5" customHeight="1">
      <c r="A552" s="28"/>
      <c r="B552" s="44"/>
      <c r="C552" s="58"/>
      <c r="D552" s="45"/>
      <c r="E552" s="45"/>
      <c r="F552" s="45"/>
      <c r="G552" s="45"/>
    </row>
    <row r="553" spans="1:7" ht="19.5" customHeight="1">
      <c r="A553" s="28"/>
      <c r="B553" s="44"/>
      <c r="C553" s="58"/>
      <c r="D553" s="45"/>
      <c r="E553" s="45"/>
      <c r="F553" s="45"/>
      <c r="G553" s="45"/>
    </row>
    <row r="554" spans="1:7" ht="19.5" customHeight="1">
      <c r="A554" s="28"/>
      <c r="B554" s="44"/>
      <c r="C554" s="58"/>
      <c r="D554" s="45"/>
      <c r="E554" s="45"/>
      <c r="F554" s="45"/>
      <c r="G554" s="45"/>
    </row>
    <row r="555" spans="1:7" ht="19.5" customHeight="1">
      <c r="A555" s="28"/>
      <c r="B555" s="44"/>
      <c r="C555" s="58"/>
      <c r="D555" s="45"/>
      <c r="E555" s="45"/>
      <c r="F555" s="45"/>
      <c r="G555" s="45"/>
    </row>
    <row r="556" spans="1:7" ht="19.5" customHeight="1">
      <c r="A556" s="28"/>
      <c r="B556" s="44"/>
      <c r="C556" s="58"/>
      <c r="D556" s="45"/>
      <c r="E556" s="45"/>
      <c r="F556" s="45"/>
      <c r="G556" s="45"/>
    </row>
    <row r="557" spans="1:7" ht="19.5" customHeight="1">
      <c r="A557" s="28"/>
      <c r="B557" s="44"/>
      <c r="C557" s="58"/>
      <c r="D557" s="45"/>
      <c r="E557" s="45"/>
      <c r="F557" s="45"/>
      <c r="G557" s="45"/>
    </row>
    <row r="558" spans="1:7" ht="19.5" customHeight="1">
      <c r="A558" s="28"/>
      <c r="B558" s="44"/>
      <c r="C558" s="58"/>
      <c r="D558" s="45"/>
      <c r="E558" s="45"/>
      <c r="F558" s="45"/>
      <c r="G558" s="45"/>
    </row>
    <row r="559" spans="1:7" ht="19.5" customHeight="1">
      <c r="A559" s="28"/>
      <c r="B559" s="44"/>
      <c r="C559" s="58"/>
      <c r="D559" s="45"/>
      <c r="E559" s="45"/>
      <c r="F559" s="45"/>
      <c r="G559" s="45"/>
    </row>
    <row r="560" spans="1:7" ht="19.5" customHeight="1">
      <c r="A560" s="28"/>
      <c r="B560" s="44"/>
      <c r="C560" s="58"/>
      <c r="D560" s="45"/>
      <c r="E560" s="45"/>
      <c r="F560" s="45"/>
      <c r="G560" s="45"/>
    </row>
    <row r="561" spans="1:7" ht="19.5" customHeight="1">
      <c r="A561" s="28"/>
      <c r="B561" s="44"/>
      <c r="C561" s="58"/>
      <c r="D561" s="45"/>
      <c r="E561" s="45"/>
      <c r="F561" s="45"/>
      <c r="G561" s="45"/>
    </row>
    <row r="562" spans="1:7" ht="19.5" customHeight="1">
      <c r="A562" s="28"/>
      <c r="B562" s="44"/>
      <c r="C562" s="58"/>
      <c r="D562" s="45"/>
      <c r="E562" s="45"/>
      <c r="F562" s="45"/>
      <c r="G562" s="45"/>
    </row>
    <row r="563" spans="1:7" ht="19.5" customHeight="1">
      <c r="A563" s="28"/>
      <c r="B563" s="44"/>
      <c r="C563" s="58"/>
      <c r="D563" s="45"/>
      <c r="E563" s="45"/>
      <c r="F563" s="45"/>
      <c r="G563" s="45"/>
    </row>
    <row r="564" spans="1:7" ht="19.5" customHeight="1">
      <c r="A564" s="28"/>
      <c r="B564" s="44"/>
      <c r="C564" s="58"/>
      <c r="D564" s="45"/>
      <c r="E564" s="45"/>
      <c r="F564" s="45"/>
      <c r="G564" s="45"/>
    </row>
    <row r="565" spans="1:7" ht="19.5" customHeight="1">
      <c r="A565" s="28"/>
      <c r="B565" s="44"/>
      <c r="C565" s="58"/>
      <c r="D565" s="45"/>
      <c r="E565" s="45"/>
      <c r="F565" s="45"/>
      <c r="G565" s="45"/>
    </row>
    <row r="566" spans="1:7" ht="19.5" customHeight="1">
      <c r="A566" s="28"/>
      <c r="B566" s="44"/>
      <c r="C566" s="58"/>
      <c r="D566" s="45"/>
      <c r="E566" s="45"/>
      <c r="F566" s="45"/>
      <c r="G566" s="45"/>
    </row>
    <row r="567" spans="1:7" ht="19.5" customHeight="1">
      <c r="A567" s="28"/>
      <c r="B567" s="44"/>
      <c r="C567" s="58"/>
      <c r="D567" s="45"/>
      <c r="E567" s="45"/>
      <c r="F567" s="45"/>
      <c r="G567" s="45"/>
    </row>
    <row r="568" spans="1:7" ht="19.5" customHeight="1">
      <c r="A568" s="28"/>
      <c r="B568" s="44"/>
      <c r="C568" s="58"/>
      <c r="D568" s="45"/>
      <c r="E568" s="45"/>
      <c r="F568" s="45"/>
      <c r="G568" s="45"/>
    </row>
    <row r="569" spans="1:7" ht="19.5" customHeight="1">
      <c r="A569" s="28"/>
      <c r="B569" s="44"/>
      <c r="C569" s="58"/>
      <c r="D569" s="45"/>
      <c r="E569" s="45"/>
      <c r="F569" s="45"/>
      <c r="G569" s="45"/>
    </row>
    <row r="570" spans="1:7" ht="19.5" customHeight="1">
      <c r="A570" s="28"/>
      <c r="B570" s="44"/>
      <c r="C570" s="58"/>
      <c r="D570" s="45"/>
      <c r="E570" s="45"/>
      <c r="F570" s="45"/>
      <c r="G570" s="45"/>
    </row>
    <row r="571" spans="1:7" ht="19.5" customHeight="1">
      <c r="A571" s="28"/>
      <c r="B571" s="44"/>
      <c r="C571" s="58"/>
      <c r="D571" s="45"/>
      <c r="E571" s="45"/>
      <c r="F571" s="45"/>
      <c r="G571" s="45"/>
    </row>
    <row r="572" spans="1:7" ht="19.5" customHeight="1">
      <c r="A572" s="28"/>
      <c r="B572" s="44"/>
      <c r="C572" s="58"/>
      <c r="D572" s="45"/>
      <c r="E572" s="45"/>
      <c r="F572" s="45"/>
      <c r="G572" s="45"/>
    </row>
    <row r="573" spans="1:7" ht="19.5" customHeight="1">
      <c r="A573" s="28"/>
      <c r="B573" s="44"/>
      <c r="C573" s="58"/>
      <c r="D573" s="45"/>
      <c r="E573" s="45"/>
      <c r="F573" s="45"/>
      <c r="G573" s="45"/>
    </row>
    <row r="574" spans="1:7" ht="19.5" customHeight="1">
      <c r="A574" s="28"/>
      <c r="B574" s="44"/>
      <c r="C574" s="58"/>
      <c r="D574" s="45"/>
      <c r="E574" s="45"/>
      <c r="F574" s="45"/>
      <c r="G574" s="45"/>
    </row>
    <row r="575" spans="1:7" ht="19.5" customHeight="1">
      <c r="A575" s="28"/>
      <c r="B575" s="44"/>
      <c r="C575" s="58"/>
      <c r="D575" s="45"/>
      <c r="E575" s="45"/>
      <c r="F575" s="45"/>
      <c r="G575" s="45"/>
    </row>
    <row r="576" spans="1:7" ht="19.5" customHeight="1">
      <c r="A576" s="28"/>
      <c r="B576" s="44"/>
      <c r="C576" s="58"/>
      <c r="D576" s="45"/>
      <c r="E576" s="45"/>
      <c r="F576" s="45"/>
      <c r="G576" s="45"/>
    </row>
    <row r="577" spans="1:7" ht="19.5" customHeight="1">
      <c r="A577" s="28"/>
      <c r="B577" s="44"/>
      <c r="C577" s="58"/>
      <c r="D577" s="45"/>
      <c r="E577" s="45"/>
      <c r="F577" s="45"/>
      <c r="G577" s="45"/>
    </row>
    <row r="578" spans="1:7" ht="19.5" customHeight="1">
      <c r="A578" s="28"/>
      <c r="B578" s="44"/>
      <c r="C578" s="58"/>
      <c r="D578" s="45"/>
      <c r="E578" s="45"/>
      <c r="F578" s="45"/>
      <c r="G578" s="45"/>
    </row>
    <row r="579" spans="1:7" ht="19.5" customHeight="1">
      <c r="A579" s="28"/>
      <c r="B579" s="44"/>
      <c r="C579" s="58"/>
      <c r="D579" s="45"/>
      <c r="E579" s="45"/>
      <c r="F579" s="45"/>
      <c r="G579" s="45"/>
    </row>
    <row r="580" spans="1:7" ht="19.5" customHeight="1">
      <c r="A580" s="28"/>
      <c r="B580" s="44"/>
      <c r="C580" s="58"/>
      <c r="D580" s="45"/>
      <c r="E580" s="45"/>
      <c r="F580" s="45"/>
      <c r="G580" s="45"/>
    </row>
    <row r="581" spans="1:7" ht="19.5" customHeight="1">
      <c r="A581" s="28"/>
      <c r="B581" s="44"/>
      <c r="C581" s="58"/>
      <c r="D581" s="45"/>
      <c r="E581" s="45"/>
      <c r="F581" s="45"/>
      <c r="G581" s="45"/>
    </row>
    <row r="582" spans="1:7" ht="19.5" customHeight="1">
      <c r="A582" s="28"/>
      <c r="B582" s="44"/>
      <c r="C582" s="58"/>
      <c r="D582" s="45"/>
      <c r="E582" s="45"/>
      <c r="F582" s="45"/>
      <c r="G582" s="45"/>
    </row>
    <row r="583" spans="1:7" ht="19.5" customHeight="1">
      <c r="A583" s="28"/>
      <c r="B583" s="44"/>
      <c r="C583" s="58"/>
      <c r="D583" s="45"/>
      <c r="E583" s="45"/>
      <c r="F583" s="45"/>
      <c r="G583" s="45"/>
    </row>
    <row r="584" spans="1:7" ht="19.5" customHeight="1">
      <c r="A584" s="28"/>
      <c r="B584" s="44"/>
      <c r="C584" s="58"/>
      <c r="D584" s="45"/>
      <c r="E584" s="45"/>
      <c r="F584" s="45"/>
      <c r="G584" s="45"/>
    </row>
    <row r="585" spans="1:7" ht="19.5" customHeight="1">
      <c r="A585" s="28"/>
      <c r="B585" s="44"/>
      <c r="C585" s="58"/>
      <c r="D585" s="45"/>
      <c r="E585" s="45"/>
      <c r="F585" s="45"/>
      <c r="G585" s="45"/>
    </row>
    <row r="586" spans="1:7" ht="19.5" customHeight="1">
      <c r="A586" s="28"/>
      <c r="B586" s="44"/>
      <c r="C586" s="58"/>
      <c r="D586" s="45"/>
      <c r="E586" s="45"/>
      <c r="F586" s="45"/>
      <c r="G586" s="45"/>
    </row>
  </sheetData>
  <sheetProtection/>
  <mergeCells count="14">
    <mergeCell ref="B7:J7"/>
    <mergeCell ref="B8:J8"/>
    <mergeCell ref="B11:B12"/>
    <mergeCell ref="C11:C12"/>
    <mergeCell ref="D11:D12"/>
    <mergeCell ref="E11:E12"/>
    <mergeCell ref="F11:F12"/>
    <mergeCell ref="G11:G12"/>
    <mergeCell ref="F1:H1"/>
    <mergeCell ref="H11:J11"/>
    <mergeCell ref="F2:J2"/>
    <mergeCell ref="F3:J3"/>
    <mergeCell ref="F4:J4"/>
    <mergeCell ref="F5:J5"/>
  </mergeCells>
  <printOptions/>
  <pageMargins left="0.7086614173228347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2019-03-11T13:34:06Z</cp:lastPrinted>
  <dcterms:created xsi:type="dcterms:W3CDTF">2007-09-04T08:08:49Z</dcterms:created>
  <dcterms:modified xsi:type="dcterms:W3CDTF">2019-03-12T11:11:57Z</dcterms:modified>
  <cp:category/>
  <cp:version/>
  <cp:contentType/>
  <cp:contentStatus/>
</cp:coreProperties>
</file>